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cmr0112/Downloads/"/>
    </mc:Choice>
  </mc:AlternateContent>
  <xr:revisionPtr revIDLastSave="0" documentId="13_ncr:1_{8D9074B7-028E-EB48-AC0C-F84EB15CD451}" xr6:coauthVersionLast="47" xr6:coauthVersionMax="47" xr10:uidLastSave="{00000000-0000-0000-0000-000000000000}"/>
  <bookViews>
    <workbookView xWindow="7500" yWindow="500" windowWidth="28800" windowHeight="16260" tabRatio="500" activeTab="3" xr2:uid="{00000000-000D-0000-FFFF-FFFF00000000}"/>
  </bookViews>
  <sheets>
    <sheet name="Main Calculations" sheetId="1" r:id="rId1"/>
    <sheet name="Values, Figs, and Parameters" sheetId="2" r:id="rId2"/>
    <sheet name="Target FITS" sheetId="3" r:id="rId3"/>
    <sheet name="Alt FITS" sheetId="10" r:id="rId4"/>
    <sheet name="Target Obtained" sheetId="4" r:id="rId5"/>
    <sheet name="Alt Obtained" sheetId="6" r:id="rId6"/>
  </sheets>
  <definedNames>
    <definedName name="solver_adj" localSheetId="3" hidden="1">'Alt FITS'!$R$8:$R$11</definedName>
    <definedName name="solver_adj" localSheetId="0" hidden="1">'Main Calculations'!$B$2:$B$3</definedName>
    <definedName name="solver_adj" localSheetId="2" hidden="1">'Target FITS'!$R$8:$R$15</definedName>
    <definedName name="solver_cvg" localSheetId="3" hidden="1">0.0001</definedName>
    <definedName name="solver_cvg" localSheetId="0" hidden="1">0.0001</definedName>
    <definedName name="solver_cvg" localSheetId="2" hidden="1">0.0000000000000001</definedName>
    <definedName name="solver_cvg" localSheetId="1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3" hidden="1">'Alt FITS'!#REF!</definedName>
    <definedName name="solver_lhs1" localSheetId="0" hidden="1">'Main Calculations'!$B$2</definedName>
    <definedName name="solver_lhs1" localSheetId="2" hidden="1">'Target FITS'!$R$10</definedName>
    <definedName name="solver_lhs2" localSheetId="0" hidden="1">'Main Calculations'!$B$2</definedName>
    <definedName name="solver_lhs2" localSheetId="2" hidden="1">'Target FITS'!$R$15</definedName>
    <definedName name="solver_lhs3" localSheetId="0" hidden="1">'Main Calculations'!$B$3</definedName>
    <definedName name="solver_lhs4" localSheetId="0" hidden="1">'Main Calculations'!$B$3</definedName>
    <definedName name="solver_lin" localSheetId="3" hidden="1">2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3" hidden="1">0</definedName>
    <definedName name="solver_num" localSheetId="0" hidden="1">4</definedName>
    <definedName name="solver_num" localSheetId="2" hidden="1">1</definedName>
    <definedName name="solver_num" localSheetId="1" hidden="1">0</definedName>
    <definedName name="solver_opt" localSheetId="3" hidden="1">'Alt FITS'!$Y$14</definedName>
    <definedName name="solver_opt" localSheetId="0" hidden="1">'Main Calculations'!#REF!</definedName>
    <definedName name="solver_opt" localSheetId="2" hidden="1">'Target FITS'!$Y$8</definedName>
    <definedName name="solver_opt" localSheetId="1" hidden="1">'Values, Figs, and Parameters'!$AA$8</definedName>
    <definedName name="solver_pre" localSheetId="3" hidden="1">0.000001</definedName>
    <definedName name="solver_pre" localSheetId="0" hidden="1">0.000001</definedName>
    <definedName name="solver_pre" localSheetId="2" hidden="1">0.0000000000000001</definedName>
    <definedName name="solver_pre" localSheetId="1" hidden="1">0.000001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3" hidden="1">3</definedName>
    <definedName name="solver_rel1" localSheetId="0" hidden="1">1</definedName>
    <definedName name="solver_rel1" localSheetId="2" hidden="1">2</definedName>
    <definedName name="solver_rel2" localSheetId="0" hidden="1">3</definedName>
    <definedName name="solver_rel2" localSheetId="2" hidden="1">3</definedName>
    <definedName name="solver_rel3" localSheetId="0" hidden="1">1</definedName>
    <definedName name="solver_rel4" localSheetId="0" hidden="1">3</definedName>
    <definedName name="solver_rhs1" localSheetId="3" hidden="1">0.001</definedName>
    <definedName name="solver_rhs1" localSheetId="0" hidden="1">240</definedName>
    <definedName name="solver_rhs1" localSheetId="2" hidden="1">1</definedName>
    <definedName name="solver_rhs2" localSheetId="0" hidden="1">15</definedName>
    <definedName name="solver_rhs2" localSheetId="2" hidden="1">1.582</definedName>
    <definedName name="solver_rhs3" localSheetId="0" hidden="1">240</definedName>
    <definedName name="solver_rhs4" localSheetId="0" hidden="1">15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3" hidden="1">2</definedName>
    <definedName name="solver_sho" localSheetId="0" hidden="1">2</definedName>
    <definedName name="solver_sho" localSheetId="2" hidden="1">1</definedName>
    <definedName name="solver_sho" localSheetId="1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0" hidden="1">0.01</definedName>
    <definedName name="solver_tol" localSheetId="2" hidden="1">0</definedName>
    <definedName name="solver_tol" localSheetId="1" hidden="1">0.01</definedName>
    <definedName name="solver_typ" localSheetId="3" hidden="1">1</definedName>
    <definedName name="solver_typ" localSheetId="0" hidden="1">1</definedName>
    <definedName name="solver_typ" localSheetId="2" hidden="1">1</definedName>
    <definedName name="solver_typ" localSheetId="1" hidden="1">2</definedName>
    <definedName name="solver_val" localSheetId="3" hidden="1">0</definedName>
    <definedName name="solver_val" localSheetId="0" hidden="1">0</definedName>
    <definedName name="solver_val" localSheetId="2" hidden="1">0.99</definedName>
    <definedName name="solver_val" localSheetId="1" hidden="1">0</definedName>
    <definedName name="solver_ver" localSheetId="3" hidden="1">2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0" l="1"/>
  <c r="B39" i="10"/>
  <c r="B39" i="3"/>
  <c r="W10" i="1" l="1"/>
  <c r="B22" i="1" s="1"/>
  <c r="V15" i="2" l="1"/>
  <c r="V14" i="2"/>
  <c r="V13" i="2"/>
  <c r="V12" i="2"/>
  <c r="V11" i="2"/>
  <c r="V10" i="2"/>
  <c r="V9" i="2"/>
  <c r="V8" i="2"/>
  <c r="V16" i="2"/>
  <c r="AC18" i="2"/>
  <c r="AC19" i="2"/>
  <c r="AC20" i="2"/>
  <c r="AC21" i="2"/>
  <c r="AC17" i="2"/>
  <c r="R14" i="10" l="1"/>
  <c r="AH1" i="2"/>
  <c r="W11" i="2" s="1"/>
  <c r="W9" i="2" l="1"/>
  <c r="AE18" i="2"/>
  <c r="W13" i="2"/>
  <c r="W15" i="2"/>
  <c r="AD21" i="2"/>
  <c r="AD18" i="2"/>
  <c r="AD20" i="2"/>
  <c r="X9" i="2"/>
  <c r="AD19" i="2"/>
  <c r="AD17" i="2"/>
  <c r="AE17" i="2"/>
  <c r="Q39" i="3"/>
  <c r="L39" i="3"/>
  <c r="R9" i="10" l="1"/>
  <c r="R10" i="10"/>
  <c r="R11" i="10"/>
  <c r="R12" i="10"/>
  <c r="R13" i="10"/>
  <c r="AA5" i="10" l="1"/>
  <c r="W4" i="10"/>
  <c r="U3" i="10"/>
  <c r="R8" i="10"/>
  <c r="Y2" i="10" s="1"/>
  <c r="U5" i="3"/>
  <c r="U3" i="3"/>
  <c r="B40" i="10"/>
  <c r="G40" i="10"/>
  <c r="L40" i="10"/>
  <c r="Q40" i="10"/>
  <c r="B41" i="10"/>
  <c r="G41" i="10"/>
  <c r="L41" i="10"/>
  <c r="Q41" i="10"/>
  <c r="B42" i="10"/>
  <c r="G42" i="10"/>
  <c r="L42" i="10"/>
  <c r="Q42" i="10"/>
  <c r="B43" i="10"/>
  <c r="G43" i="10"/>
  <c r="L43" i="10"/>
  <c r="Q43" i="10"/>
  <c r="B44" i="10"/>
  <c r="G44" i="10"/>
  <c r="L44" i="10"/>
  <c r="Q44" i="10"/>
  <c r="B45" i="10"/>
  <c r="G45" i="10"/>
  <c r="L45" i="10"/>
  <c r="Q45" i="10"/>
  <c r="B46" i="10"/>
  <c r="G46" i="10"/>
  <c r="L46" i="10"/>
  <c r="Q46" i="10"/>
  <c r="B47" i="10"/>
  <c r="G47" i="10"/>
  <c r="L47" i="10"/>
  <c r="Q47" i="10"/>
  <c r="B48" i="10"/>
  <c r="G48" i="10"/>
  <c r="L48" i="10"/>
  <c r="Q48" i="10"/>
  <c r="B49" i="10"/>
  <c r="G49" i="10"/>
  <c r="L49" i="10"/>
  <c r="Q49" i="10"/>
  <c r="B50" i="10"/>
  <c r="G50" i="10"/>
  <c r="L50" i="10"/>
  <c r="Q50" i="10"/>
  <c r="B51" i="10"/>
  <c r="G51" i="10"/>
  <c r="L51" i="10"/>
  <c r="Q51" i="10"/>
  <c r="B52" i="10"/>
  <c r="G52" i="10"/>
  <c r="L52" i="10"/>
  <c r="Q52" i="10"/>
  <c r="U5" i="10" l="1"/>
  <c r="W3" i="10"/>
  <c r="Y3" i="10"/>
  <c r="Y4" i="10"/>
  <c r="Y5" i="10"/>
  <c r="AA2" i="10"/>
  <c r="U2" i="10"/>
  <c r="AA3" i="10"/>
  <c r="U4" i="10"/>
  <c r="W2" i="10"/>
  <c r="AA4" i="10"/>
  <c r="W5" i="10"/>
  <c r="Q39" i="10" l="1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G54" i="3"/>
  <c r="G55" i="3"/>
  <c r="G56" i="3"/>
  <c r="G57" i="3"/>
  <c r="G42" i="3"/>
  <c r="G43" i="3"/>
  <c r="G44" i="3"/>
  <c r="G45" i="3"/>
  <c r="G46" i="3"/>
  <c r="G47" i="3"/>
  <c r="G48" i="3"/>
  <c r="G49" i="3"/>
  <c r="G50" i="3"/>
  <c r="G51" i="3"/>
  <c r="G52" i="3"/>
  <c r="G53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A37" i="3" l="1"/>
  <c r="Q54" i="10"/>
  <c r="AE1" i="2"/>
  <c r="X1" i="2"/>
  <c r="V21" i="2" l="1"/>
  <c r="W21" i="2" s="1"/>
  <c r="V17" i="2"/>
  <c r="V19" i="2"/>
  <c r="W19" i="2" s="1"/>
  <c r="V20" i="2"/>
  <c r="W20" i="2" s="1"/>
  <c r="V18" i="2"/>
  <c r="W18" i="2" s="1"/>
  <c r="AE24" i="2"/>
  <c r="AE21" i="2"/>
  <c r="AE20" i="2"/>
  <c r="AE19" i="2"/>
  <c r="X27" i="2"/>
  <c r="AC8" i="2"/>
  <c r="AE25" i="2"/>
  <c r="X28" i="2"/>
  <c r="AE26" i="2"/>
  <c r="AE27" i="2"/>
  <c r="AE28" i="2"/>
  <c r="X24" i="2"/>
  <c r="X25" i="2"/>
  <c r="X26" i="2"/>
  <c r="AC9" i="2"/>
  <c r="AC12" i="2"/>
  <c r="AC10" i="2"/>
  <c r="AC16" i="2"/>
  <c r="AC11" i="2"/>
  <c r="AC15" i="2"/>
  <c r="AC14" i="2"/>
  <c r="X15" i="2"/>
  <c r="AC13" i="2"/>
  <c r="N21" i="1"/>
  <c r="L21" i="1"/>
  <c r="J21" i="1"/>
  <c r="H21" i="1"/>
  <c r="G21" i="1"/>
  <c r="O20" i="1"/>
  <c r="H20" i="1"/>
  <c r="J20" i="1"/>
  <c r="L20" i="1"/>
  <c r="N20" i="1"/>
  <c r="I20" i="1"/>
  <c r="P20" i="1"/>
  <c r="T18" i="1"/>
  <c r="S18" i="1"/>
  <c r="R18" i="1"/>
  <c r="Q18" i="1"/>
  <c r="P18" i="1"/>
  <c r="T19" i="1"/>
  <c r="S19" i="1"/>
  <c r="R19" i="1"/>
  <c r="Q19" i="1"/>
  <c r="P19" i="1"/>
  <c r="N19" i="1"/>
  <c r="L19" i="1"/>
  <c r="J19" i="1"/>
  <c r="H19" i="1"/>
  <c r="G19" i="1"/>
  <c r="P14" i="1"/>
  <c r="P22" i="1" s="1"/>
  <c r="Q14" i="1"/>
  <c r="R14" i="1"/>
  <c r="S14" i="1"/>
  <c r="S22" i="1" s="1"/>
  <c r="T14" i="1"/>
  <c r="T22" i="1" s="1"/>
  <c r="Q20" i="1"/>
  <c r="R20" i="1"/>
  <c r="S20" i="1"/>
  <c r="T20" i="1"/>
  <c r="P21" i="1"/>
  <c r="Q21" i="1"/>
  <c r="R21" i="1"/>
  <c r="S21" i="1"/>
  <c r="T21" i="1"/>
  <c r="L14" i="1"/>
  <c r="L22" i="1" s="1"/>
  <c r="M14" i="1"/>
  <c r="M22" i="1" s="1"/>
  <c r="N14" i="1"/>
  <c r="N22" i="1" s="1"/>
  <c r="O14" i="1"/>
  <c r="L18" i="1"/>
  <c r="M18" i="1"/>
  <c r="N18" i="1"/>
  <c r="O18" i="1"/>
  <c r="M19" i="1"/>
  <c r="O19" i="1"/>
  <c r="M20" i="1"/>
  <c r="M21" i="1"/>
  <c r="O21" i="1"/>
  <c r="O26" i="1" l="1"/>
  <c r="Q26" i="1"/>
  <c r="R22" i="1"/>
  <c r="T28" i="1"/>
  <c r="T24" i="1"/>
  <c r="H29" i="1"/>
  <c r="H25" i="1"/>
  <c r="G23" i="1"/>
  <c r="G27" i="1"/>
  <c r="M23" i="1"/>
  <c r="M27" i="1"/>
  <c r="N28" i="1"/>
  <c r="N24" i="1"/>
  <c r="T29" i="1"/>
  <c r="T25" i="1"/>
  <c r="J27" i="1"/>
  <c r="J23" i="1"/>
  <c r="P26" i="1"/>
  <c r="L24" i="1"/>
  <c r="L28" i="1"/>
  <c r="N29" i="1"/>
  <c r="N25" i="1"/>
  <c r="P28" i="1"/>
  <c r="P24" i="1"/>
  <c r="S27" i="1"/>
  <c r="S23" i="1"/>
  <c r="R28" i="1"/>
  <c r="R24" i="1"/>
  <c r="L29" i="1"/>
  <c r="L25" i="1"/>
  <c r="L27" i="1"/>
  <c r="L23" i="1"/>
  <c r="J24" i="1"/>
  <c r="J28" i="1"/>
  <c r="M28" i="1"/>
  <c r="M24" i="1"/>
  <c r="I28" i="1"/>
  <c r="I24" i="1"/>
  <c r="H27" i="1"/>
  <c r="H23" i="1"/>
  <c r="N26" i="1"/>
  <c r="M26" i="1"/>
  <c r="R29" i="1"/>
  <c r="R25" i="1"/>
  <c r="N27" i="1"/>
  <c r="N23" i="1"/>
  <c r="R26" i="1"/>
  <c r="H28" i="1"/>
  <c r="H24" i="1"/>
  <c r="R27" i="1"/>
  <c r="R23" i="1"/>
  <c r="S24" i="1"/>
  <c r="S28" i="1"/>
  <c r="S29" i="1"/>
  <c r="S25" i="1"/>
  <c r="O29" i="1"/>
  <c r="O25" i="1"/>
  <c r="Q25" i="1"/>
  <c r="Q29" i="1"/>
  <c r="P27" i="1"/>
  <c r="P23" i="1"/>
  <c r="S26" i="1"/>
  <c r="O28" i="1"/>
  <c r="O24" i="1"/>
  <c r="O23" i="1"/>
  <c r="O27" i="1"/>
  <c r="J29" i="1"/>
  <c r="J25" i="1"/>
  <c r="T27" i="1"/>
  <c r="T23" i="1"/>
  <c r="Q28" i="1"/>
  <c r="Q24" i="1"/>
  <c r="L26" i="1"/>
  <c r="M29" i="1"/>
  <c r="M25" i="1"/>
  <c r="O22" i="1"/>
  <c r="P25" i="1"/>
  <c r="P29" i="1"/>
  <c r="Q22" i="1"/>
  <c r="Q27" i="1"/>
  <c r="Q23" i="1"/>
  <c r="T26" i="1"/>
  <c r="G25" i="1"/>
  <c r="G29" i="1"/>
  <c r="X18" i="2"/>
  <c r="X19" i="2"/>
  <c r="X21" i="2"/>
  <c r="X20" i="2"/>
  <c r="X17" i="2"/>
  <c r="W17" i="2"/>
  <c r="X11" i="2"/>
  <c r="X13" i="2"/>
  <c r="L39" i="10"/>
  <c r="L54" i="10" s="1"/>
  <c r="G39" i="10"/>
  <c r="G54" i="10" s="1"/>
  <c r="T8" i="3"/>
  <c r="AA3" i="3"/>
  <c r="AA4" i="3"/>
  <c r="AA5" i="3"/>
  <c r="Y3" i="3"/>
  <c r="Y4" i="3"/>
  <c r="Y5" i="3"/>
  <c r="W3" i="3"/>
  <c r="W4" i="3"/>
  <c r="W5" i="3"/>
  <c r="AA2" i="3"/>
  <c r="Y2" i="3"/>
  <c r="W2" i="3"/>
  <c r="U2" i="3"/>
  <c r="U4" i="3"/>
  <c r="A37" i="10" l="1"/>
  <c r="E39" i="10" s="1"/>
  <c r="B54" i="10"/>
  <c r="E45" i="10" l="1"/>
  <c r="J45" i="10"/>
  <c r="T46" i="10"/>
  <c r="T50" i="10"/>
  <c r="J42" i="10"/>
  <c r="J46" i="10"/>
  <c r="J50" i="10"/>
  <c r="E41" i="10"/>
  <c r="T42" i="10"/>
  <c r="T41" i="10"/>
  <c r="T51" i="10"/>
  <c r="J41" i="10"/>
  <c r="J49" i="10"/>
  <c r="E49" i="10"/>
  <c r="J52" i="10"/>
  <c r="E46" i="10"/>
  <c r="T45" i="10"/>
  <c r="T49" i="10"/>
  <c r="E40" i="10"/>
  <c r="J48" i="10"/>
  <c r="J40" i="10"/>
  <c r="J44" i="10"/>
  <c r="E44" i="10"/>
  <c r="E43" i="10"/>
  <c r="O49" i="10"/>
  <c r="O41" i="10"/>
  <c r="E50" i="10"/>
  <c r="J43" i="10"/>
  <c r="O50" i="10"/>
  <c r="O40" i="10"/>
  <c r="T40" i="10"/>
  <c r="O43" i="10"/>
  <c r="O48" i="10"/>
  <c r="O42" i="10"/>
  <c r="E42" i="10"/>
  <c r="E47" i="10"/>
  <c r="E51" i="10"/>
  <c r="O47" i="10"/>
  <c r="J47" i="10"/>
  <c r="O51" i="10"/>
  <c r="O44" i="10"/>
  <c r="T43" i="10"/>
  <c r="T52" i="10"/>
  <c r="O52" i="10"/>
  <c r="O46" i="10"/>
  <c r="T48" i="10"/>
  <c r="E52" i="10"/>
  <c r="O45" i="10"/>
  <c r="E48" i="10"/>
  <c r="T44" i="10"/>
  <c r="T47" i="10"/>
  <c r="J51" i="10"/>
  <c r="K21" i="1" l="1"/>
  <c r="I19" i="1"/>
  <c r="K19" i="1"/>
  <c r="K20" i="1"/>
  <c r="I21" i="1"/>
  <c r="G20" i="1"/>
  <c r="C21" i="1"/>
  <c r="D21" i="1"/>
  <c r="E21" i="1"/>
  <c r="F21" i="1"/>
  <c r="B21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G18" i="1"/>
  <c r="H18" i="1"/>
  <c r="I18" i="1"/>
  <c r="J18" i="1"/>
  <c r="K18" i="1"/>
  <c r="B18" i="1"/>
  <c r="B9" i="1"/>
  <c r="B14" i="1" s="1"/>
  <c r="B30" i="1" l="1"/>
  <c r="B41" i="1" s="1"/>
  <c r="C29" i="1"/>
  <c r="C25" i="1"/>
  <c r="G28" i="1"/>
  <c r="G24" i="1"/>
  <c r="D29" i="1"/>
  <c r="D25" i="1"/>
  <c r="E28" i="1"/>
  <c r="E24" i="1"/>
  <c r="D24" i="1"/>
  <c r="D28" i="1"/>
  <c r="K24" i="1"/>
  <c r="K28" i="1"/>
  <c r="B28" i="1"/>
  <c r="B24" i="1"/>
  <c r="F28" i="1"/>
  <c r="F24" i="1"/>
  <c r="E27" i="1"/>
  <c r="E23" i="1"/>
  <c r="B26" i="1"/>
  <c r="B27" i="1"/>
  <c r="B23" i="1"/>
  <c r="I29" i="1"/>
  <c r="I25" i="1"/>
  <c r="F27" i="1"/>
  <c r="F23" i="1"/>
  <c r="C24" i="1"/>
  <c r="C28" i="1"/>
  <c r="B29" i="1"/>
  <c r="B25" i="1"/>
  <c r="K27" i="1"/>
  <c r="K23" i="1"/>
  <c r="D27" i="1"/>
  <c r="D23" i="1"/>
  <c r="F29" i="1"/>
  <c r="F25" i="1"/>
  <c r="I27" i="1"/>
  <c r="I23" i="1"/>
  <c r="C27" i="1"/>
  <c r="C23" i="1"/>
  <c r="E29" i="1"/>
  <c r="E25" i="1"/>
  <c r="K29" i="1"/>
  <c r="K25" i="1"/>
  <c r="G37" i="1" l="1"/>
  <c r="O37" i="1"/>
  <c r="H37" i="1"/>
  <c r="P37" i="1"/>
  <c r="I37" i="1"/>
  <c r="Q37" i="1"/>
  <c r="B37" i="1"/>
  <c r="J37" i="1"/>
  <c r="C37" i="1"/>
  <c r="K37" i="1"/>
  <c r="L37" i="1"/>
  <c r="M37" i="1"/>
  <c r="N37" i="1"/>
  <c r="D37" i="1"/>
  <c r="R37" i="1"/>
  <c r="E37" i="1"/>
  <c r="T37" i="1"/>
  <c r="S37" i="1"/>
  <c r="F37" i="1"/>
  <c r="I35" i="1"/>
  <c r="I232" i="1" s="1"/>
  <c r="Q35" i="1"/>
  <c r="Q232" i="1" s="1"/>
  <c r="U248" i="1" s="1"/>
  <c r="C35" i="1"/>
  <c r="C232" i="1" s="1"/>
  <c r="J35" i="1"/>
  <c r="J232" i="1" s="1"/>
  <c r="R35" i="1"/>
  <c r="R232" i="1" s="1"/>
  <c r="U249" i="1" s="1"/>
  <c r="B249" i="1" s="1"/>
  <c r="K35" i="1"/>
  <c r="K232" i="1" s="1"/>
  <c r="S35" i="1"/>
  <c r="S232" i="1" s="1"/>
  <c r="U250" i="1" s="1"/>
  <c r="D250" i="1" s="1"/>
  <c r="E35" i="1"/>
  <c r="E232" i="1" s="1"/>
  <c r="P35" i="1"/>
  <c r="P232" i="1" s="1"/>
  <c r="U247" i="1" s="1"/>
  <c r="F35" i="1"/>
  <c r="F232" i="1" s="1"/>
  <c r="T35" i="1"/>
  <c r="T232" i="1" s="1"/>
  <c r="U251" i="1" s="1"/>
  <c r="G35" i="1"/>
  <c r="G232" i="1" s="1"/>
  <c r="H35" i="1"/>
  <c r="H232" i="1" s="1"/>
  <c r="B35" i="1"/>
  <c r="B232" i="1" s="1"/>
  <c r="L35" i="1"/>
  <c r="L232" i="1" s="1"/>
  <c r="U243" i="1" s="1"/>
  <c r="E243" i="1" s="1"/>
  <c r="M35" i="1"/>
  <c r="M232" i="1" s="1"/>
  <c r="U244" i="1" s="1"/>
  <c r="D244" i="1" s="1"/>
  <c r="O35" i="1"/>
  <c r="O232" i="1" s="1"/>
  <c r="U246" i="1" s="1"/>
  <c r="F246" i="1" s="1"/>
  <c r="N35" i="1"/>
  <c r="N232" i="1" s="1"/>
  <c r="U245" i="1" s="1"/>
  <c r="D35" i="1"/>
  <c r="D232" i="1" s="1"/>
  <c r="K33" i="1"/>
  <c r="K424" i="1" s="1"/>
  <c r="S33" i="1"/>
  <c r="S424" i="1" s="1"/>
  <c r="D33" i="1"/>
  <c r="D424" i="1" s="1"/>
  <c r="L33" i="1"/>
  <c r="L424" i="1" s="1"/>
  <c r="T33" i="1"/>
  <c r="T424" i="1" s="1"/>
  <c r="E33" i="1"/>
  <c r="E424" i="1" s="1"/>
  <c r="M33" i="1"/>
  <c r="M424" i="1" s="1"/>
  <c r="C33" i="1"/>
  <c r="C424" i="1" s="1"/>
  <c r="I33" i="1"/>
  <c r="I424" i="1" s="1"/>
  <c r="J33" i="1"/>
  <c r="J424" i="1" s="1"/>
  <c r="N33" i="1"/>
  <c r="N424" i="1" s="1"/>
  <c r="B33" i="1"/>
  <c r="B424" i="1" s="1"/>
  <c r="O33" i="1"/>
  <c r="O424" i="1" s="1"/>
  <c r="P33" i="1"/>
  <c r="P424" i="1" s="1"/>
  <c r="F33" i="1"/>
  <c r="F424" i="1" s="1"/>
  <c r="R33" i="1"/>
  <c r="R424" i="1" s="1"/>
  <c r="H33" i="1"/>
  <c r="H424" i="1" s="1"/>
  <c r="Q33" i="1"/>
  <c r="Q424" i="1" s="1"/>
  <c r="G33" i="1"/>
  <c r="G424" i="1" s="1"/>
  <c r="B34" i="1"/>
  <c r="B104" i="1" s="1"/>
  <c r="H36" i="1"/>
  <c r="H360" i="1" s="1"/>
  <c r="U367" i="1" s="1"/>
  <c r="AZ9" i="2" s="1"/>
  <c r="P36" i="1"/>
  <c r="P360" i="1" s="1"/>
  <c r="U375" i="1" s="1"/>
  <c r="I36" i="1"/>
  <c r="I360" i="1" s="1"/>
  <c r="U368" i="1" s="1"/>
  <c r="AZ10" i="2" s="1"/>
  <c r="Q36" i="1"/>
  <c r="Q360" i="1" s="1"/>
  <c r="U376" i="1" s="1"/>
  <c r="J36" i="1"/>
  <c r="J360" i="1" s="1"/>
  <c r="U369" i="1" s="1"/>
  <c r="AZ11" i="2" s="1"/>
  <c r="R36" i="1"/>
  <c r="R360" i="1" s="1"/>
  <c r="U377" i="1" s="1"/>
  <c r="L377" i="1" s="1"/>
  <c r="M36" i="1"/>
  <c r="N36" i="1"/>
  <c r="N360" i="1" s="1"/>
  <c r="U373" i="1" s="1"/>
  <c r="P373" i="1" s="1"/>
  <c r="C36" i="1"/>
  <c r="C360" i="1" s="1"/>
  <c r="U362" i="1" s="1"/>
  <c r="D36" i="1"/>
  <c r="D360" i="1" s="1"/>
  <c r="U363" i="1" s="1"/>
  <c r="O36" i="1"/>
  <c r="O360" i="1" s="1"/>
  <c r="U374" i="1" s="1"/>
  <c r="B374" i="1" s="1"/>
  <c r="B36" i="1"/>
  <c r="B360" i="1" s="1"/>
  <c r="U361" i="1" s="1"/>
  <c r="E36" i="1"/>
  <c r="E360" i="1" s="1"/>
  <c r="U364" i="1" s="1"/>
  <c r="S36" i="1"/>
  <c r="S360" i="1" s="1"/>
  <c r="U378" i="1" s="1"/>
  <c r="T378" i="1" s="1"/>
  <c r="F36" i="1"/>
  <c r="F360" i="1" s="1"/>
  <c r="T36" i="1"/>
  <c r="T360" i="1" s="1"/>
  <c r="U379" i="1" s="1"/>
  <c r="N379" i="1" s="1"/>
  <c r="G36" i="1"/>
  <c r="G360" i="1" s="1"/>
  <c r="U366" i="1" s="1"/>
  <c r="AZ8" i="2" s="1"/>
  <c r="L36" i="1"/>
  <c r="L360" i="1" s="1"/>
  <c r="U371" i="1" s="1"/>
  <c r="R371" i="1" s="1"/>
  <c r="K36" i="1"/>
  <c r="K360" i="1" s="1"/>
  <c r="U370" i="1" s="1"/>
  <c r="AZ12" i="2" s="1"/>
  <c r="D31" i="1"/>
  <c r="D168" i="1" s="1"/>
  <c r="L31" i="1"/>
  <c r="L168" i="1" s="1"/>
  <c r="T31" i="1"/>
  <c r="T168" i="1" s="1"/>
  <c r="B31" i="1"/>
  <c r="B168" i="1" s="1"/>
  <c r="E31" i="1"/>
  <c r="E168" i="1" s="1"/>
  <c r="M31" i="1"/>
  <c r="M168" i="1" s="1"/>
  <c r="F31" i="1"/>
  <c r="F168" i="1" s="1"/>
  <c r="N31" i="1"/>
  <c r="N168" i="1" s="1"/>
  <c r="Q31" i="1"/>
  <c r="Q168" i="1" s="1"/>
  <c r="C31" i="1"/>
  <c r="C168" i="1" s="1"/>
  <c r="G31" i="1"/>
  <c r="G168" i="1" s="1"/>
  <c r="R31" i="1"/>
  <c r="R168" i="1" s="1"/>
  <c r="H31" i="1"/>
  <c r="H168" i="1" s="1"/>
  <c r="S31" i="1"/>
  <c r="S168" i="1" s="1"/>
  <c r="I31" i="1"/>
  <c r="I168" i="1" s="1"/>
  <c r="J31" i="1"/>
  <c r="J168" i="1" s="1"/>
  <c r="K31" i="1"/>
  <c r="K168" i="1" s="1"/>
  <c r="O31" i="1"/>
  <c r="O168" i="1" s="1"/>
  <c r="P31" i="1"/>
  <c r="P168" i="1" s="1"/>
  <c r="K32" i="1"/>
  <c r="K296" i="1" s="1"/>
  <c r="S32" i="1"/>
  <c r="S296" i="1" s="1"/>
  <c r="D32" i="1"/>
  <c r="D296" i="1" s="1"/>
  <c r="L32" i="1"/>
  <c r="L296" i="1" s="1"/>
  <c r="E32" i="1"/>
  <c r="E296" i="1" s="1"/>
  <c r="M32" i="1"/>
  <c r="M296" i="1" s="1"/>
  <c r="N32" i="1"/>
  <c r="N296" i="1" s="1"/>
  <c r="O32" i="1"/>
  <c r="O296" i="1" s="1"/>
  <c r="P32" i="1"/>
  <c r="P296" i="1" s="1"/>
  <c r="F32" i="1"/>
  <c r="F296" i="1" s="1"/>
  <c r="B32" i="1"/>
  <c r="B296" i="1" s="1"/>
  <c r="U297" i="1" s="1"/>
  <c r="G32" i="1"/>
  <c r="G296" i="1" s="1"/>
  <c r="R32" i="1"/>
  <c r="R296" i="1" s="1"/>
  <c r="T32" i="1"/>
  <c r="T296" i="1" s="1"/>
  <c r="H32" i="1"/>
  <c r="H296" i="1" s="1"/>
  <c r="I32" i="1"/>
  <c r="I296" i="1" s="1"/>
  <c r="J32" i="1"/>
  <c r="J296" i="1" s="1"/>
  <c r="Q32" i="1"/>
  <c r="Q296" i="1" s="1"/>
  <c r="C32" i="1"/>
  <c r="C296" i="1" s="1"/>
  <c r="T488" i="1"/>
  <c r="U507" i="1" s="1"/>
  <c r="Q507" i="1" s="1"/>
  <c r="O488" i="1"/>
  <c r="U502" i="1" s="1"/>
  <c r="I502" i="1" s="1"/>
  <c r="U169" i="1"/>
  <c r="M360" i="1"/>
  <c r="U372" i="1" s="1"/>
  <c r="U365" i="1"/>
  <c r="G39" i="3"/>
  <c r="B40" i="3"/>
  <c r="G40" i="3"/>
  <c r="G41" i="3"/>
  <c r="L40" i="3"/>
  <c r="Q40" i="3"/>
  <c r="L41" i="3"/>
  <c r="Q41" i="3"/>
  <c r="L42" i="3"/>
  <c r="Q42" i="3"/>
  <c r="S488" i="1" l="1"/>
  <c r="U506" i="1" s="1"/>
  <c r="G506" i="1" s="1"/>
  <c r="L488" i="1"/>
  <c r="U499" i="1" s="1"/>
  <c r="H499" i="1" s="1"/>
  <c r="N488" i="1"/>
  <c r="U501" i="1" s="1"/>
  <c r="S501" i="1" s="1"/>
  <c r="R488" i="1"/>
  <c r="U505" i="1" s="1"/>
  <c r="T505" i="1" s="1"/>
  <c r="B488" i="1"/>
  <c r="U489" i="1" s="1"/>
  <c r="D489" i="1" s="1"/>
  <c r="Q488" i="1"/>
  <c r="U504" i="1" s="1"/>
  <c r="H504" i="1" s="1"/>
  <c r="D488" i="1"/>
  <c r="U491" i="1" s="1"/>
  <c r="Q491" i="1" s="1"/>
  <c r="I488" i="1"/>
  <c r="U496" i="1" s="1"/>
  <c r="BA10" i="2" s="1"/>
  <c r="P488" i="1"/>
  <c r="U503" i="1" s="1"/>
  <c r="E488" i="1"/>
  <c r="U492" i="1" s="1"/>
  <c r="S492" i="1" s="1"/>
  <c r="F488" i="1"/>
  <c r="U493" i="1" s="1"/>
  <c r="F493" i="1" s="1"/>
  <c r="H488" i="1"/>
  <c r="U495" i="1" s="1"/>
  <c r="BA9" i="2" s="1"/>
  <c r="K488" i="1"/>
  <c r="U498" i="1" s="1"/>
  <c r="BA12" i="2" s="1"/>
  <c r="J488" i="1"/>
  <c r="U497" i="1" s="1"/>
  <c r="BA11" i="2" s="1"/>
  <c r="M488" i="1"/>
  <c r="U500" i="1" s="1"/>
  <c r="G500" i="1" s="1"/>
  <c r="C488" i="1"/>
  <c r="U490" i="1" s="1"/>
  <c r="S490" i="1" s="1"/>
  <c r="G488" i="1"/>
  <c r="U494" i="1" s="1"/>
  <c r="BA8" i="2" s="1"/>
  <c r="Q371" i="1"/>
  <c r="T244" i="1"/>
  <c r="L371" i="1"/>
  <c r="O244" i="1"/>
  <c r="K379" i="1"/>
  <c r="C374" i="1"/>
  <c r="M378" i="1"/>
  <c r="AY17" i="2"/>
  <c r="L247" i="1"/>
  <c r="O247" i="1"/>
  <c r="J246" i="1"/>
  <c r="AY15" i="2"/>
  <c r="D245" i="1"/>
  <c r="AZ14" i="2"/>
  <c r="O372" i="1"/>
  <c r="K372" i="1"/>
  <c r="P372" i="1"/>
  <c r="K247" i="1"/>
  <c r="N247" i="1"/>
  <c r="G247" i="1"/>
  <c r="J247" i="1"/>
  <c r="M247" i="1"/>
  <c r="I247" i="1"/>
  <c r="F247" i="1"/>
  <c r="S247" i="1"/>
  <c r="E247" i="1"/>
  <c r="H247" i="1"/>
  <c r="C372" i="1"/>
  <c r="J372" i="1"/>
  <c r="T372" i="1"/>
  <c r="D372" i="1"/>
  <c r="N372" i="1"/>
  <c r="R372" i="1"/>
  <c r="I372" i="1"/>
  <c r="H243" i="1"/>
  <c r="F372" i="1"/>
  <c r="H372" i="1"/>
  <c r="Q372" i="1"/>
  <c r="D247" i="1"/>
  <c r="Q247" i="1"/>
  <c r="B372" i="1"/>
  <c r="G373" i="1"/>
  <c r="S372" i="1"/>
  <c r="M372" i="1"/>
  <c r="I245" i="1"/>
  <c r="C247" i="1"/>
  <c r="R247" i="1"/>
  <c r="G372" i="1"/>
  <c r="Q245" i="1"/>
  <c r="Q373" i="1"/>
  <c r="L372" i="1"/>
  <c r="E372" i="1"/>
  <c r="S245" i="1"/>
  <c r="T247" i="1"/>
  <c r="P247" i="1"/>
  <c r="AY18" i="2"/>
  <c r="D248" i="1"/>
  <c r="P248" i="1"/>
  <c r="L248" i="1"/>
  <c r="C248" i="1"/>
  <c r="G248" i="1"/>
  <c r="R248" i="1"/>
  <c r="F248" i="1"/>
  <c r="T248" i="1"/>
  <c r="B248" i="1"/>
  <c r="I248" i="1"/>
  <c r="E248" i="1"/>
  <c r="J248" i="1"/>
  <c r="N248" i="1"/>
  <c r="K248" i="1"/>
  <c r="Q248" i="1"/>
  <c r="M248" i="1"/>
  <c r="S248" i="1"/>
  <c r="O248" i="1"/>
  <c r="H248" i="1"/>
  <c r="AZ17" i="2"/>
  <c r="O375" i="1"/>
  <c r="J375" i="1"/>
  <c r="M375" i="1"/>
  <c r="I375" i="1"/>
  <c r="E375" i="1"/>
  <c r="Q375" i="1"/>
  <c r="F375" i="1"/>
  <c r="S375" i="1"/>
  <c r="T375" i="1"/>
  <c r="P375" i="1"/>
  <c r="C375" i="1"/>
  <c r="N375" i="1"/>
  <c r="D375" i="1"/>
  <c r="R375" i="1"/>
  <c r="K375" i="1"/>
  <c r="H375" i="1"/>
  <c r="G375" i="1"/>
  <c r="L375" i="1"/>
  <c r="B375" i="1"/>
  <c r="O507" i="1"/>
  <c r="G250" i="1"/>
  <c r="L245" i="1"/>
  <c r="O245" i="1"/>
  <c r="R245" i="1"/>
  <c r="S507" i="1"/>
  <c r="O499" i="1"/>
  <c r="M245" i="1"/>
  <c r="H245" i="1"/>
  <c r="K245" i="1"/>
  <c r="G245" i="1"/>
  <c r="T245" i="1"/>
  <c r="P245" i="1"/>
  <c r="E245" i="1"/>
  <c r="C245" i="1"/>
  <c r="N245" i="1"/>
  <c r="J245" i="1"/>
  <c r="F245" i="1"/>
  <c r="AZ18" i="2"/>
  <c r="O376" i="1"/>
  <c r="S376" i="1"/>
  <c r="L376" i="1"/>
  <c r="R376" i="1"/>
  <c r="H376" i="1"/>
  <c r="C376" i="1"/>
  <c r="T376" i="1"/>
  <c r="P376" i="1"/>
  <c r="K376" i="1"/>
  <c r="N376" i="1"/>
  <c r="E376" i="1"/>
  <c r="I376" i="1"/>
  <c r="D376" i="1"/>
  <c r="Q376" i="1"/>
  <c r="M376" i="1"/>
  <c r="B376" i="1"/>
  <c r="F376" i="1"/>
  <c r="AZ19" i="2"/>
  <c r="I377" i="1"/>
  <c r="E377" i="1"/>
  <c r="P377" i="1"/>
  <c r="S377" i="1"/>
  <c r="M377" i="1"/>
  <c r="G377" i="1"/>
  <c r="D377" i="1"/>
  <c r="J377" i="1"/>
  <c r="F377" i="1"/>
  <c r="O377" i="1"/>
  <c r="H377" i="1"/>
  <c r="N377" i="1"/>
  <c r="K377" i="1"/>
  <c r="Q377" i="1"/>
  <c r="T377" i="1"/>
  <c r="C377" i="1"/>
  <c r="B377" i="1"/>
  <c r="BA16" i="2"/>
  <c r="F502" i="1"/>
  <c r="R502" i="1"/>
  <c r="L502" i="1"/>
  <c r="N502" i="1"/>
  <c r="J502" i="1"/>
  <c r="M502" i="1"/>
  <c r="P502" i="1"/>
  <c r="G502" i="1"/>
  <c r="S502" i="1"/>
  <c r="O502" i="1"/>
  <c r="C502" i="1"/>
  <c r="E502" i="1"/>
  <c r="H502" i="1"/>
  <c r="K502" i="1"/>
  <c r="Q502" i="1"/>
  <c r="T502" i="1"/>
  <c r="J376" i="1"/>
  <c r="AZ13" i="2"/>
  <c r="S371" i="1"/>
  <c r="B371" i="1"/>
  <c r="H371" i="1"/>
  <c r="T371" i="1"/>
  <c r="E371" i="1"/>
  <c r="K371" i="1"/>
  <c r="I371" i="1"/>
  <c r="M371" i="1"/>
  <c r="F371" i="1"/>
  <c r="D371" i="1"/>
  <c r="J371" i="1"/>
  <c r="N371" i="1"/>
  <c r="P371" i="1"/>
  <c r="C371" i="1"/>
  <c r="O371" i="1"/>
  <c r="AY19" i="2"/>
  <c r="J249" i="1"/>
  <c r="F249" i="1"/>
  <c r="E249" i="1"/>
  <c r="C249" i="1"/>
  <c r="N249" i="1"/>
  <c r="O249" i="1"/>
  <c r="K249" i="1"/>
  <c r="H249" i="1"/>
  <c r="Q249" i="1"/>
  <c r="R249" i="1"/>
  <c r="D249" i="1"/>
  <c r="T249" i="1"/>
  <c r="M249" i="1"/>
  <c r="S249" i="1"/>
  <c r="L249" i="1"/>
  <c r="G249" i="1"/>
  <c r="I249" i="1"/>
  <c r="AZ21" i="2"/>
  <c r="P379" i="1"/>
  <c r="D379" i="1"/>
  <c r="Q379" i="1"/>
  <c r="R379" i="1"/>
  <c r="L379" i="1"/>
  <c r="G379" i="1"/>
  <c r="S379" i="1"/>
  <c r="E379" i="1"/>
  <c r="H379" i="1"/>
  <c r="J379" i="1"/>
  <c r="T379" i="1"/>
  <c r="M379" i="1"/>
  <c r="O379" i="1"/>
  <c r="I379" i="1"/>
  <c r="B379" i="1"/>
  <c r="F379" i="1"/>
  <c r="C379" i="1"/>
  <c r="AY14" i="2"/>
  <c r="L244" i="1"/>
  <c r="C244" i="1"/>
  <c r="E244" i="1"/>
  <c r="H244" i="1"/>
  <c r="K244" i="1"/>
  <c r="J244" i="1"/>
  <c r="M244" i="1"/>
  <c r="P244" i="1"/>
  <c r="R244" i="1"/>
  <c r="F244" i="1"/>
  <c r="I244" i="1"/>
  <c r="N244" i="1"/>
  <c r="Q244" i="1"/>
  <c r="S244" i="1"/>
  <c r="G244" i="1"/>
  <c r="AY21" i="2"/>
  <c r="D251" i="1"/>
  <c r="G251" i="1"/>
  <c r="L251" i="1"/>
  <c r="O251" i="1"/>
  <c r="T251" i="1"/>
  <c r="E251" i="1"/>
  <c r="H251" i="1"/>
  <c r="Q251" i="1"/>
  <c r="R251" i="1"/>
  <c r="M251" i="1"/>
  <c r="P251" i="1"/>
  <c r="J251" i="1"/>
  <c r="S251" i="1"/>
  <c r="B251" i="1"/>
  <c r="I251" i="1"/>
  <c r="C251" i="1"/>
  <c r="F251" i="1"/>
  <c r="G376" i="1"/>
  <c r="AZ16" i="2"/>
  <c r="R374" i="1"/>
  <c r="D374" i="1"/>
  <c r="K374" i="1"/>
  <c r="T374" i="1"/>
  <c r="H374" i="1"/>
  <c r="G374" i="1"/>
  <c r="E374" i="1"/>
  <c r="S374" i="1"/>
  <c r="N374" i="1"/>
  <c r="M374" i="1"/>
  <c r="L374" i="1"/>
  <c r="J374" i="1"/>
  <c r="F374" i="1"/>
  <c r="I374" i="1"/>
  <c r="O374" i="1"/>
  <c r="P374" i="1"/>
  <c r="Q374" i="1"/>
  <c r="N251" i="1"/>
  <c r="AY16" i="2"/>
  <c r="N246" i="1"/>
  <c r="M246" i="1"/>
  <c r="L246" i="1"/>
  <c r="G246" i="1"/>
  <c r="C246" i="1"/>
  <c r="O246" i="1"/>
  <c r="K246" i="1"/>
  <c r="H246" i="1"/>
  <c r="E246" i="1"/>
  <c r="S246" i="1"/>
  <c r="Q246" i="1"/>
  <c r="R246" i="1"/>
  <c r="P246" i="1"/>
  <c r="D246" i="1"/>
  <c r="I246" i="1"/>
  <c r="T246" i="1"/>
  <c r="AY13" i="2"/>
  <c r="M243" i="1"/>
  <c r="F243" i="1"/>
  <c r="O243" i="1"/>
  <c r="I243" i="1"/>
  <c r="P243" i="1"/>
  <c r="K243" i="1"/>
  <c r="R243" i="1"/>
  <c r="J243" i="1"/>
  <c r="G243" i="1"/>
  <c r="D243" i="1"/>
  <c r="S243" i="1"/>
  <c r="L243" i="1"/>
  <c r="Q243" i="1"/>
  <c r="C243" i="1"/>
  <c r="N243" i="1"/>
  <c r="T243" i="1"/>
  <c r="BA20" i="2"/>
  <c r="T506" i="1"/>
  <c r="O506" i="1"/>
  <c r="F506" i="1"/>
  <c r="D506" i="1"/>
  <c r="H506" i="1"/>
  <c r="R506" i="1"/>
  <c r="L506" i="1"/>
  <c r="P506" i="1"/>
  <c r="J506" i="1"/>
  <c r="E506" i="1"/>
  <c r="Q506" i="1"/>
  <c r="N506" i="1"/>
  <c r="S506" i="1"/>
  <c r="M506" i="1"/>
  <c r="I506" i="1"/>
  <c r="C506" i="1"/>
  <c r="K506" i="1"/>
  <c r="R377" i="1"/>
  <c r="AY20" i="2"/>
  <c r="S250" i="1"/>
  <c r="L250" i="1"/>
  <c r="O250" i="1"/>
  <c r="N250" i="1"/>
  <c r="J250" i="1"/>
  <c r="E250" i="1"/>
  <c r="H250" i="1"/>
  <c r="Q250" i="1"/>
  <c r="M250" i="1"/>
  <c r="P250" i="1"/>
  <c r="K250" i="1"/>
  <c r="T250" i="1"/>
  <c r="R250" i="1"/>
  <c r="F250" i="1"/>
  <c r="C250" i="1"/>
  <c r="I250" i="1"/>
  <c r="B250" i="1"/>
  <c r="AZ20" i="2"/>
  <c r="D378" i="1"/>
  <c r="I378" i="1"/>
  <c r="R378" i="1"/>
  <c r="E378" i="1"/>
  <c r="F378" i="1"/>
  <c r="J378" i="1"/>
  <c r="N378" i="1"/>
  <c r="L378" i="1"/>
  <c r="P378" i="1"/>
  <c r="O378" i="1"/>
  <c r="C378" i="1"/>
  <c r="Q378" i="1"/>
  <c r="G378" i="1"/>
  <c r="K378" i="1"/>
  <c r="B378" i="1"/>
  <c r="S378" i="1"/>
  <c r="H378" i="1"/>
  <c r="G371" i="1"/>
  <c r="P249" i="1"/>
  <c r="K251" i="1"/>
  <c r="B506" i="1"/>
  <c r="D502" i="1"/>
  <c r="BA13" i="2"/>
  <c r="D499" i="1"/>
  <c r="C499" i="1"/>
  <c r="L499" i="1"/>
  <c r="I499" i="1"/>
  <c r="M499" i="1"/>
  <c r="J499" i="1"/>
  <c r="G499" i="1"/>
  <c r="F499" i="1"/>
  <c r="R499" i="1"/>
  <c r="K499" i="1"/>
  <c r="AZ15" i="2"/>
  <c r="I373" i="1"/>
  <c r="D373" i="1"/>
  <c r="C373" i="1"/>
  <c r="N373" i="1"/>
  <c r="L373" i="1"/>
  <c r="T373" i="1"/>
  <c r="K373" i="1"/>
  <c r="H373" i="1"/>
  <c r="R373" i="1"/>
  <c r="F373" i="1"/>
  <c r="J373" i="1"/>
  <c r="E373" i="1"/>
  <c r="O373" i="1"/>
  <c r="B373" i="1"/>
  <c r="M373" i="1"/>
  <c r="S373" i="1"/>
  <c r="BA21" i="2"/>
  <c r="C507" i="1"/>
  <c r="E507" i="1"/>
  <c r="K507" i="1"/>
  <c r="M507" i="1"/>
  <c r="G507" i="1"/>
  <c r="P507" i="1"/>
  <c r="T507" i="1"/>
  <c r="L507" i="1"/>
  <c r="B507" i="1"/>
  <c r="R507" i="1"/>
  <c r="F507" i="1"/>
  <c r="J507" i="1"/>
  <c r="I507" i="1"/>
  <c r="D507" i="1"/>
  <c r="N507" i="1"/>
  <c r="H507" i="1"/>
  <c r="G59" i="3"/>
  <c r="L59" i="3"/>
  <c r="Q59" i="3"/>
  <c r="B59" i="3"/>
  <c r="AZ4" i="2"/>
  <c r="F362" i="1"/>
  <c r="N362" i="1"/>
  <c r="O362" i="1"/>
  <c r="G362" i="1"/>
  <c r="T362" i="1"/>
  <c r="D362" i="1"/>
  <c r="E362" i="1"/>
  <c r="H362" i="1"/>
  <c r="I362" i="1"/>
  <c r="P362" i="1"/>
  <c r="J362" i="1"/>
  <c r="Q362" i="1"/>
  <c r="K362" i="1"/>
  <c r="R362" i="1"/>
  <c r="L362" i="1"/>
  <c r="S362" i="1"/>
  <c r="C362" i="1"/>
  <c r="M362" i="1"/>
  <c r="T169" i="1"/>
  <c r="I169" i="1"/>
  <c r="Q169" i="1"/>
  <c r="J169" i="1"/>
  <c r="R169" i="1"/>
  <c r="C169" i="1"/>
  <c r="M169" i="1"/>
  <c r="D169" i="1"/>
  <c r="N169" i="1"/>
  <c r="E169" i="1"/>
  <c r="O169" i="1"/>
  <c r="K169" i="1"/>
  <c r="F169" i="1"/>
  <c r="P169" i="1"/>
  <c r="L169" i="1"/>
  <c r="G169" i="1"/>
  <c r="S169" i="1"/>
  <c r="H169" i="1"/>
  <c r="N297" i="1"/>
  <c r="P297" i="1"/>
  <c r="Q297" i="1"/>
  <c r="T297" i="1"/>
  <c r="J297" i="1"/>
  <c r="C297" i="1"/>
  <c r="K297" i="1"/>
  <c r="E297" i="1"/>
  <c r="M297" i="1"/>
  <c r="F297" i="1"/>
  <c r="O297" i="1"/>
  <c r="G297" i="1"/>
  <c r="L297" i="1"/>
  <c r="R297" i="1"/>
  <c r="S297" i="1"/>
  <c r="D297" i="1"/>
  <c r="H297" i="1"/>
  <c r="I297" i="1"/>
  <c r="AZ7" i="2"/>
  <c r="T365" i="1"/>
  <c r="J365" i="1"/>
  <c r="C365" i="1"/>
  <c r="K365" i="1"/>
  <c r="L365" i="1"/>
  <c r="O365" i="1"/>
  <c r="M365" i="1"/>
  <c r="P365" i="1"/>
  <c r="D365" i="1"/>
  <c r="N365" i="1"/>
  <c r="Q365" i="1"/>
  <c r="E365" i="1"/>
  <c r="R365" i="1"/>
  <c r="F365" i="1"/>
  <c r="S365" i="1"/>
  <c r="G365" i="1"/>
  <c r="H365" i="1"/>
  <c r="I365" i="1"/>
  <c r="AZ6" i="2"/>
  <c r="R364" i="1"/>
  <c r="F364" i="1"/>
  <c r="N364" i="1"/>
  <c r="S364" i="1"/>
  <c r="G364" i="1"/>
  <c r="T364" i="1"/>
  <c r="L364" i="1"/>
  <c r="C364" i="1"/>
  <c r="M364" i="1"/>
  <c r="D364" i="1"/>
  <c r="E364" i="1"/>
  <c r="H364" i="1"/>
  <c r="O364" i="1"/>
  <c r="I364" i="1"/>
  <c r="P364" i="1"/>
  <c r="J364" i="1"/>
  <c r="Q364" i="1"/>
  <c r="K364" i="1"/>
  <c r="AZ3" i="2"/>
  <c r="T361" i="1"/>
  <c r="J361" i="1"/>
  <c r="C361" i="1"/>
  <c r="K361" i="1"/>
  <c r="P361" i="1"/>
  <c r="F361" i="1"/>
  <c r="Q361" i="1"/>
  <c r="G361" i="1"/>
  <c r="R361" i="1"/>
  <c r="H361" i="1"/>
  <c r="S361" i="1"/>
  <c r="I361" i="1"/>
  <c r="L361" i="1"/>
  <c r="M361" i="1"/>
  <c r="D361" i="1"/>
  <c r="N361" i="1"/>
  <c r="O361" i="1"/>
  <c r="E361" i="1"/>
  <c r="AZ5" i="2"/>
  <c r="P363" i="1"/>
  <c r="J363" i="1"/>
  <c r="Q363" i="1"/>
  <c r="C363" i="1"/>
  <c r="K363" i="1"/>
  <c r="D363" i="1"/>
  <c r="N363" i="1"/>
  <c r="O363" i="1"/>
  <c r="E363" i="1"/>
  <c r="R363" i="1"/>
  <c r="F363" i="1"/>
  <c r="S363" i="1"/>
  <c r="G363" i="1"/>
  <c r="T363" i="1"/>
  <c r="H363" i="1"/>
  <c r="I363" i="1"/>
  <c r="L363" i="1"/>
  <c r="M363" i="1"/>
  <c r="J498" i="1"/>
  <c r="K498" i="1"/>
  <c r="R368" i="1"/>
  <c r="T368" i="1"/>
  <c r="O368" i="1"/>
  <c r="E368" i="1"/>
  <c r="M368" i="1"/>
  <c r="L368" i="1"/>
  <c r="F368" i="1"/>
  <c r="N368" i="1"/>
  <c r="G368" i="1"/>
  <c r="H368" i="1"/>
  <c r="P368" i="1"/>
  <c r="I368" i="1"/>
  <c r="Q368" i="1"/>
  <c r="J368" i="1"/>
  <c r="D368" i="1"/>
  <c r="S368" i="1"/>
  <c r="C368" i="1"/>
  <c r="K368" i="1"/>
  <c r="P370" i="1"/>
  <c r="Q370" i="1"/>
  <c r="R370" i="1"/>
  <c r="E370" i="1"/>
  <c r="M370" i="1"/>
  <c r="F370" i="1"/>
  <c r="N370" i="1"/>
  <c r="O370" i="1"/>
  <c r="G370" i="1"/>
  <c r="S370" i="1"/>
  <c r="H370" i="1"/>
  <c r="J370" i="1"/>
  <c r="D370" i="1"/>
  <c r="T370" i="1"/>
  <c r="I370" i="1"/>
  <c r="L370" i="1"/>
  <c r="C370" i="1"/>
  <c r="K370" i="1"/>
  <c r="B370" i="1"/>
  <c r="J366" i="1"/>
  <c r="O366" i="1"/>
  <c r="P366" i="1"/>
  <c r="D366" i="1"/>
  <c r="Q366" i="1"/>
  <c r="E366" i="1"/>
  <c r="R366" i="1"/>
  <c r="F366" i="1"/>
  <c r="N366" i="1"/>
  <c r="S366" i="1"/>
  <c r="L366" i="1"/>
  <c r="M366" i="1"/>
  <c r="T366" i="1"/>
  <c r="C366" i="1"/>
  <c r="G366" i="1"/>
  <c r="K366" i="1"/>
  <c r="H366" i="1"/>
  <c r="I366" i="1"/>
  <c r="T369" i="1"/>
  <c r="O369" i="1"/>
  <c r="P369" i="1"/>
  <c r="R369" i="1"/>
  <c r="I369" i="1"/>
  <c r="Q369" i="1"/>
  <c r="S369" i="1"/>
  <c r="J369" i="1"/>
  <c r="H369" i="1"/>
  <c r="C369" i="1"/>
  <c r="K369" i="1"/>
  <c r="N369" i="1"/>
  <c r="D369" i="1"/>
  <c r="L369" i="1"/>
  <c r="E369" i="1"/>
  <c r="M369" i="1"/>
  <c r="F369" i="1"/>
  <c r="G369" i="1"/>
  <c r="P367" i="1"/>
  <c r="Q367" i="1"/>
  <c r="R367" i="1"/>
  <c r="S367" i="1"/>
  <c r="T367" i="1"/>
  <c r="I367" i="1"/>
  <c r="J367" i="1"/>
  <c r="C367" i="1"/>
  <c r="K367" i="1"/>
  <c r="O367" i="1"/>
  <c r="D367" i="1"/>
  <c r="L367" i="1"/>
  <c r="E367" i="1"/>
  <c r="M367" i="1"/>
  <c r="F367" i="1"/>
  <c r="N367" i="1"/>
  <c r="G367" i="1"/>
  <c r="H367" i="1"/>
  <c r="T8" i="10"/>
  <c r="B501" i="1"/>
  <c r="B368" i="1"/>
  <c r="B169" i="1"/>
  <c r="AT3" i="2"/>
  <c r="B369" i="1"/>
  <c r="B363" i="1"/>
  <c r="B367" i="1"/>
  <c r="B503" i="1"/>
  <c r="B499" i="1"/>
  <c r="B364" i="1"/>
  <c r="B366" i="1"/>
  <c r="B361" i="1"/>
  <c r="B502" i="1"/>
  <c r="B498" i="1"/>
  <c r="B362" i="1"/>
  <c r="B365" i="1"/>
  <c r="D9" i="1"/>
  <c r="D14" i="1" s="1"/>
  <c r="F9" i="1"/>
  <c r="F14" i="1" s="1"/>
  <c r="H14" i="1"/>
  <c r="J14" i="1"/>
  <c r="C9" i="1"/>
  <c r="E9" i="1"/>
  <c r="E14" i="1" s="1"/>
  <c r="G14" i="1"/>
  <c r="I14" i="1"/>
  <c r="K14" i="1"/>
  <c r="U240" i="1"/>
  <c r="AY10" i="2" s="1"/>
  <c r="U233" i="1"/>
  <c r="D498" i="1" l="1"/>
  <c r="S499" i="1"/>
  <c r="Q499" i="1"/>
  <c r="P499" i="1"/>
  <c r="R498" i="1"/>
  <c r="T499" i="1"/>
  <c r="M498" i="1"/>
  <c r="N499" i="1"/>
  <c r="G519" i="1" s="1"/>
  <c r="G539" i="1" s="1"/>
  <c r="E499" i="1"/>
  <c r="B490" i="1"/>
  <c r="N490" i="1"/>
  <c r="R490" i="1"/>
  <c r="Q490" i="1"/>
  <c r="N498" i="1"/>
  <c r="D490" i="1"/>
  <c r="K489" i="1"/>
  <c r="G498" i="1"/>
  <c r="L490" i="1"/>
  <c r="B495" i="1"/>
  <c r="L498" i="1"/>
  <c r="K490" i="1"/>
  <c r="J490" i="1"/>
  <c r="H490" i="1"/>
  <c r="O490" i="1"/>
  <c r="G490" i="1"/>
  <c r="L504" i="1"/>
  <c r="F498" i="1"/>
  <c r="T498" i="1"/>
  <c r="R501" i="1"/>
  <c r="O501" i="1"/>
  <c r="I498" i="1"/>
  <c r="Q498" i="1"/>
  <c r="O489" i="1"/>
  <c r="O494" i="1"/>
  <c r="T495" i="1"/>
  <c r="H495" i="1"/>
  <c r="J497" i="1"/>
  <c r="T501" i="1"/>
  <c r="Q501" i="1"/>
  <c r="J501" i="1"/>
  <c r="N495" i="1"/>
  <c r="K495" i="1"/>
  <c r="L501" i="1"/>
  <c r="D501" i="1"/>
  <c r="I501" i="1"/>
  <c r="P501" i="1"/>
  <c r="S495" i="1"/>
  <c r="F501" i="1"/>
  <c r="H501" i="1"/>
  <c r="N501" i="1"/>
  <c r="E501" i="1"/>
  <c r="K501" i="1"/>
  <c r="BA15" i="2"/>
  <c r="C501" i="1"/>
  <c r="M501" i="1"/>
  <c r="C494" i="1"/>
  <c r="Q495" i="1"/>
  <c r="R495" i="1"/>
  <c r="M495" i="1"/>
  <c r="C495" i="1"/>
  <c r="M497" i="1"/>
  <c r="R497" i="1"/>
  <c r="O505" i="1"/>
  <c r="L492" i="1"/>
  <c r="D492" i="1"/>
  <c r="K497" i="1"/>
  <c r="D504" i="1"/>
  <c r="G501" i="1"/>
  <c r="P505" i="1"/>
  <c r="I505" i="1"/>
  <c r="L505" i="1"/>
  <c r="E505" i="1"/>
  <c r="J492" i="1"/>
  <c r="J504" i="1"/>
  <c r="Q497" i="1"/>
  <c r="R492" i="1"/>
  <c r="N504" i="1"/>
  <c r="I497" i="1"/>
  <c r="N492" i="1"/>
  <c r="I492" i="1"/>
  <c r="F504" i="1"/>
  <c r="B493" i="1"/>
  <c r="P497" i="1"/>
  <c r="G492" i="1"/>
  <c r="Q492" i="1"/>
  <c r="B492" i="1"/>
  <c r="F497" i="1"/>
  <c r="M492" i="1"/>
  <c r="T497" i="1"/>
  <c r="E492" i="1"/>
  <c r="P504" i="1"/>
  <c r="T504" i="1"/>
  <c r="Q500" i="1"/>
  <c r="S500" i="1"/>
  <c r="F500" i="1"/>
  <c r="P500" i="1"/>
  <c r="C500" i="1"/>
  <c r="BA14" i="2"/>
  <c r="E497" i="1"/>
  <c r="F492" i="1"/>
  <c r="Q504" i="1"/>
  <c r="P491" i="1"/>
  <c r="T492" i="1"/>
  <c r="D500" i="1"/>
  <c r="O497" i="1"/>
  <c r="S497" i="1"/>
  <c r="C498" i="1"/>
  <c r="P498" i="1"/>
  <c r="O492" i="1"/>
  <c r="K492" i="1"/>
  <c r="H500" i="1"/>
  <c r="O504" i="1"/>
  <c r="E491" i="1"/>
  <c r="H497" i="1"/>
  <c r="BA6" i="2"/>
  <c r="G497" i="1"/>
  <c r="L497" i="1"/>
  <c r="S498" i="1"/>
  <c r="H498" i="1"/>
  <c r="P492" i="1"/>
  <c r="C492" i="1"/>
  <c r="I500" i="1"/>
  <c r="B504" i="1"/>
  <c r="B491" i="1"/>
  <c r="BA18" i="2"/>
  <c r="B497" i="1"/>
  <c r="B500" i="1"/>
  <c r="C497" i="1"/>
  <c r="N497" i="1"/>
  <c r="D497" i="1"/>
  <c r="E498" i="1"/>
  <c r="O498" i="1"/>
  <c r="H492" i="1"/>
  <c r="M500" i="1"/>
  <c r="S504" i="1"/>
  <c r="L500" i="1"/>
  <c r="E500" i="1"/>
  <c r="K500" i="1"/>
  <c r="J500" i="1"/>
  <c r="M504" i="1"/>
  <c r="E504" i="1"/>
  <c r="N500" i="1"/>
  <c r="T500" i="1"/>
  <c r="C504" i="1"/>
  <c r="I504" i="1"/>
  <c r="R504" i="1"/>
  <c r="R500" i="1"/>
  <c r="O500" i="1"/>
  <c r="G504" i="1"/>
  <c r="K504" i="1"/>
  <c r="N505" i="1"/>
  <c r="Q505" i="1"/>
  <c r="G505" i="1"/>
  <c r="S505" i="1"/>
  <c r="H505" i="1"/>
  <c r="BA19" i="2"/>
  <c r="D505" i="1"/>
  <c r="K505" i="1"/>
  <c r="J505" i="1"/>
  <c r="M505" i="1"/>
  <c r="R505" i="1"/>
  <c r="B505" i="1"/>
  <c r="F505" i="1"/>
  <c r="C505" i="1"/>
  <c r="P489" i="1"/>
  <c r="M489" i="1"/>
  <c r="H489" i="1"/>
  <c r="E489" i="1"/>
  <c r="R489" i="1"/>
  <c r="L489" i="1"/>
  <c r="J489" i="1"/>
  <c r="G489" i="1"/>
  <c r="C489" i="1"/>
  <c r="B489" i="1"/>
  <c r="T489" i="1"/>
  <c r="Q489" i="1"/>
  <c r="I489" i="1"/>
  <c r="N489" i="1"/>
  <c r="S489" i="1"/>
  <c r="F489" i="1"/>
  <c r="S491" i="1"/>
  <c r="J491" i="1"/>
  <c r="I491" i="1"/>
  <c r="I493" i="1"/>
  <c r="H493" i="1"/>
  <c r="T491" i="1"/>
  <c r="N493" i="1"/>
  <c r="M493" i="1"/>
  <c r="T493" i="1"/>
  <c r="E493" i="1"/>
  <c r="D491" i="1"/>
  <c r="H491" i="1"/>
  <c r="S493" i="1"/>
  <c r="L493" i="1"/>
  <c r="I490" i="1"/>
  <c r="M490" i="1"/>
  <c r="M491" i="1"/>
  <c r="R491" i="1"/>
  <c r="O491" i="1"/>
  <c r="R493" i="1"/>
  <c r="D493" i="1"/>
  <c r="P490" i="1"/>
  <c r="E490" i="1"/>
  <c r="L491" i="1"/>
  <c r="K491" i="1"/>
  <c r="G491" i="1"/>
  <c r="O493" i="1"/>
  <c r="K493" i="1"/>
  <c r="N491" i="1"/>
  <c r="C491" i="1"/>
  <c r="BA5" i="2"/>
  <c r="G493" i="1"/>
  <c r="C493" i="1"/>
  <c r="T490" i="1"/>
  <c r="BA4" i="2"/>
  <c r="F491" i="1"/>
  <c r="P493" i="1"/>
  <c r="Q493" i="1"/>
  <c r="BA7" i="2"/>
  <c r="F490" i="1"/>
  <c r="C490" i="1"/>
  <c r="L495" i="1"/>
  <c r="F495" i="1"/>
  <c r="J495" i="1"/>
  <c r="E494" i="1"/>
  <c r="J494" i="1"/>
  <c r="N494" i="1"/>
  <c r="S496" i="1"/>
  <c r="D496" i="1"/>
  <c r="J493" i="1"/>
  <c r="L496" i="1"/>
  <c r="L494" i="1"/>
  <c r="N496" i="1"/>
  <c r="O496" i="1"/>
  <c r="G496" i="1"/>
  <c r="R494" i="1"/>
  <c r="F494" i="1"/>
  <c r="K496" i="1"/>
  <c r="E495" i="1"/>
  <c r="G495" i="1"/>
  <c r="D494" i="1"/>
  <c r="I494" i="1"/>
  <c r="P496" i="1"/>
  <c r="F496" i="1"/>
  <c r="C496" i="1"/>
  <c r="Q496" i="1"/>
  <c r="G494" i="1"/>
  <c r="O495" i="1"/>
  <c r="I495" i="1"/>
  <c r="T494" i="1"/>
  <c r="Q494" i="1"/>
  <c r="H496" i="1"/>
  <c r="R496" i="1"/>
  <c r="J496" i="1"/>
  <c r="S494" i="1"/>
  <c r="M494" i="1"/>
  <c r="T496" i="1"/>
  <c r="P494" i="1"/>
  <c r="M496" i="1"/>
  <c r="B494" i="1"/>
  <c r="B496" i="1"/>
  <c r="D495" i="1"/>
  <c r="P495" i="1"/>
  <c r="K494" i="1"/>
  <c r="H494" i="1"/>
  <c r="I496" i="1"/>
  <c r="E496" i="1"/>
  <c r="BA17" i="2"/>
  <c r="G503" i="1"/>
  <c r="Q503" i="1"/>
  <c r="D503" i="1"/>
  <c r="N503" i="1"/>
  <c r="O503" i="1"/>
  <c r="C503" i="1"/>
  <c r="J503" i="1"/>
  <c r="S503" i="1"/>
  <c r="H503" i="1"/>
  <c r="K503" i="1"/>
  <c r="T503" i="1"/>
  <c r="E503" i="1"/>
  <c r="P503" i="1"/>
  <c r="L503" i="1"/>
  <c r="M503" i="1"/>
  <c r="R503" i="1"/>
  <c r="F503" i="1"/>
  <c r="I503" i="1"/>
  <c r="E22" i="1"/>
  <c r="E26" i="1"/>
  <c r="J22" i="1"/>
  <c r="J26" i="1"/>
  <c r="H22" i="1"/>
  <c r="H26" i="1"/>
  <c r="K22" i="1"/>
  <c r="K26" i="1"/>
  <c r="D22" i="1"/>
  <c r="D26" i="1"/>
  <c r="F22" i="1"/>
  <c r="F26" i="1"/>
  <c r="I22" i="1"/>
  <c r="I26" i="1"/>
  <c r="G22" i="1"/>
  <c r="G26" i="1"/>
  <c r="T268" i="1"/>
  <c r="T288" i="1" s="1"/>
  <c r="S392" i="1"/>
  <c r="S412" i="1" s="1"/>
  <c r="T392" i="1"/>
  <c r="T412" i="1" s="1"/>
  <c r="P527" i="1"/>
  <c r="P547" i="1" s="1"/>
  <c r="T393" i="1"/>
  <c r="T413" i="1" s="1"/>
  <c r="C271" i="1"/>
  <c r="C291" i="1" s="1"/>
  <c r="E399" i="1"/>
  <c r="E419" i="1" s="1"/>
  <c r="E269" i="1"/>
  <c r="E289" i="1" s="1"/>
  <c r="T396" i="1"/>
  <c r="T416" i="1" s="1"/>
  <c r="C268" i="1"/>
  <c r="C288" i="1" s="1"/>
  <c r="H392" i="1"/>
  <c r="H412" i="1" s="1"/>
  <c r="M392" i="1"/>
  <c r="M412" i="1" s="1"/>
  <c r="J392" i="1"/>
  <c r="J412" i="1" s="1"/>
  <c r="E392" i="1"/>
  <c r="E412" i="1" s="1"/>
  <c r="Q392" i="1"/>
  <c r="Q412" i="1" s="1"/>
  <c r="F392" i="1"/>
  <c r="F412" i="1" s="1"/>
  <c r="C392" i="1"/>
  <c r="C412" i="1" s="1"/>
  <c r="S271" i="1"/>
  <c r="S291" i="1" s="1"/>
  <c r="L392" i="1"/>
  <c r="L412" i="1" s="1"/>
  <c r="S399" i="1"/>
  <c r="S419" i="1" s="1"/>
  <c r="I392" i="1"/>
  <c r="I412" i="1" s="1"/>
  <c r="D393" i="1"/>
  <c r="D413" i="1" s="1"/>
  <c r="B392" i="1"/>
  <c r="B412" i="1" s="1"/>
  <c r="R392" i="1"/>
  <c r="R412" i="1" s="1"/>
  <c r="P392" i="1"/>
  <c r="P412" i="1" s="1"/>
  <c r="J268" i="1"/>
  <c r="J288" i="1" s="1"/>
  <c r="G393" i="1"/>
  <c r="G413" i="1" s="1"/>
  <c r="G392" i="1"/>
  <c r="G412" i="1" s="1"/>
  <c r="N392" i="1"/>
  <c r="N412" i="1" s="1"/>
  <c r="O392" i="1"/>
  <c r="O412" i="1" s="1"/>
  <c r="D392" i="1"/>
  <c r="D412" i="1" s="1"/>
  <c r="K392" i="1"/>
  <c r="K412" i="1" s="1"/>
  <c r="O393" i="1"/>
  <c r="O413" i="1" s="1"/>
  <c r="B393" i="1"/>
  <c r="B413" i="1" s="1"/>
  <c r="K526" i="1"/>
  <c r="K546" i="1" s="1"/>
  <c r="M398" i="1"/>
  <c r="M418" i="1" s="1"/>
  <c r="M270" i="1"/>
  <c r="M290" i="1" s="1"/>
  <c r="S394" i="1"/>
  <c r="S414" i="1" s="1"/>
  <c r="G396" i="1"/>
  <c r="G416" i="1" s="1"/>
  <c r="O269" i="1"/>
  <c r="O289" i="1" s="1"/>
  <c r="N397" i="1"/>
  <c r="N417" i="1" s="1"/>
  <c r="Q396" i="1"/>
  <c r="Q416" i="1" s="1"/>
  <c r="M396" i="1"/>
  <c r="M416" i="1" s="1"/>
  <c r="G395" i="1"/>
  <c r="G415" i="1" s="1"/>
  <c r="M395" i="1"/>
  <c r="M415" i="1" s="1"/>
  <c r="Q268" i="1"/>
  <c r="Q288" i="1" s="1"/>
  <c r="M268" i="1"/>
  <c r="M288" i="1" s="1"/>
  <c r="G527" i="1"/>
  <c r="G547" i="1" s="1"/>
  <c r="E393" i="1"/>
  <c r="E413" i="1" s="1"/>
  <c r="N393" i="1"/>
  <c r="N413" i="1" s="1"/>
  <c r="G394" i="1"/>
  <c r="G414" i="1" s="1"/>
  <c r="B271" i="1"/>
  <c r="B291" i="1" s="1"/>
  <c r="K399" i="1"/>
  <c r="K419" i="1" s="1"/>
  <c r="D269" i="1"/>
  <c r="D289" i="1" s="1"/>
  <c r="N269" i="1"/>
  <c r="N289" i="1" s="1"/>
  <c r="O391" i="1"/>
  <c r="O411" i="1" s="1"/>
  <c r="T391" i="1"/>
  <c r="T411" i="1" s="1"/>
  <c r="M397" i="1"/>
  <c r="M417" i="1" s="1"/>
  <c r="P397" i="1"/>
  <c r="P417" i="1" s="1"/>
  <c r="D396" i="1"/>
  <c r="D416" i="1" s="1"/>
  <c r="Q395" i="1"/>
  <c r="Q415" i="1" s="1"/>
  <c r="R268" i="1"/>
  <c r="R288" i="1" s="1"/>
  <c r="R394" i="1"/>
  <c r="R414" i="1" s="1"/>
  <c r="K268" i="1"/>
  <c r="K288" i="1" s="1"/>
  <c r="K393" i="1"/>
  <c r="K413" i="1" s="1"/>
  <c r="J397" i="1"/>
  <c r="J417" i="1" s="1"/>
  <c r="O270" i="1"/>
  <c r="O290" i="1" s="1"/>
  <c r="O268" i="1"/>
  <c r="O288" i="1" s="1"/>
  <c r="Q397" i="1"/>
  <c r="Q417" i="1" s="1"/>
  <c r="C391" i="1"/>
  <c r="C411" i="1" s="1"/>
  <c r="K391" i="1"/>
  <c r="K411" i="1" s="1"/>
  <c r="S396" i="1"/>
  <c r="S416" i="1" s="1"/>
  <c r="C399" i="1"/>
  <c r="C419" i="1" s="1"/>
  <c r="O395" i="1"/>
  <c r="O415" i="1" s="1"/>
  <c r="H391" i="1"/>
  <c r="H411" i="1" s="1"/>
  <c r="F395" i="1"/>
  <c r="F415" i="1" s="1"/>
  <c r="J269" i="1"/>
  <c r="J289" i="1" s="1"/>
  <c r="E270" i="1"/>
  <c r="E290" i="1" s="1"/>
  <c r="B268" i="1"/>
  <c r="B288" i="1" s="1"/>
  <c r="I268" i="1"/>
  <c r="I288" i="1" s="1"/>
  <c r="F268" i="1"/>
  <c r="F288" i="1" s="1"/>
  <c r="R395" i="1"/>
  <c r="R415" i="1" s="1"/>
  <c r="K395" i="1"/>
  <c r="K415" i="1" s="1"/>
  <c r="P396" i="1"/>
  <c r="P416" i="1" s="1"/>
  <c r="I270" i="1"/>
  <c r="I290" i="1" s="1"/>
  <c r="D394" i="1"/>
  <c r="D414" i="1" s="1"/>
  <c r="S391" i="1"/>
  <c r="S411" i="1" s="1"/>
  <c r="K397" i="1"/>
  <c r="K417" i="1" s="1"/>
  <c r="T399" i="1"/>
  <c r="T419" i="1" s="1"/>
  <c r="E397" i="1"/>
  <c r="E417" i="1" s="1"/>
  <c r="D391" i="1"/>
  <c r="D411" i="1" s="1"/>
  <c r="E395" i="1"/>
  <c r="E415" i="1" s="1"/>
  <c r="I396" i="1"/>
  <c r="I416" i="1" s="1"/>
  <c r="L268" i="1"/>
  <c r="L288" i="1" s="1"/>
  <c r="H270" i="1"/>
  <c r="H290" i="1" s="1"/>
  <c r="E271" i="1"/>
  <c r="E291" i="1" s="1"/>
  <c r="E268" i="1"/>
  <c r="E288" i="1" s="1"/>
  <c r="G270" i="1"/>
  <c r="G290" i="1" s="1"/>
  <c r="J526" i="1"/>
  <c r="J546" i="1" s="1"/>
  <c r="L527" i="1"/>
  <c r="L547" i="1" s="1"/>
  <c r="R393" i="1"/>
  <c r="R413" i="1" s="1"/>
  <c r="I393" i="1"/>
  <c r="I413" i="1" s="1"/>
  <c r="B398" i="1"/>
  <c r="B418" i="1" s="1"/>
  <c r="N270" i="1"/>
  <c r="N290" i="1" s="1"/>
  <c r="S270" i="1"/>
  <c r="S290" i="1" s="1"/>
  <c r="N526" i="1"/>
  <c r="N546" i="1" s="1"/>
  <c r="H526" i="1"/>
  <c r="H546" i="1" s="1"/>
  <c r="N271" i="1"/>
  <c r="N291" i="1" s="1"/>
  <c r="L394" i="1"/>
  <c r="L414" i="1" s="1"/>
  <c r="K394" i="1"/>
  <c r="K414" i="1" s="1"/>
  <c r="I271" i="1"/>
  <c r="I291" i="1" s="1"/>
  <c r="J399" i="1"/>
  <c r="J419" i="1" s="1"/>
  <c r="N399" i="1"/>
  <c r="N419" i="1" s="1"/>
  <c r="R269" i="1"/>
  <c r="R289" i="1" s="1"/>
  <c r="G269" i="1"/>
  <c r="G289" i="1" s="1"/>
  <c r="H397" i="1"/>
  <c r="H417" i="1" s="1"/>
  <c r="B395" i="1"/>
  <c r="B415" i="1" s="1"/>
  <c r="N268" i="1"/>
  <c r="N288" i="1" s="1"/>
  <c r="C395" i="1"/>
  <c r="C415" i="1" s="1"/>
  <c r="H395" i="1"/>
  <c r="H415" i="1" s="1"/>
  <c r="S398" i="1"/>
  <c r="S418" i="1" s="1"/>
  <c r="O396" i="1"/>
  <c r="O416" i="1" s="1"/>
  <c r="G268" i="1"/>
  <c r="G288" i="1" s="1"/>
  <c r="G397" i="1"/>
  <c r="G417" i="1" s="1"/>
  <c r="P398" i="1"/>
  <c r="P418" i="1" s="1"/>
  <c r="Q391" i="1"/>
  <c r="Q411" i="1" s="1"/>
  <c r="R399" i="1"/>
  <c r="R419" i="1" s="1"/>
  <c r="H271" i="1"/>
  <c r="H291" i="1" s="1"/>
  <c r="N395" i="1"/>
  <c r="N415" i="1" s="1"/>
  <c r="N527" i="1"/>
  <c r="N547" i="1" s="1"/>
  <c r="T527" i="1"/>
  <c r="T547" i="1" s="1"/>
  <c r="S393" i="1"/>
  <c r="S413" i="1" s="1"/>
  <c r="H393" i="1"/>
  <c r="H413" i="1" s="1"/>
  <c r="O398" i="1"/>
  <c r="O418" i="1" s="1"/>
  <c r="Q270" i="1"/>
  <c r="Q290" i="1" s="1"/>
  <c r="Q526" i="1"/>
  <c r="Q546" i="1" s="1"/>
  <c r="F526" i="1"/>
  <c r="F546" i="1" s="1"/>
  <c r="Q394" i="1"/>
  <c r="Q414" i="1" s="1"/>
  <c r="M394" i="1"/>
  <c r="M414" i="1" s="1"/>
  <c r="J394" i="1"/>
  <c r="J414" i="1" s="1"/>
  <c r="Q271" i="1"/>
  <c r="Q291" i="1" s="1"/>
  <c r="O399" i="1"/>
  <c r="O419" i="1" s="1"/>
  <c r="L399" i="1"/>
  <c r="L419" i="1" s="1"/>
  <c r="Q269" i="1"/>
  <c r="Q289" i="1" s="1"/>
  <c r="B396" i="1"/>
  <c r="B416" i="1" s="1"/>
  <c r="K396" i="1"/>
  <c r="K416" i="1" s="1"/>
  <c r="I399" i="1"/>
  <c r="I419" i="1" s="1"/>
  <c r="B269" i="1"/>
  <c r="B289" i="1" s="1"/>
  <c r="S395" i="1"/>
  <c r="S415" i="1" s="1"/>
  <c r="T395" i="1"/>
  <c r="T415" i="1" s="1"/>
  <c r="J395" i="1"/>
  <c r="J415" i="1" s="1"/>
  <c r="L269" i="1"/>
  <c r="L289" i="1" s="1"/>
  <c r="P268" i="1"/>
  <c r="P288" i="1" s="1"/>
  <c r="B397" i="1"/>
  <c r="B417" i="1" s="1"/>
  <c r="R398" i="1"/>
  <c r="R418" i="1" s="1"/>
  <c r="P395" i="1"/>
  <c r="P415" i="1" s="1"/>
  <c r="I398" i="1"/>
  <c r="I418" i="1" s="1"/>
  <c r="H268" i="1"/>
  <c r="H288" i="1" s="1"/>
  <c r="D268" i="1"/>
  <c r="D288" i="1" s="1"/>
  <c r="D395" i="1"/>
  <c r="D415" i="1" s="1"/>
  <c r="L395" i="1"/>
  <c r="L415" i="1" s="1"/>
  <c r="I395" i="1"/>
  <c r="I415" i="1" s="1"/>
  <c r="S268" i="1"/>
  <c r="S288" i="1" s="1"/>
  <c r="I269" i="1"/>
  <c r="I289" i="1" s="1"/>
  <c r="I527" i="1"/>
  <c r="I547" i="1" s="1"/>
  <c r="B527" i="1"/>
  <c r="B547" i="1" s="1"/>
  <c r="L393" i="1"/>
  <c r="L413" i="1" s="1"/>
  <c r="L398" i="1"/>
  <c r="L418" i="1" s="1"/>
  <c r="C270" i="1"/>
  <c r="C290" i="1" s="1"/>
  <c r="K270" i="1"/>
  <c r="K290" i="1" s="1"/>
  <c r="I526" i="1"/>
  <c r="I546" i="1" s="1"/>
  <c r="T526" i="1"/>
  <c r="T546" i="1" s="1"/>
  <c r="P394" i="1"/>
  <c r="P414" i="1" s="1"/>
  <c r="J271" i="1"/>
  <c r="J291" i="1" s="1"/>
  <c r="O271" i="1"/>
  <c r="O291" i="1" s="1"/>
  <c r="M399" i="1"/>
  <c r="M419" i="1" s="1"/>
  <c r="K269" i="1"/>
  <c r="K289" i="1" s="1"/>
  <c r="B391" i="1"/>
  <c r="B411" i="1" s="1"/>
  <c r="D397" i="1"/>
  <c r="D417" i="1" s="1"/>
  <c r="N396" i="1"/>
  <c r="N416" i="1" s="1"/>
  <c r="O394" i="1"/>
  <c r="O414" i="1" s="1"/>
  <c r="B399" i="1"/>
  <c r="B419" i="1" s="1"/>
  <c r="R391" i="1"/>
  <c r="R411" i="1" s="1"/>
  <c r="J396" i="1"/>
  <c r="J416" i="1" s="1"/>
  <c r="C393" i="1"/>
  <c r="C413" i="1" s="1"/>
  <c r="F391" i="1"/>
  <c r="F411" i="1" s="1"/>
  <c r="F399" i="1"/>
  <c r="F419" i="1" s="1"/>
  <c r="R396" i="1"/>
  <c r="R416" i="1" s="1"/>
  <c r="T398" i="1"/>
  <c r="T418" i="1" s="1"/>
  <c r="F397" i="1"/>
  <c r="F417" i="1" s="1"/>
  <c r="P399" i="1"/>
  <c r="P419" i="1" s="1"/>
  <c r="E391" i="1"/>
  <c r="E411" i="1" s="1"/>
  <c r="D271" i="1"/>
  <c r="D291" i="1" s="1"/>
  <c r="M271" i="1"/>
  <c r="M291" i="1" s="1"/>
  <c r="B270" i="1"/>
  <c r="B290" i="1" s="1"/>
  <c r="P270" i="1"/>
  <c r="P290" i="1" s="1"/>
  <c r="F270" i="1"/>
  <c r="F290" i="1" s="1"/>
  <c r="F271" i="1"/>
  <c r="F291" i="1" s="1"/>
  <c r="P269" i="1"/>
  <c r="P289" i="1" s="1"/>
  <c r="Q527" i="1"/>
  <c r="Q547" i="1" s="1"/>
  <c r="E526" i="1"/>
  <c r="E546" i="1" s="1"/>
  <c r="D526" i="1"/>
  <c r="D546" i="1" s="1"/>
  <c r="F396" i="1"/>
  <c r="F416" i="1" s="1"/>
  <c r="C398" i="1"/>
  <c r="C418" i="1" s="1"/>
  <c r="B394" i="1"/>
  <c r="B414" i="1" s="1"/>
  <c r="Q398" i="1"/>
  <c r="Q418" i="1" s="1"/>
  <c r="N394" i="1"/>
  <c r="N414" i="1" s="1"/>
  <c r="R397" i="1"/>
  <c r="R417" i="1" s="1"/>
  <c r="N398" i="1"/>
  <c r="N418" i="1" s="1"/>
  <c r="E398" i="1"/>
  <c r="E418" i="1" s="1"/>
  <c r="H396" i="1"/>
  <c r="H416" i="1" s="1"/>
  <c r="L391" i="1"/>
  <c r="L411" i="1" s="1"/>
  <c r="D399" i="1"/>
  <c r="D419" i="1" s="1"/>
  <c r="F394" i="1"/>
  <c r="F414" i="1" s="1"/>
  <c r="G399" i="1"/>
  <c r="G419" i="1" s="1"/>
  <c r="G271" i="1"/>
  <c r="G291" i="1" s="1"/>
  <c r="T270" i="1"/>
  <c r="T290" i="1" s="1"/>
  <c r="L271" i="1"/>
  <c r="L291" i="1" s="1"/>
  <c r="P271" i="1"/>
  <c r="P291" i="1" s="1"/>
  <c r="M269" i="1"/>
  <c r="M289" i="1" s="1"/>
  <c r="T271" i="1"/>
  <c r="T291" i="1" s="1"/>
  <c r="C397" i="1"/>
  <c r="C417" i="1" s="1"/>
  <c r="H399" i="1"/>
  <c r="H419" i="1" s="1"/>
  <c r="S527" i="1"/>
  <c r="S547" i="1" s="1"/>
  <c r="R527" i="1"/>
  <c r="R547" i="1" s="1"/>
  <c r="B526" i="1"/>
  <c r="B546" i="1" s="1"/>
  <c r="L396" i="1"/>
  <c r="L416" i="1" s="1"/>
  <c r="J391" i="1"/>
  <c r="J411" i="1" s="1"/>
  <c r="C394" i="1"/>
  <c r="C414" i="1" s="1"/>
  <c r="G398" i="1"/>
  <c r="G418" i="1" s="1"/>
  <c r="L397" i="1"/>
  <c r="L417" i="1" s="1"/>
  <c r="T394" i="1"/>
  <c r="T414" i="1" s="1"/>
  <c r="H398" i="1"/>
  <c r="H418" i="1" s="1"/>
  <c r="C396" i="1"/>
  <c r="C416" i="1" s="1"/>
  <c r="P393" i="1"/>
  <c r="P413" i="1" s="1"/>
  <c r="Q399" i="1"/>
  <c r="Q419" i="1" s="1"/>
  <c r="I394" i="1"/>
  <c r="I414" i="1" s="1"/>
  <c r="F398" i="1"/>
  <c r="F418" i="1" s="1"/>
  <c r="R270" i="1"/>
  <c r="R290" i="1" s="1"/>
  <c r="H269" i="1"/>
  <c r="H289" i="1" s="1"/>
  <c r="S269" i="1"/>
  <c r="S289" i="1" s="1"/>
  <c r="K271" i="1"/>
  <c r="K291" i="1" s="1"/>
  <c r="J527" i="1"/>
  <c r="J547" i="1" s="1"/>
  <c r="O527" i="1"/>
  <c r="O547" i="1" s="1"/>
  <c r="F527" i="1"/>
  <c r="F547" i="1" s="1"/>
  <c r="G526" i="1"/>
  <c r="G546" i="1" s="1"/>
  <c r="I391" i="1"/>
  <c r="I411" i="1" s="1"/>
  <c r="O397" i="1"/>
  <c r="O417" i="1" s="1"/>
  <c r="J393" i="1"/>
  <c r="J413" i="1" s="1"/>
  <c r="N391" i="1"/>
  <c r="N411" i="1" s="1"/>
  <c r="K398" i="1"/>
  <c r="K418" i="1" s="1"/>
  <c r="H394" i="1"/>
  <c r="H414" i="1" s="1"/>
  <c r="P391" i="1"/>
  <c r="P411" i="1" s="1"/>
  <c r="S397" i="1"/>
  <c r="S417" i="1" s="1"/>
  <c r="Q393" i="1"/>
  <c r="Q413" i="1" s="1"/>
  <c r="D398" i="1"/>
  <c r="D418" i="1" s="1"/>
  <c r="E396" i="1"/>
  <c r="E416" i="1" s="1"/>
  <c r="J398" i="1"/>
  <c r="J418" i="1" s="1"/>
  <c r="L270" i="1"/>
  <c r="L290" i="1" s="1"/>
  <c r="J270" i="1"/>
  <c r="J290" i="1" s="1"/>
  <c r="T269" i="1"/>
  <c r="T289" i="1" s="1"/>
  <c r="R271" i="1"/>
  <c r="R291" i="1" s="1"/>
  <c r="D270" i="1"/>
  <c r="D290" i="1" s="1"/>
  <c r="E527" i="1"/>
  <c r="E547" i="1" s="1"/>
  <c r="D527" i="1"/>
  <c r="D547" i="1" s="1"/>
  <c r="S526" i="1"/>
  <c r="S546" i="1" s="1"/>
  <c r="M391" i="1"/>
  <c r="M411" i="1" s="1"/>
  <c r="K527" i="1"/>
  <c r="K547" i="1" s="1"/>
  <c r="R526" i="1"/>
  <c r="R546" i="1" s="1"/>
  <c r="M526" i="1"/>
  <c r="M546" i="1" s="1"/>
  <c r="O526" i="1"/>
  <c r="O546" i="1" s="1"/>
  <c r="M527" i="1"/>
  <c r="M547" i="1" s="1"/>
  <c r="H527" i="1"/>
  <c r="H547" i="1" s="1"/>
  <c r="L526" i="1"/>
  <c r="L546" i="1" s="1"/>
  <c r="C527" i="1"/>
  <c r="C547" i="1" s="1"/>
  <c r="M522" i="1"/>
  <c r="M542" i="1" s="1"/>
  <c r="T397" i="1"/>
  <c r="T417" i="1" s="1"/>
  <c r="M393" i="1"/>
  <c r="M413" i="1" s="1"/>
  <c r="G391" i="1"/>
  <c r="G411" i="1" s="1"/>
  <c r="I397" i="1"/>
  <c r="I417" i="1" s="1"/>
  <c r="F393" i="1"/>
  <c r="F413" i="1" s="1"/>
  <c r="E394" i="1"/>
  <c r="E414" i="1" s="1"/>
  <c r="F269" i="1"/>
  <c r="F289" i="1" s="1"/>
  <c r="C269" i="1"/>
  <c r="C289" i="1" s="1"/>
  <c r="P526" i="1"/>
  <c r="P546" i="1" s="1"/>
  <c r="C526" i="1"/>
  <c r="C546" i="1" s="1"/>
  <c r="T52" i="3"/>
  <c r="T44" i="3"/>
  <c r="T46" i="3"/>
  <c r="T56" i="3"/>
  <c r="T55" i="3"/>
  <c r="T50" i="3"/>
  <c r="T48" i="3"/>
  <c r="T54" i="3"/>
  <c r="T43" i="3"/>
  <c r="T57" i="3"/>
  <c r="T45" i="3"/>
  <c r="T53" i="3"/>
  <c r="T49" i="3"/>
  <c r="T47" i="3"/>
  <c r="T51" i="3"/>
  <c r="O46" i="3"/>
  <c r="J55" i="3"/>
  <c r="O44" i="3"/>
  <c r="J57" i="3"/>
  <c r="O48" i="3"/>
  <c r="O56" i="3"/>
  <c r="O54" i="3"/>
  <c r="O52" i="3"/>
  <c r="O50" i="3"/>
  <c r="O43" i="3"/>
  <c r="J54" i="3"/>
  <c r="J56" i="3"/>
  <c r="O57" i="3"/>
  <c r="O47" i="3"/>
  <c r="O45" i="3"/>
  <c r="O49" i="3"/>
  <c r="O55" i="3"/>
  <c r="O51" i="3"/>
  <c r="O53" i="3"/>
  <c r="J51" i="3"/>
  <c r="J49" i="3"/>
  <c r="J43" i="3"/>
  <c r="J45" i="3"/>
  <c r="J53" i="3"/>
  <c r="J47" i="3"/>
  <c r="J42" i="3"/>
  <c r="J46" i="3"/>
  <c r="J44" i="3"/>
  <c r="J50" i="3"/>
  <c r="J48" i="3"/>
  <c r="J52" i="3"/>
  <c r="E50" i="3"/>
  <c r="E44" i="3"/>
  <c r="E41" i="3"/>
  <c r="E43" i="3"/>
  <c r="E45" i="3"/>
  <c r="E47" i="3"/>
  <c r="E49" i="3"/>
  <c r="E51" i="3"/>
  <c r="E53" i="3"/>
  <c r="E55" i="3"/>
  <c r="E57" i="3"/>
  <c r="E42" i="3"/>
  <c r="E52" i="3"/>
  <c r="E54" i="3"/>
  <c r="E46" i="3"/>
  <c r="E56" i="3"/>
  <c r="E48" i="3"/>
  <c r="L383" i="1"/>
  <c r="L403" i="1" s="1"/>
  <c r="E383" i="1"/>
  <c r="E403" i="1" s="1"/>
  <c r="P383" i="1"/>
  <c r="P403" i="1" s="1"/>
  <c r="I381" i="1"/>
  <c r="I401" i="1" s="1"/>
  <c r="K381" i="1"/>
  <c r="K401" i="1" s="1"/>
  <c r="K384" i="1"/>
  <c r="K404" i="1" s="1"/>
  <c r="D384" i="1"/>
  <c r="D404" i="1" s="1"/>
  <c r="F384" i="1"/>
  <c r="F404" i="1" s="1"/>
  <c r="I385" i="1"/>
  <c r="I405" i="1" s="1"/>
  <c r="N385" i="1"/>
  <c r="N405" i="1" s="1"/>
  <c r="J385" i="1"/>
  <c r="J405" i="1" s="1"/>
  <c r="F189" i="1"/>
  <c r="F209" i="1" s="1"/>
  <c r="R189" i="1"/>
  <c r="R209" i="1" s="1"/>
  <c r="L382" i="1"/>
  <c r="L402" i="1" s="1"/>
  <c r="E382" i="1"/>
  <c r="E402" i="1" s="1"/>
  <c r="I383" i="1"/>
  <c r="I403" i="1" s="1"/>
  <c r="O383" i="1"/>
  <c r="O403" i="1" s="1"/>
  <c r="S381" i="1"/>
  <c r="S401" i="1" s="1"/>
  <c r="C381" i="1"/>
  <c r="C401" i="1" s="1"/>
  <c r="Q384" i="1"/>
  <c r="Q404" i="1" s="1"/>
  <c r="M384" i="1"/>
  <c r="M404" i="1" s="1"/>
  <c r="R384" i="1"/>
  <c r="R404" i="1" s="1"/>
  <c r="H385" i="1"/>
  <c r="H405" i="1" s="1"/>
  <c r="D385" i="1"/>
  <c r="D405" i="1" s="1"/>
  <c r="T385" i="1"/>
  <c r="T405" i="1" s="1"/>
  <c r="K189" i="1"/>
  <c r="K209" i="1" s="1"/>
  <c r="J189" i="1"/>
  <c r="J209" i="1" s="1"/>
  <c r="R382" i="1"/>
  <c r="R402" i="1" s="1"/>
  <c r="D382" i="1"/>
  <c r="D402" i="1" s="1"/>
  <c r="H383" i="1"/>
  <c r="H403" i="1" s="1"/>
  <c r="N383" i="1"/>
  <c r="N403" i="1" s="1"/>
  <c r="E381" i="1"/>
  <c r="E401" i="1" s="1"/>
  <c r="H381" i="1"/>
  <c r="H401" i="1" s="1"/>
  <c r="J381" i="1"/>
  <c r="J401" i="1" s="1"/>
  <c r="J384" i="1"/>
  <c r="J404" i="1" s="1"/>
  <c r="C384" i="1"/>
  <c r="C404" i="1" s="1"/>
  <c r="G385" i="1"/>
  <c r="G405" i="1" s="1"/>
  <c r="P385" i="1"/>
  <c r="P405" i="1" s="1"/>
  <c r="O189" i="1"/>
  <c r="O209" i="1" s="1"/>
  <c r="Q189" i="1"/>
  <c r="Q209" i="1" s="1"/>
  <c r="K382" i="1"/>
  <c r="K402" i="1" s="1"/>
  <c r="T382" i="1"/>
  <c r="T402" i="1" s="1"/>
  <c r="T383" i="1"/>
  <c r="T403" i="1" s="1"/>
  <c r="D383" i="1"/>
  <c r="D403" i="1" s="1"/>
  <c r="O381" i="1"/>
  <c r="O401" i="1" s="1"/>
  <c r="R381" i="1"/>
  <c r="R401" i="1" s="1"/>
  <c r="T381" i="1"/>
  <c r="T401" i="1" s="1"/>
  <c r="P384" i="1"/>
  <c r="P404" i="1" s="1"/>
  <c r="L384" i="1"/>
  <c r="L404" i="1" s="1"/>
  <c r="S385" i="1"/>
  <c r="S405" i="1" s="1"/>
  <c r="M385" i="1"/>
  <c r="M405" i="1" s="1"/>
  <c r="H189" i="1"/>
  <c r="H209" i="1" s="1"/>
  <c r="E189" i="1"/>
  <c r="E209" i="1" s="1"/>
  <c r="I189" i="1"/>
  <c r="I209" i="1" s="1"/>
  <c r="Q382" i="1"/>
  <c r="Q402" i="1" s="1"/>
  <c r="G382" i="1"/>
  <c r="G402" i="1" s="1"/>
  <c r="G383" i="1"/>
  <c r="G403" i="1" s="1"/>
  <c r="K383" i="1"/>
  <c r="K403" i="1" s="1"/>
  <c r="N381" i="1"/>
  <c r="N401" i="1" s="1"/>
  <c r="G381" i="1"/>
  <c r="G401" i="1" s="1"/>
  <c r="I384" i="1"/>
  <c r="I404" i="1" s="1"/>
  <c r="T384" i="1"/>
  <c r="T404" i="1" s="1"/>
  <c r="F385" i="1"/>
  <c r="F405" i="1" s="1"/>
  <c r="O385" i="1"/>
  <c r="O405" i="1" s="1"/>
  <c r="S189" i="1"/>
  <c r="S209" i="1" s="1"/>
  <c r="N189" i="1"/>
  <c r="N209" i="1" s="1"/>
  <c r="T189" i="1"/>
  <c r="T209" i="1" s="1"/>
  <c r="J382" i="1"/>
  <c r="J402" i="1" s="1"/>
  <c r="O382" i="1"/>
  <c r="O402" i="1" s="1"/>
  <c r="S383" i="1"/>
  <c r="S403" i="1" s="1"/>
  <c r="C383" i="1"/>
  <c r="C403" i="1" s="1"/>
  <c r="D381" i="1"/>
  <c r="D401" i="1" s="1"/>
  <c r="Q381" i="1"/>
  <c r="Q401" i="1" s="1"/>
  <c r="O384" i="1"/>
  <c r="O404" i="1" s="1"/>
  <c r="G384" i="1"/>
  <c r="G404" i="1" s="1"/>
  <c r="R385" i="1"/>
  <c r="R405" i="1" s="1"/>
  <c r="L385" i="1"/>
  <c r="L405" i="1" s="1"/>
  <c r="G189" i="1"/>
  <c r="G209" i="1" s="1"/>
  <c r="D189" i="1"/>
  <c r="D209" i="1" s="1"/>
  <c r="M382" i="1"/>
  <c r="M402" i="1" s="1"/>
  <c r="P382" i="1"/>
  <c r="P402" i="1" s="1"/>
  <c r="N382" i="1"/>
  <c r="N402" i="1" s="1"/>
  <c r="F383" i="1"/>
  <c r="F403" i="1" s="1"/>
  <c r="Q383" i="1"/>
  <c r="Q403" i="1" s="1"/>
  <c r="M381" i="1"/>
  <c r="M401" i="1" s="1"/>
  <c r="F381" i="1"/>
  <c r="F401" i="1" s="1"/>
  <c r="H384" i="1"/>
  <c r="H404" i="1" s="1"/>
  <c r="S384" i="1"/>
  <c r="S404" i="1" s="1"/>
  <c r="E385" i="1"/>
  <c r="E405" i="1" s="1"/>
  <c r="K385" i="1"/>
  <c r="K405" i="1" s="1"/>
  <c r="L189" i="1"/>
  <c r="L209" i="1" s="1"/>
  <c r="M189" i="1"/>
  <c r="M209" i="1" s="1"/>
  <c r="C382" i="1"/>
  <c r="C402" i="1" s="1"/>
  <c r="I382" i="1"/>
  <c r="I402" i="1" s="1"/>
  <c r="F382" i="1"/>
  <c r="F402" i="1" s="1"/>
  <c r="M383" i="1"/>
  <c r="M403" i="1" s="1"/>
  <c r="R383" i="1"/>
  <c r="R403" i="1" s="1"/>
  <c r="J383" i="1"/>
  <c r="J403" i="1" s="1"/>
  <c r="L381" i="1"/>
  <c r="L401" i="1" s="1"/>
  <c r="P381" i="1"/>
  <c r="P401" i="1" s="1"/>
  <c r="E384" i="1"/>
  <c r="E404" i="1" s="1"/>
  <c r="N384" i="1"/>
  <c r="N404" i="1" s="1"/>
  <c r="Q385" i="1"/>
  <c r="Q405" i="1" s="1"/>
  <c r="C385" i="1"/>
  <c r="C405" i="1" s="1"/>
  <c r="P189" i="1"/>
  <c r="P209" i="1" s="1"/>
  <c r="C189" i="1"/>
  <c r="C209" i="1" s="1"/>
  <c r="S382" i="1"/>
  <c r="S402" i="1" s="1"/>
  <c r="H382" i="1"/>
  <c r="H402" i="1" s="1"/>
  <c r="G522" i="1"/>
  <c r="G542" i="1" s="1"/>
  <c r="O519" i="1"/>
  <c r="O539" i="1" s="1"/>
  <c r="S522" i="1"/>
  <c r="S542" i="1" s="1"/>
  <c r="H522" i="1"/>
  <c r="H542" i="1" s="1"/>
  <c r="Q522" i="1"/>
  <c r="Q542" i="1" s="1"/>
  <c r="I522" i="1"/>
  <c r="I542" i="1" s="1"/>
  <c r="K522" i="1"/>
  <c r="K542" i="1" s="1"/>
  <c r="T522" i="1"/>
  <c r="T542" i="1" s="1"/>
  <c r="P522" i="1"/>
  <c r="P542" i="1" s="1"/>
  <c r="D522" i="1"/>
  <c r="D542" i="1" s="1"/>
  <c r="E522" i="1"/>
  <c r="E542" i="1" s="1"/>
  <c r="S519" i="1"/>
  <c r="S539" i="1" s="1"/>
  <c r="O522" i="1"/>
  <c r="O542" i="1" s="1"/>
  <c r="F522" i="1"/>
  <c r="F542" i="1" s="1"/>
  <c r="C522" i="1"/>
  <c r="C542" i="1" s="1"/>
  <c r="R522" i="1"/>
  <c r="R542" i="1" s="1"/>
  <c r="N522" i="1"/>
  <c r="N542" i="1" s="1"/>
  <c r="L522" i="1"/>
  <c r="L542" i="1" s="1"/>
  <c r="J522" i="1"/>
  <c r="J542" i="1" s="1"/>
  <c r="J519" i="1"/>
  <c r="J539" i="1" s="1"/>
  <c r="I388" i="1"/>
  <c r="I408" i="1" s="1"/>
  <c r="K389" i="1"/>
  <c r="K409" i="1" s="1"/>
  <c r="G390" i="1"/>
  <c r="G410" i="1" s="1"/>
  <c r="N387" i="1"/>
  <c r="N407" i="1" s="1"/>
  <c r="P389" i="1"/>
  <c r="P409" i="1" s="1"/>
  <c r="C387" i="1"/>
  <c r="C407" i="1" s="1"/>
  <c r="C390" i="1"/>
  <c r="C410" i="1" s="1"/>
  <c r="B233" i="1"/>
  <c r="R233" i="1"/>
  <c r="D233" i="1"/>
  <c r="L233" i="1"/>
  <c r="S233" i="1"/>
  <c r="E233" i="1"/>
  <c r="M233" i="1"/>
  <c r="T233" i="1"/>
  <c r="F233" i="1"/>
  <c r="N233" i="1"/>
  <c r="G233" i="1"/>
  <c r="O233" i="1"/>
  <c r="K233" i="1"/>
  <c r="H233" i="1"/>
  <c r="P233" i="1"/>
  <c r="C233" i="1"/>
  <c r="I233" i="1"/>
  <c r="Q233" i="1"/>
  <c r="J233" i="1"/>
  <c r="S240" i="1"/>
  <c r="G240" i="1"/>
  <c r="O240" i="1"/>
  <c r="T240" i="1"/>
  <c r="H240" i="1"/>
  <c r="P240" i="1"/>
  <c r="I240" i="1"/>
  <c r="Q240" i="1"/>
  <c r="J240" i="1"/>
  <c r="L240" i="1"/>
  <c r="R240" i="1"/>
  <c r="M240" i="1"/>
  <c r="N240" i="1"/>
  <c r="C240" i="1"/>
  <c r="D240" i="1"/>
  <c r="E240" i="1"/>
  <c r="K240" i="1"/>
  <c r="F240" i="1"/>
  <c r="F386" i="1"/>
  <c r="F406" i="1" s="1"/>
  <c r="G386" i="1"/>
  <c r="G406" i="1" s="1"/>
  <c r="L390" i="1"/>
  <c r="L410" i="1" s="1"/>
  <c r="O388" i="1"/>
  <c r="O408" i="1" s="1"/>
  <c r="P390" i="1"/>
  <c r="P410" i="1" s="1"/>
  <c r="F387" i="1"/>
  <c r="F407" i="1" s="1"/>
  <c r="R386" i="1"/>
  <c r="R406" i="1" s="1"/>
  <c r="H389" i="1"/>
  <c r="H409" i="1" s="1"/>
  <c r="T388" i="1"/>
  <c r="T408" i="1" s="1"/>
  <c r="K386" i="1"/>
  <c r="K406" i="1" s="1"/>
  <c r="G389" i="1"/>
  <c r="G409" i="1" s="1"/>
  <c r="O390" i="1"/>
  <c r="O410" i="1" s="1"/>
  <c r="H388" i="1"/>
  <c r="H408" i="1" s="1"/>
  <c r="Q386" i="1"/>
  <c r="Q406" i="1" s="1"/>
  <c r="O389" i="1"/>
  <c r="O409" i="1" s="1"/>
  <c r="M387" i="1"/>
  <c r="M407" i="1" s="1"/>
  <c r="C386" i="1"/>
  <c r="C406" i="1" s="1"/>
  <c r="N390" i="1"/>
  <c r="N410" i="1" s="1"/>
  <c r="T387" i="1"/>
  <c r="T407" i="1" s="1"/>
  <c r="J389" i="1"/>
  <c r="J409" i="1" s="1"/>
  <c r="C388" i="1"/>
  <c r="C408" i="1" s="1"/>
  <c r="R388" i="1"/>
  <c r="R408" i="1" s="1"/>
  <c r="L387" i="1"/>
  <c r="L407" i="1" s="1"/>
  <c r="S387" i="1"/>
  <c r="S407" i="1" s="1"/>
  <c r="E389" i="1"/>
  <c r="E409" i="1" s="1"/>
  <c r="S389" i="1"/>
  <c r="S409" i="1" s="1"/>
  <c r="M386" i="1"/>
  <c r="M406" i="1" s="1"/>
  <c r="D386" i="1"/>
  <c r="D406" i="1" s="1"/>
  <c r="D390" i="1"/>
  <c r="D410" i="1" s="1"/>
  <c r="M390" i="1"/>
  <c r="M410" i="1" s="1"/>
  <c r="S388" i="1"/>
  <c r="S408" i="1" s="1"/>
  <c r="N388" i="1"/>
  <c r="N408" i="1" s="1"/>
  <c r="E388" i="1"/>
  <c r="E408" i="1" s="1"/>
  <c r="T389" i="1"/>
  <c r="T409" i="1" s="1"/>
  <c r="I390" i="1"/>
  <c r="I410" i="1" s="1"/>
  <c r="E387" i="1"/>
  <c r="E407" i="1" s="1"/>
  <c r="F390" i="1"/>
  <c r="F410" i="1" s="1"/>
  <c r="D387" i="1"/>
  <c r="D407" i="1" s="1"/>
  <c r="R387" i="1"/>
  <c r="R407" i="1" s="1"/>
  <c r="L389" i="1"/>
  <c r="L409" i="1" s="1"/>
  <c r="Q389" i="1"/>
  <c r="Q409" i="1" s="1"/>
  <c r="L386" i="1"/>
  <c r="L406" i="1" s="1"/>
  <c r="P386" i="1"/>
  <c r="P406" i="1" s="1"/>
  <c r="J390" i="1"/>
  <c r="J410" i="1" s="1"/>
  <c r="E390" i="1"/>
  <c r="E410" i="1" s="1"/>
  <c r="D388" i="1"/>
  <c r="D408" i="1" s="1"/>
  <c r="F388" i="1"/>
  <c r="F408" i="1" s="1"/>
  <c r="J387" i="1"/>
  <c r="J407" i="1" s="1"/>
  <c r="C389" i="1"/>
  <c r="C409" i="1" s="1"/>
  <c r="P388" i="1"/>
  <c r="P408" i="1" s="1"/>
  <c r="I387" i="1"/>
  <c r="I407" i="1" s="1"/>
  <c r="F389" i="1"/>
  <c r="F409" i="1" s="1"/>
  <c r="E386" i="1"/>
  <c r="E406" i="1" s="1"/>
  <c r="K388" i="1"/>
  <c r="K408" i="1" s="1"/>
  <c r="M389" i="1"/>
  <c r="M409" i="1" s="1"/>
  <c r="T386" i="1"/>
  <c r="T406" i="1" s="1"/>
  <c r="T390" i="1"/>
  <c r="T410" i="1" s="1"/>
  <c r="G388" i="1"/>
  <c r="G408" i="1" s="1"/>
  <c r="B389" i="1"/>
  <c r="B409" i="1" s="1"/>
  <c r="H387" i="1"/>
  <c r="H407" i="1" s="1"/>
  <c r="O387" i="1"/>
  <c r="O407" i="1" s="1"/>
  <c r="Q387" i="1"/>
  <c r="Q407" i="1" s="1"/>
  <c r="D389" i="1"/>
  <c r="D409" i="1" s="1"/>
  <c r="I389" i="1"/>
  <c r="I409" i="1" s="1"/>
  <c r="I386" i="1"/>
  <c r="I406" i="1" s="1"/>
  <c r="S386" i="1"/>
  <c r="S406" i="1" s="1"/>
  <c r="O386" i="1"/>
  <c r="O406" i="1" s="1"/>
  <c r="B390" i="1"/>
  <c r="B410" i="1" s="1"/>
  <c r="H390" i="1"/>
  <c r="H410" i="1" s="1"/>
  <c r="R390" i="1"/>
  <c r="R410" i="1" s="1"/>
  <c r="J388" i="1"/>
  <c r="J408" i="1" s="1"/>
  <c r="L388" i="1"/>
  <c r="L408" i="1" s="1"/>
  <c r="G387" i="1"/>
  <c r="G407" i="1" s="1"/>
  <c r="K387" i="1"/>
  <c r="K407" i="1" s="1"/>
  <c r="P387" i="1"/>
  <c r="P407" i="1" s="1"/>
  <c r="N389" i="1"/>
  <c r="N409" i="1" s="1"/>
  <c r="R389" i="1"/>
  <c r="R409" i="1" s="1"/>
  <c r="H386" i="1"/>
  <c r="H406" i="1" s="1"/>
  <c r="N386" i="1"/>
  <c r="N406" i="1" s="1"/>
  <c r="J386" i="1"/>
  <c r="J406" i="1" s="1"/>
  <c r="K390" i="1"/>
  <c r="K410" i="1" s="1"/>
  <c r="S390" i="1"/>
  <c r="S410" i="1" s="1"/>
  <c r="Q390" i="1"/>
  <c r="Q410" i="1" s="1"/>
  <c r="Q388" i="1"/>
  <c r="Q408" i="1" s="1"/>
  <c r="M388" i="1"/>
  <c r="M408" i="1" s="1"/>
  <c r="B522" i="1"/>
  <c r="B542" i="1" s="1"/>
  <c r="B388" i="1"/>
  <c r="B408" i="1" s="1"/>
  <c r="B384" i="1"/>
  <c r="B404" i="1" s="1"/>
  <c r="B387" i="1"/>
  <c r="B407" i="1" s="1"/>
  <c r="B386" i="1"/>
  <c r="B406" i="1" s="1"/>
  <c r="B385" i="1"/>
  <c r="B405" i="1" s="1"/>
  <c r="B381" i="1"/>
  <c r="B401" i="1" s="1"/>
  <c r="B382" i="1"/>
  <c r="B402" i="1" s="1"/>
  <c r="B383" i="1"/>
  <c r="B403" i="1" s="1"/>
  <c r="U236" i="1"/>
  <c r="AY6" i="2" s="1"/>
  <c r="C14" i="1"/>
  <c r="B243" i="1"/>
  <c r="B240" i="1"/>
  <c r="U234" i="1"/>
  <c r="U105" i="1"/>
  <c r="U239" i="1"/>
  <c r="AY9" i="2" s="1"/>
  <c r="U241" i="1"/>
  <c r="AY11" i="2" s="1"/>
  <c r="U237" i="1"/>
  <c r="AY7" i="2" s="1"/>
  <c r="U235" i="1"/>
  <c r="AY3" i="2"/>
  <c r="U242" i="1"/>
  <c r="AY12" i="2" s="1"/>
  <c r="BA3" i="2"/>
  <c r="U238" i="1"/>
  <c r="AY8" i="2" s="1"/>
  <c r="B519" i="1" l="1"/>
  <c r="B539" i="1" s="1"/>
  <c r="I519" i="1"/>
  <c r="I539" i="1" s="1"/>
  <c r="K519" i="1"/>
  <c r="K539" i="1" s="1"/>
  <c r="M519" i="1"/>
  <c r="M539" i="1" s="1"/>
  <c r="F519" i="1"/>
  <c r="F539" i="1" s="1"/>
  <c r="P519" i="1"/>
  <c r="P539" i="1" s="1"/>
  <c r="E519" i="1"/>
  <c r="E539" i="1" s="1"/>
  <c r="Q519" i="1"/>
  <c r="Q539" i="1" s="1"/>
  <c r="H519" i="1"/>
  <c r="H539" i="1" s="1"/>
  <c r="L519" i="1"/>
  <c r="L539" i="1" s="1"/>
  <c r="R519" i="1"/>
  <c r="R539" i="1" s="1"/>
  <c r="D519" i="1"/>
  <c r="D539" i="1" s="1"/>
  <c r="N519" i="1"/>
  <c r="N539" i="1" s="1"/>
  <c r="T519" i="1"/>
  <c r="T539" i="1" s="1"/>
  <c r="C519" i="1"/>
  <c r="C539" i="1" s="1"/>
  <c r="Q521" i="1"/>
  <c r="Q541" i="1" s="1"/>
  <c r="N521" i="1"/>
  <c r="N541" i="1" s="1"/>
  <c r="I521" i="1"/>
  <c r="I541" i="1" s="1"/>
  <c r="J521" i="1"/>
  <c r="J541" i="1" s="1"/>
  <c r="F521" i="1"/>
  <c r="F541" i="1" s="1"/>
  <c r="S521" i="1"/>
  <c r="S541" i="1" s="1"/>
  <c r="M521" i="1"/>
  <c r="M541" i="1" s="1"/>
  <c r="K521" i="1"/>
  <c r="K541" i="1" s="1"/>
  <c r="H521" i="1"/>
  <c r="H541" i="1" s="1"/>
  <c r="O521" i="1"/>
  <c r="O541" i="1" s="1"/>
  <c r="E521" i="1"/>
  <c r="E541" i="1" s="1"/>
  <c r="G521" i="1"/>
  <c r="G541" i="1" s="1"/>
  <c r="R521" i="1"/>
  <c r="R541" i="1" s="1"/>
  <c r="L521" i="1"/>
  <c r="L541" i="1" s="1"/>
  <c r="D521" i="1"/>
  <c r="D541" i="1" s="1"/>
  <c r="C521" i="1"/>
  <c r="C541" i="1" s="1"/>
  <c r="P521" i="1"/>
  <c r="P541" i="1" s="1"/>
  <c r="T521" i="1"/>
  <c r="T541" i="1" s="1"/>
  <c r="B521" i="1"/>
  <c r="B541" i="1" s="1"/>
  <c r="C517" i="1"/>
  <c r="C537" i="1" s="1"/>
  <c r="L517" i="1"/>
  <c r="L537" i="1" s="1"/>
  <c r="H517" i="1"/>
  <c r="H537" i="1" s="1"/>
  <c r="M517" i="1"/>
  <c r="M537" i="1" s="1"/>
  <c r="B517" i="1"/>
  <c r="B537" i="1" s="1"/>
  <c r="E517" i="1"/>
  <c r="E537" i="1" s="1"/>
  <c r="R517" i="1"/>
  <c r="R537" i="1" s="1"/>
  <c r="T517" i="1"/>
  <c r="T537" i="1" s="1"/>
  <c r="N520" i="1"/>
  <c r="N540" i="1" s="1"/>
  <c r="S517" i="1"/>
  <c r="S537" i="1" s="1"/>
  <c r="K517" i="1"/>
  <c r="K537" i="1" s="1"/>
  <c r="F517" i="1"/>
  <c r="F537" i="1" s="1"/>
  <c r="Q517" i="1"/>
  <c r="Q537" i="1" s="1"/>
  <c r="I517" i="1"/>
  <c r="I537" i="1" s="1"/>
  <c r="J517" i="1"/>
  <c r="J537" i="1" s="1"/>
  <c r="D517" i="1"/>
  <c r="D537" i="1" s="1"/>
  <c r="N517" i="1"/>
  <c r="N537" i="1" s="1"/>
  <c r="P518" i="1"/>
  <c r="P538" i="1" s="1"/>
  <c r="G517" i="1"/>
  <c r="G537" i="1" s="1"/>
  <c r="O517" i="1"/>
  <c r="O537" i="1" s="1"/>
  <c r="P517" i="1"/>
  <c r="P537" i="1" s="1"/>
  <c r="M509" i="1"/>
  <c r="M529" i="1" s="1"/>
  <c r="O520" i="1"/>
  <c r="O540" i="1" s="1"/>
  <c r="G512" i="1"/>
  <c r="G532" i="1" s="1"/>
  <c r="F520" i="1"/>
  <c r="F540" i="1" s="1"/>
  <c r="J512" i="1"/>
  <c r="J532" i="1" s="1"/>
  <c r="L520" i="1"/>
  <c r="L540" i="1" s="1"/>
  <c r="I512" i="1"/>
  <c r="I532" i="1" s="1"/>
  <c r="H512" i="1"/>
  <c r="H532" i="1" s="1"/>
  <c r="T520" i="1"/>
  <c r="T540" i="1" s="1"/>
  <c r="B524" i="1"/>
  <c r="B544" i="1" s="1"/>
  <c r="T512" i="1"/>
  <c r="T532" i="1" s="1"/>
  <c r="J518" i="1"/>
  <c r="J538" i="1" s="1"/>
  <c r="S509" i="1"/>
  <c r="S529" i="1" s="1"/>
  <c r="I520" i="1"/>
  <c r="I540" i="1" s="1"/>
  <c r="H520" i="1"/>
  <c r="H540" i="1" s="1"/>
  <c r="I518" i="1"/>
  <c r="I538" i="1" s="1"/>
  <c r="E518" i="1"/>
  <c r="E538" i="1" s="1"/>
  <c r="G520" i="1"/>
  <c r="G540" i="1" s="1"/>
  <c r="M518" i="1"/>
  <c r="M538" i="1" s="1"/>
  <c r="F512" i="1"/>
  <c r="F532" i="1" s="1"/>
  <c r="N509" i="1"/>
  <c r="N529" i="1" s="1"/>
  <c r="K512" i="1"/>
  <c r="K532" i="1" s="1"/>
  <c r="D518" i="1"/>
  <c r="D538" i="1" s="1"/>
  <c r="S520" i="1"/>
  <c r="S540" i="1" s="1"/>
  <c r="K518" i="1"/>
  <c r="K538" i="1" s="1"/>
  <c r="Q512" i="1"/>
  <c r="Q532" i="1" s="1"/>
  <c r="C512" i="1"/>
  <c r="C532" i="1" s="1"/>
  <c r="D520" i="1"/>
  <c r="D540" i="1" s="1"/>
  <c r="D512" i="1"/>
  <c r="D532" i="1" s="1"/>
  <c r="S512" i="1"/>
  <c r="S532" i="1" s="1"/>
  <c r="B509" i="1"/>
  <c r="B529" i="1" s="1"/>
  <c r="R520" i="1"/>
  <c r="R540" i="1" s="1"/>
  <c r="O518" i="1"/>
  <c r="O538" i="1" s="1"/>
  <c r="C518" i="1"/>
  <c r="C538" i="1" s="1"/>
  <c r="P509" i="1"/>
  <c r="P529" i="1" s="1"/>
  <c r="L512" i="1"/>
  <c r="L532" i="1" s="1"/>
  <c r="R512" i="1"/>
  <c r="R532" i="1" s="1"/>
  <c r="M512" i="1"/>
  <c r="M532" i="1" s="1"/>
  <c r="B518" i="1"/>
  <c r="B538" i="1" s="1"/>
  <c r="N518" i="1"/>
  <c r="N538" i="1" s="1"/>
  <c r="C520" i="1"/>
  <c r="C540" i="1" s="1"/>
  <c r="H518" i="1"/>
  <c r="H538" i="1" s="1"/>
  <c r="J520" i="1"/>
  <c r="J540" i="1" s="1"/>
  <c r="Q518" i="1"/>
  <c r="Q538" i="1" s="1"/>
  <c r="N512" i="1"/>
  <c r="N532" i="1" s="1"/>
  <c r="E512" i="1"/>
  <c r="E532" i="1" s="1"/>
  <c r="P520" i="1"/>
  <c r="P540" i="1" s="1"/>
  <c r="R518" i="1"/>
  <c r="R538" i="1" s="1"/>
  <c r="G518" i="1"/>
  <c r="G538" i="1" s="1"/>
  <c r="K520" i="1"/>
  <c r="K540" i="1" s="1"/>
  <c r="S518" i="1"/>
  <c r="S538" i="1" s="1"/>
  <c r="Q520" i="1"/>
  <c r="Q540" i="1" s="1"/>
  <c r="T518" i="1"/>
  <c r="T538" i="1" s="1"/>
  <c r="F509" i="1"/>
  <c r="F529" i="1" s="1"/>
  <c r="B520" i="1"/>
  <c r="B540" i="1" s="1"/>
  <c r="B512" i="1"/>
  <c r="B532" i="1" s="1"/>
  <c r="F518" i="1"/>
  <c r="F538" i="1" s="1"/>
  <c r="E520" i="1"/>
  <c r="E540" i="1" s="1"/>
  <c r="L518" i="1"/>
  <c r="L538" i="1" s="1"/>
  <c r="N525" i="1"/>
  <c r="N545" i="1" s="1"/>
  <c r="O509" i="1"/>
  <c r="O529" i="1" s="1"/>
  <c r="G524" i="1"/>
  <c r="G544" i="1" s="1"/>
  <c r="O512" i="1"/>
  <c r="O532" i="1" s="1"/>
  <c r="E524" i="1"/>
  <c r="E544" i="1" s="1"/>
  <c r="O524" i="1"/>
  <c r="O544" i="1" s="1"/>
  <c r="P512" i="1"/>
  <c r="P532" i="1" s="1"/>
  <c r="Q524" i="1"/>
  <c r="Q544" i="1" s="1"/>
  <c r="E525" i="1"/>
  <c r="E545" i="1" s="1"/>
  <c r="M524" i="1"/>
  <c r="M544" i="1" s="1"/>
  <c r="M520" i="1"/>
  <c r="M540" i="1" s="1"/>
  <c r="I509" i="1"/>
  <c r="I529" i="1" s="1"/>
  <c r="C509" i="1"/>
  <c r="C529" i="1" s="1"/>
  <c r="J509" i="1"/>
  <c r="J529" i="1" s="1"/>
  <c r="D509" i="1"/>
  <c r="D529" i="1" s="1"/>
  <c r="F524" i="1"/>
  <c r="F544" i="1" s="1"/>
  <c r="C524" i="1"/>
  <c r="C544" i="1" s="1"/>
  <c r="J525" i="1"/>
  <c r="J545" i="1" s="1"/>
  <c r="S524" i="1"/>
  <c r="S544" i="1" s="1"/>
  <c r="J524" i="1"/>
  <c r="J544" i="1" s="1"/>
  <c r="R524" i="1"/>
  <c r="R544" i="1" s="1"/>
  <c r="S525" i="1"/>
  <c r="S545" i="1" s="1"/>
  <c r="I525" i="1"/>
  <c r="I545" i="1" s="1"/>
  <c r="H524" i="1"/>
  <c r="H544" i="1" s="1"/>
  <c r="D524" i="1"/>
  <c r="D544" i="1" s="1"/>
  <c r="N524" i="1"/>
  <c r="N544" i="1" s="1"/>
  <c r="K524" i="1"/>
  <c r="K544" i="1" s="1"/>
  <c r="I524" i="1"/>
  <c r="I544" i="1" s="1"/>
  <c r="T524" i="1"/>
  <c r="T544" i="1" s="1"/>
  <c r="Q525" i="1"/>
  <c r="Q545" i="1" s="1"/>
  <c r="L524" i="1"/>
  <c r="L544" i="1" s="1"/>
  <c r="D525" i="1"/>
  <c r="D545" i="1" s="1"/>
  <c r="P524" i="1"/>
  <c r="P544" i="1" s="1"/>
  <c r="G509" i="1"/>
  <c r="G529" i="1" s="1"/>
  <c r="K525" i="1"/>
  <c r="K545" i="1" s="1"/>
  <c r="F525" i="1"/>
  <c r="F545" i="1" s="1"/>
  <c r="T525" i="1"/>
  <c r="T545" i="1" s="1"/>
  <c r="C525" i="1"/>
  <c r="C545" i="1" s="1"/>
  <c r="H509" i="1"/>
  <c r="H529" i="1" s="1"/>
  <c r="M525" i="1"/>
  <c r="M545" i="1" s="1"/>
  <c r="H525" i="1"/>
  <c r="H545" i="1" s="1"/>
  <c r="L525" i="1"/>
  <c r="L545" i="1" s="1"/>
  <c r="Q509" i="1"/>
  <c r="Q529" i="1" s="1"/>
  <c r="R525" i="1"/>
  <c r="R545" i="1" s="1"/>
  <c r="O525" i="1"/>
  <c r="O545" i="1" s="1"/>
  <c r="G525" i="1"/>
  <c r="G545" i="1" s="1"/>
  <c r="T509" i="1"/>
  <c r="T529" i="1" s="1"/>
  <c r="K509" i="1"/>
  <c r="K529" i="1" s="1"/>
  <c r="B525" i="1"/>
  <c r="B545" i="1" s="1"/>
  <c r="P525" i="1"/>
  <c r="P545" i="1" s="1"/>
  <c r="L509" i="1"/>
  <c r="L529" i="1" s="1"/>
  <c r="R509" i="1"/>
  <c r="R529" i="1" s="1"/>
  <c r="E509" i="1"/>
  <c r="E529" i="1" s="1"/>
  <c r="P511" i="1"/>
  <c r="P531" i="1" s="1"/>
  <c r="P510" i="1"/>
  <c r="P530" i="1" s="1"/>
  <c r="R510" i="1"/>
  <c r="R530" i="1" s="1"/>
  <c r="D515" i="1"/>
  <c r="D535" i="1" s="1"/>
  <c r="E511" i="1"/>
  <c r="E531" i="1" s="1"/>
  <c r="M510" i="1"/>
  <c r="M530" i="1" s="1"/>
  <c r="S511" i="1"/>
  <c r="S531" i="1" s="1"/>
  <c r="S510" i="1"/>
  <c r="S530" i="1" s="1"/>
  <c r="G510" i="1"/>
  <c r="G530" i="1" s="1"/>
  <c r="Q510" i="1"/>
  <c r="Q530" i="1" s="1"/>
  <c r="E510" i="1"/>
  <c r="E530" i="1" s="1"/>
  <c r="H511" i="1"/>
  <c r="H531" i="1" s="1"/>
  <c r="H510" i="1"/>
  <c r="H530" i="1" s="1"/>
  <c r="Q511" i="1"/>
  <c r="Q531" i="1" s="1"/>
  <c r="C510" i="1"/>
  <c r="C530" i="1" s="1"/>
  <c r="K510" i="1"/>
  <c r="K530" i="1" s="1"/>
  <c r="G511" i="1"/>
  <c r="G531" i="1" s="1"/>
  <c r="O510" i="1"/>
  <c r="O530" i="1" s="1"/>
  <c r="O511" i="1"/>
  <c r="O531" i="1" s="1"/>
  <c r="T510" i="1"/>
  <c r="T530" i="1" s="1"/>
  <c r="D511" i="1"/>
  <c r="D531" i="1" s="1"/>
  <c r="N510" i="1"/>
  <c r="N530" i="1" s="1"/>
  <c r="F511" i="1"/>
  <c r="F531" i="1" s="1"/>
  <c r="B510" i="1"/>
  <c r="B530" i="1" s="1"/>
  <c r="C511" i="1"/>
  <c r="C531" i="1" s="1"/>
  <c r="K511" i="1"/>
  <c r="K531" i="1" s="1"/>
  <c r="D510" i="1"/>
  <c r="D530" i="1" s="1"/>
  <c r="R511" i="1"/>
  <c r="R531" i="1" s="1"/>
  <c r="L510" i="1"/>
  <c r="L530" i="1" s="1"/>
  <c r="F510" i="1"/>
  <c r="F530" i="1" s="1"/>
  <c r="J511" i="1"/>
  <c r="J531" i="1" s="1"/>
  <c r="J510" i="1"/>
  <c r="J530" i="1" s="1"/>
  <c r="N511" i="1"/>
  <c r="N531" i="1" s="1"/>
  <c r="L511" i="1"/>
  <c r="L531" i="1" s="1"/>
  <c r="M511" i="1"/>
  <c r="M531" i="1" s="1"/>
  <c r="I510" i="1"/>
  <c r="I530" i="1" s="1"/>
  <c r="T511" i="1"/>
  <c r="T531" i="1" s="1"/>
  <c r="I511" i="1"/>
  <c r="I531" i="1" s="1"/>
  <c r="B511" i="1"/>
  <c r="B531" i="1" s="1"/>
  <c r="P513" i="1"/>
  <c r="P533" i="1" s="1"/>
  <c r="E515" i="1"/>
  <c r="E535" i="1" s="1"/>
  <c r="B523" i="1"/>
  <c r="B543" i="1" s="1"/>
  <c r="P516" i="1"/>
  <c r="P536" i="1" s="1"/>
  <c r="H513" i="1"/>
  <c r="H533" i="1" s="1"/>
  <c r="L515" i="1"/>
  <c r="L535" i="1" s="1"/>
  <c r="M515" i="1"/>
  <c r="M535" i="1" s="1"/>
  <c r="H515" i="1"/>
  <c r="H535" i="1" s="1"/>
  <c r="L513" i="1"/>
  <c r="L533" i="1" s="1"/>
  <c r="J513" i="1"/>
  <c r="J533" i="1" s="1"/>
  <c r="D513" i="1"/>
  <c r="D533" i="1" s="1"/>
  <c r="T513" i="1"/>
  <c r="T533" i="1" s="1"/>
  <c r="C515" i="1"/>
  <c r="C535" i="1" s="1"/>
  <c r="O515" i="1"/>
  <c r="O535" i="1" s="1"/>
  <c r="J515" i="1"/>
  <c r="J535" i="1" s="1"/>
  <c r="O516" i="1"/>
  <c r="O536" i="1" s="1"/>
  <c r="T516" i="1"/>
  <c r="T536" i="1" s="1"/>
  <c r="G513" i="1"/>
  <c r="G533" i="1" s="1"/>
  <c r="B516" i="1"/>
  <c r="B536" i="1" s="1"/>
  <c r="I513" i="1"/>
  <c r="I533" i="1" s="1"/>
  <c r="S516" i="1"/>
  <c r="S536" i="1" s="1"/>
  <c r="Q516" i="1"/>
  <c r="Q536" i="1" s="1"/>
  <c r="K516" i="1"/>
  <c r="K536" i="1" s="1"/>
  <c r="O523" i="1"/>
  <c r="O543" i="1" s="1"/>
  <c r="I515" i="1"/>
  <c r="I535" i="1" s="1"/>
  <c r="T514" i="1"/>
  <c r="T534" i="1" s="1"/>
  <c r="N516" i="1"/>
  <c r="N536" i="1" s="1"/>
  <c r="Q514" i="1"/>
  <c r="Q534" i="1" s="1"/>
  <c r="J514" i="1"/>
  <c r="J534" i="1" s="1"/>
  <c r="C514" i="1"/>
  <c r="C534" i="1" s="1"/>
  <c r="F515" i="1"/>
  <c r="F535" i="1" s="1"/>
  <c r="P514" i="1"/>
  <c r="P534" i="1" s="1"/>
  <c r="K515" i="1"/>
  <c r="K535" i="1" s="1"/>
  <c r="I514" i="1"/>
  <c r="I534" i="1" s="1"/>
  <c r="O513" i="1"/>
  <c r="O533" i="1" s="1"/>
  <c r="R513" i="1"/>
  <c r="R533" i="1" s="1"/>
  <c r="B513" i="1"/>
  <c r="B533" i="1" s="1"/>
  <c r="E516" i="1"/>
  <c r="E536" i="1" s="1"/>
  <c r="E514" i="1"/>
  <c r="E534" i="1" s="1"/>
  <c r="G514" i="1"/>
  <c r="G534" i="1" s="1"/>
  <c r="T515" i="1"/>
  <c r="T535" i="1" s="1"/>
  <c r="M514" i="1"/>
  <c r="M534" i="1" s="1"/>
  <c r="Q515" i="1"/>
  <c r="Q535" i="1" s="1"/>
  <c r="D514" i="1"/>
  <c r="D534" i="1" s="1"/>
  <c r="E513" i="1"/>
  <c r="E533" i="1" s="1"/>
  <c r="L514" i="1"/>
  <c r="L534" i="1" s="1"/>
  <c r="N514" i="1"/>
  <c r="N534" i="1" s="1"/>
  <c r="B515" i="1"/>
  <c r="B535" i="1" s="1"/>
  <c r="B514" i="1"/>
  <c r="B534" i="1" s="1"/>
  <c r="F514" i="1"/>
  <c r="F534" i="1" s="1"/>
  <c r="I516" i="1"/>
  <c r="I536" i="1" s="1"/>
  <c r="S514" i="1"/>
  <c r="S534" i="1" s="1"/>
  <c r="L516" i="1"/>
  <c r="L536" i="1" s="1"/>
  <c r="S513" i="1"/>
  <c r="S533" i="1" s="1"/>
  <c r="C513" i="1"/>
  <c r="C533" i="1" s="1"/>
  <c r="M523" i="1"/>
  <c r="M543" i="1" s="1"/>
  <c r="J523" i="1"/>
  <c r="J543" i="1" s="1"/>
  <c r="R514" i="1"/>
  <c r="R534" i="1" s="1"/>
  <c r="R516" i="1"/>
  <c r="R536" i="1" s="1"/>
  <c r="M516" i="1"/>
  <c r="M536" i="1" s="1"/>
  <c r="R515" i="1"/>
  <c r="R535" i="1" s="1"/>
  <c r="G516" i="1"/>
  <c r="G536" i="1" s="1"/>
  <c r="P515" i="1"/>
  <c r="P535" i="1" s="1"/>
  <c r="M513" i="1"/>
  <c r="M533" i="1" s="1"/>
  <c r="F513" i="1"/>
  <c r="F533" i="1" s="1"/>
  <c r="N513" i="1"/>
  <c r="N533" i="1" s="1"/>
  <c r="Q513" i="1"/>
  <c r="Q533" i="1" s="1"/>
  <c r="K513" i="1"/>
  <c r="K533" i="1" s="1"/>
  <c r="H514" i="1"/>
  <c r="H534" i="1" s="1"/>
  <c r="O514" i="1"/>
  <c r="O534" i="1" s="1"/>
  <c r="G515" i="1"/>
  <c r="G535" i="1" s="1"/>
  <c r="J516" i="1"/>
  <c r="J536" i="1" s="1"/>
  <c r="C516" i="1"/>
  <c r="C536" i="1" s="1"/>
  <c r="K514" i="1"/>
  <c r="K534" i="1" s="1"/>
  <c r="N515" i="1"/>
  <c r="N535" i="1" s="1"/>
  <c r="D516" i="1"/>
  <c r="D536" i="1" s="1"/>
  <c r="S515" i="1"/>
  <c r="S535" i="1" s="1"/>
  <c r="H516" i="1"/>
  <c r="H536" i="1" s="1"/>
  <c r="F516" i="1"/>
  <c r="F536" i="1" s="1"/>
  <c r="C523" i="1"/>
  <c r="C543" i="1" s="1"/>
  <c r="G523" i="1"/>
  <c r="G543" i="1" s="1"/>
  <c r="S523" i="1"/>
  <c r="S543" i="1" s="1"/>
  <c r="T523" i="1"/>
  <c r="T543" i="1" s="1"/>
  <c r="Q523" i="1"/>
  <c r="Q543" i="1" s="1"/>
  <c r="K523" i="1"/>
  <c r="K543" i="1" s="1"/>
  <c r="L523" i="1"/>
  <c r="L543" i="1" s="1"/>
  <c r="I523" i="1"/>
  <c r="I543" i="1" s="1"/>
  <c r="R523" i="1"/>
  <c r="R543" i="1" s="1"/>
  <c r="D523" i="1"/>
  <c r="D543" i="1" s="1"/>
  <c r="H523" i="1"/>
  <c r="H543" i="1" s="1"/>
  <c r="P523" i="1"/>
  <c r="P543" i="1" s="1"/>
  <c r="E523" i="1"/>
  <c r="E543" i="1" s="1"/>
  <c r="F523" i="1"/>
  <c r="F543" i="1" s="1"/>
  <c r="N523" i="1"/>
  <c r="N543" i="1" s="1"/>
  <c r="C22" i="1"/>
  <c r="C26" i="1"/>
  <c r="D37" i="3"/>
  <c r="U416" i="1"/>
  <c r="J19" i="2"/>
  <c r="U271" i="1"/>
  <c r="U399" i="1"/>
  <c r="U527" i="1"/>
  <c r="U268" i="1"/>
  <c r="U526" i="1"/>
  <c r="J18" i="2"/>
  <c r="I19" i="2"/>
  <c r="U417" i="1"/>
  <c r="U269" i="1"/>
  <c r="U289" i="1"/>
  <c r="U397" i="1"/>
  <c r="U396" i="1"/>
  <c r="U398" i="1"/>
  <c r="U270" i="1"/>
  <c r="K16" i="2"/>
  <c r="C253" i="1"/>
  <c r="C273" i="1" s="1"/>
  <c r="J10" i="2"/>
  <c r="U291" i="1"/>
  <c r="I21" i="2"/>
  <c r="T253" i="1"/>
  <c r="T273" i="1" s="1"/>
  <c r="U288" i="1"/>
  <c r="I18" i="2"/>
  <c r="U547" i="1"/>
  <c r="K21" i="2"/>
  <c r="D105" i="1"/>
  <c r="L105" i="1"/>
  <c r="T105" i="1"/>
  <c r="F105" i="1"/>
  <c r="N105" i="1"/>
  <c r="I105" i="1"/>
  <c r="J105" i="1"/>
  <c r="S105" i="1"/>
  <c r="M105" i="1"/>
  <c r="G105" i="1"/>
  <c r="O105" i="1"/>
  <c r="R105" i="1"/>
  <c r="E105" i="1"/>
  <c r="H105" i="1"/>
  <c r="P105" i="1"/>
  <c r="Q105" i="1"/>
  <c r="C105" i="1"/>
  <c r="K105" i="1"/>
  <c r="U419" i="1"/>
  <c r="J21" i="2"/>
  <c r="U546" i="1"/>
  <c r="K20" i="2"/>
  <c r="U418" i="1"/>
  <c r="J20" i="2"/>
  <c r="U290" i="1"/>
  <c r="I20" i="2"/>
  <c r="U542" i="1"/>
  <c r="M253" i="1"/>
  <c r="M273" i="1" s="1"/>
  <c r="E253" i="1"/>
  <c r="E273" i="1" s="1"/>
  <c r="AY5" i="2"/>
  <c r="T235" i="1"/>
  <c r="F235" i="1"/>
  <c r="N235" i="1"/>
  <c r="G235" i="1"/>
  <c r="O235" i="1"/>
  <c r="H235" i="1"/>
  <c r="P235" i="1"/>
  <c r="S235" i="1"/>
  <c r="E235" i="1"/>
  <c r="I235" i="1"/>
  <c r="Q235" i="1"/>
  <c r="J235" i="1"/>
  <c r="C235" i="1"/>
  <c r="K235" i="1"/>
  <c r="R235" i="1"/>
  <c r="D235" i="1"/>
  <c r="L235" i="1"/>
  <c r="M235" i="1"/>
  <c r="K253" i="1"/>
  <c r="K273" i="1" s="1"/>
  <c r="S253" i="1"/>
  <c r="S273" i="1" s="1"/>
  <c r="AY4" i="2"/>
  <c r="E234" i="1"/>
  <c r="M234" i="1"/>
  <c r="F234" i="1"/>
  <c r="N234" i="1"/>
  <c r="D234" i="1"/>
  <c r="G234" i="1"/>
  <c r="O234" i="1"/>
  <c r="R234" i="1"/>
  <c r="H234" i="1"/>
  <c r="P234" i="1"/>
  <c r="S234" i="1"/>
  <c r="I234" i="1"/>
  <c r="Q234" i="1"/>
  <c r="T234" i="1"/>
  <c r="J234" i="1"/>
  <c r="L234" i="1"/>
  <c r="C234" i="1"/>
  <c r="K234" i="1"/>
  <c r="P253" i="1"/>
  <c r="P273" i="1" s="1"/>
  <c r="H253" i="1"/>
  <c r="H273" i="1" s="1"/>
  <c r="H237" i="1"/>
  <c r="P237" i="1"/>
  <c r="I237" i="1"/>
  <c r="Q237" i="1"/>
  <c r="G237" i="1"/>
  <c r="J237" i="1"/>
  <c r="O237" i="1"/>
  <c r="C237" i="1"/>
  <c r="K237" i="1"/>
  <c r="R237" i="1"/>
  <c r="D237" i="1"/>
  <c r="L237" i="1"/>
  <c r="S237" i="1"/>
  <c r="E237" i="1"/>
  <c r="M237" i="1"/>
  <c r="T237" i="1"/>
  <c r="F237" i="1"/>
  <c r="N237" i="1"/>
  <c r="O253" i="1"/>
  <c r="O273" i="1" s="1"/>
  <c r="L253" i="1"/>
  <c r="L273" i="1" s="1"/>
  <c r="G253" i="1"/>
  <c r="G273" i="1" s="1"/>
  <c r="Q253" i="1"/>
  <c r="Q273" i="1" s="1"/>
  <c r="N253" i="1"/>
  <c r="N273" i="1" s="1"/>
  <c r="R253" i="1"/>
  <c r="R273" i="1" s="1"/>
  <c r="G236" i="1"/>
  <c r="O236" i="1"/>
  <c r="R236" i="1"/>
  <c r="H236" i="1"/>
  <c r="P236" i="1"/>
  <c r="S236" i="1"/>
  <c r="I236" i="1"/>
  <c r="Q236" i="1"/>
  <c r="T236" i="1"/>
  <c r="J236" i="1"/>
  <c r="N236" i="1"/>
  <c r="C236" i="1"/>
  <c r="K236" i="1"/>
  <c r="F236" i="1"/>
  <c r="D236" i="1"/>
  <c r="L236" i="1"/>
  <c r="E236" i="1"/>
  <c r="M236" i="1"/>
  <c r="J253" i="1"/>
  <c r="J273" i="1" s="1"/>
  <c r="D253" i="1"/>
  <c r="D273" i="1" s="1"/>
  <c r="I253" i="1"/>
  <c r="I273" i="1" s="1"/>
  <c r="F253" i="1"/>
  <c r="F273" i="1" s="1"/>
  <c r="D260" i="1"/>
  <c r="D280" i="1" s="1"/>
  <c r="I260" i="1"/>
  <c r="I280" i="1" s="1"/>
  <c r="I242" i="1"/>
  <c r="J242" i="1"/>
  <c r="C242" i="1"/>
  <c r="K242" i="1"/>
  <c r="D242" i="1"/>
  <c r="L242" i="1"/>
  <c r="N242" i="1"/>
  <c r="M242" i="1"/>
  <c r="O242" i="1"/>
  <c r="P242" i="1"/>
  <c r="R242" i="1"/>
  <c r="E242" i="1"/>
  <c r="Q242" i="1"/>
  <c r="S242" i="1"/>
  <c r="F242" i="1"/>
  <c r="T242" i="1"/>
  <c r="G242" i="1"/>
  <c r="H242" i="1"/>
  <c r="F239" i="1"/>
  <c r="N239" i="1"/>
  <c r="G239" i="1"/>
  <c r="O239" i="1"/>
  <c r="H239" i="1"/>
  <c r="P239" i="1"/>
  <c r="I239" i="1"/>
  <c r="Q239" i="1"/>
  <c r="T239" i="1"/>
  <c r="K239" i="1"/>
  <c r="L239" i="1"/>
  <c r="M239" i="1"/>
  <c r="C239" i="1"/>
  <c r="D239" i="1"/>
  <c r="S239" i="1"/>
  <c r="R239" i="1"/>
  <c r="E239" i="1"/>
  <c r="J239" i="1"/>
  <c r="C260" i="1"/>
  <c r="C280" i="1" s="1"/>
  <c r="P260" i="1"/>
  <c r="P280" i="1" s="1"/>
  <c r="H260" i="1"/>
  <c r="H280" i="1" s="1"/>
  <c r="H241" i="1"/>
  <c r="P241" i="1"/>
  <c r="I241" i="1"/>
  <c r="Q241" i="1"/>
  <c r="R241" i="1"/>
  <c r="J241" i="1"/>
  <c r="S241" i="1"/>
  <c r="C241" i="1"/>
  <c r="K241" i="1"/>
  <c r="M241" i="1"/>
  <c r="N241" i="1"/>
  <c r="T241" i="1"/>
  <c r="O241" i="1"/>
  <c r="L241" i="1"/>
  <c r="D241" i="1"/>
  <c r="E241" i="1"/>
  <c r="F241" i="1"/>
  <c r="G241" i="1"/>
  <c r="N260" i="1"/>
  <c r="N280" i="1" s="1"/>
  <c r="M260" i="1"/>
  <c r="M280" i="1" s="1"/>
  <c r="T260" i="1"/>
  <c r="T280" i="1" s="1"/>
  <c r="R260" i="1"/>
  <c r="R280" i="1" s="1"/>
  <c r="O260" i="1"/>
  <c r="O280" i="1" s="1"/>
  <c r="E238" i="1"/>
  <c r="M238" i="1"/>
  <c r="R238" i="1"/>
  <c r="F238" i="1"/>
  <c r="N238" i="1"/>
  <c r="S238" i="1"/>
  <c r="G238" i="1"/>
  <c r="O238" i="1"/>
  <c r="T238" i="1"/>
  <c r="H238" i="1"/>
  <c r="P238" i="1"/>
  <c r="J238" i="1"/>
  <c r="K238" i="1"/>
  <c r="I238" i="1"/>
  <c r="L238" i="1"/>
  <c r="Q238" i="1"/>
  <c r="C238" i="1"/>
  <c r="D238" i="1"/>
  <c r="F260" i="1"/>
  <c r="F280" i="1" s="1"/>
  <c r="L260" i="1"/>
  <c r="L280" i="1" s="1"/>
  <c r="G260" i="1"/>
  <c r="G280" i="1" s="1"/>
  <c r="C263" i="1"/>
  <c r="C283" i="1" s="1"/>
  <c r="N263" i="1"/>
  <c r="N283" i="1" s="1"/>
  <c r="O263" i="1"/>
  <c r="O283" i="1" s="1"/>
  <c r="S263" i="1"/>
  <c r="S283" i="1" s="1"/>
  <c r="M263" i="1"/>
  <c r="M283" i="1" s="1"/>
  <c r="R263" i="1"/>
  <c r="R283" i="1" s="1"/>
  <c r="K263" i="1"/>
  <c r="K283" i="1" s="1"/>
  <c r="T263" i="1"/>
  <c r="T283" i="1" s="1"/>
  <c r="D263" i="1"/>
  <c r="D283" i="1" s="1"/>
  <c r="G263" i="1"/>
  <c r="G283" i="1" s="1"/>
  <c r="P263" i="1"/>
  <c r="P283" i="1" s="1"/>
  <c r="F263" i="1"/>
  <c r="F283" i="1" s="1"/>
  <c r="J263" i="1"/>
  <c r="J283" i="1" s="1"/>
  <c r="I263" i="1"/>
  <c r="I283" i="1" s="1"/>
  <c r="Q263" i="1"/>
  <c r="Q283" i="1" s="1"/>
  <c r="E263" i="1"/>
  <c r="E283" i="1" s="1"/>
  <c r="H263" i="1"/>
  <c r="H283" i="1" s="1"/>
  <c r="L263" i="1"/>
  <c r="L283" i="1" s="1"/>
  <c r="K260" i="1"/>
  <c r="K280" i="1" s="1"/>
  <c r="J260" i="1"/>
  <c r="J280" i="1" s="1"/>
  <c r="S260" i="1"/>
  <c r="S280" i="1" s="1"/>
  <c r="E260" i="1"/>
  <c r="E280" i="1" s="1"/>
  <c r="Q260" i="1"/>
  <c r="Q280" i="1" s="1"/>
  <c r="U408" i="1"/>
  <c r="B253" i="1"/>
  <c r="B273" i="1" s="1"/>
  <c r="B263" i="1"/>
  <c r="B283" i="1" s="1"/>
  <c r="U395" i="1"/>
  <c r="U390" i="1"/>
  <c r="U394" i="1"/>
  <c r="U401" i="1"/>
  <c r="U381" i="1"/>
  <c r="U385" i="1"/>
  <c r="U386" i="1"/>
  <c r="U392" i="1"/>
  <c r="U522" i="1"/>
  <c r="U384" i="1"/>
  <c r="U382" i="1"/>
  <c r="B260" i="1"/>
  <c r="B280" i="1" s="1"/>
  <c r="U391" i="1"/>
  <c r="U383" i="1"/>
  <c r="U393" i="1"/>
  <c r="U389" i="1"/>
  <c r="U387" i="1"/>
  <c r="U388" i="1"/>
  <c r="B236" i="1"/>
  <c r="B242" i="1"/>
  <c r="B241" i="1"/>
  <c r="B239" i="1"/>
  <c r="U42" i="1"/>
  <c r="B42" i="1" s="1"/>
  <c r="B234" i="1"/>
  <c r="B238" i="1"/>
  <c r="B235" i="1"/>
  <c r="B237" i="1"/>
  <c r="B105" i="1"/>
  <c r="AX3" i="2"/>
  <c r="U519" i="1" l="1"/>
  <c r="U521" i="1"/>
  <c r="U517" i="1"/>
  <c r="K6" i="2"/>
  <c r="U512" i="1"/>
  <c r="U518" i="1"/>
  <c r="U520" i="1"/>
  <c r="K18" i="2"/>
  <c r="U544" i="1"/>
  <c r="U524" i="1"/>
  <c r="U545" i="1"/>
  <c r="K19" i="2"/>
  <c r="U525" i="1"/>
  <c r="U529" i="1"/>
  <c r="U509" i="1"/>
  <c r="U511" i="1"/>
  <c r="K5" i="2"/>
  <c r="U510" i="1"/>
  <c r="U515" i="1"/>
  <c r="U514" i="1"/>
  <c r="K7" i="2"/>
  <c r="U516" i="1"/>
  <c r="U523" i="1"/>
  <c r="U513" i="1"/>
  <c r="C34" i="1"/>
  <c r="C104" i="1" s="1"/>
  <c r="U106" i="1" s="1"/>
  <c r="P34" i="1"/>
  <c r="P104" i="1" s="1"/>
  <c r="U119" i="1" s="1"/>
  <c r="J34" i="1"/>
  <c r="J104" i="1" s="1"/>
  <c r="U113" i="1" s="1"/>
  <c r="H34" i="1"/>
  <c r="H104" i="1" s="1"/>
  <c r="U111" i="1" s="1"/>
  <c r="Q34" i="1"/>
  <c r="Q104" i="1" s="1"/>
  <c r="U120" i="1" s="1"/>
  <c r="E34" i="1"/>
  <c r="E104" i="1" s="1"/>
  <c r="U108" i="1" s="1"/>
  <c r="R34" i="1"/>
  <c r="R104" i="1" s="1"/>
  <c r="U121" i="1" s="1"/>
  <c r="I34" i="1"/>
  <c r="I104" i="1" s="1"/>
  <c r="U112" i="1" s="1"/>
  <c r="F34" i="1"/>
  <c r="F104" i="1" s="1"/>
  <c r="U109" i="1" s="1"/>
  <c r="T34" i="1"/>
  <c r="T104" i="1" s="1"/>
  <c r="U123" i="1" s="1"/>
  <c r="K34" i="1"/>
  <c r="K104" i="1" s="1"/>
  <c r="U114" i="1" s="1"/>
  <c r="M34" i="1"/>
  <c r="M104" i="1" s="1"/>
  <c r="U116" i="1" s="1"/>
  <c r="G34" i="1"/>
  <c r="G104" i="1" s="1"/>
  <c r="U110" i="1" s="1"/>
  <c r="D34" i="1"/>
  <c r="D104" i="1" s="1"/>
  <c r="U107" i="1" s="1"/>
  <c r="S34" i="1"/>
  <c r="S104" i="1" s="1"/>
  <c r="U122" i="1" s="1"/>
  <c r="N34" i="1"/>
  <c r="N104" i="1" s="1"/>
  <c r="U117" i="1" s="1"/>
  <c r="O34" i="1"/>
  <c r="O104" i="1" s="1"/>
  <c r="U118" i="1" s="1"/>
  <c r="L34" i="1"/>
  <c r="L104" i="1" s="1"/>
  <c r="U115" i="1" s="1"/>
  <c r="E30" i="1"/>
  <c r="E41" i="1" s="1"/>
  <c r="U45" i="1" s="1"/>
  <c r="AR6" i="2" s="1"/>
  <c r="T30" i="1"/>
  <c r="T41" i="1" s="1"/>
  <c r="U60" i="1" s="1"/>
  <c r="Q30" i="1"/>
  <c r="Q41" i="1" s="1"/>
  <c r="U57" i="1" s="1"/>
  <c r="C30" i="1"/>
  <c r="C41" i="1" s="1"/>
  <c r="U43" i="1" s="1"/>
  <c r="M30" i="1"/>
  <c r="M41" i="1" s="1"/>
  <c r="U53" i="1" s="1"/>
  <c r="J30" i="1"/>
  <c r="J41" i="1" s="1"/>
  <c r="U50" i="1" s="1"/>
  <c r="D30" i="1"/>
  <c r="D41" i="1" s="1"/>
  <c r="U44" i="1" s="1"/>
  <c r="AR5" i="2" s="1"/>
  <c r="H30" i="1"/>
  <c r="H41" i="1" s="1"/>
  <c r="U48" i="1" s="1"/>
  <c r="AR9" i="2" s="1"/>
  <c r="S30" i="1"/>
  <c r="S41" i="1" s="1"/>
  <c r="U59" i="1" s="1"/>
  <c r="F30" i="1"/>
  <c r="F41" i="1" s="1"/>
  <c r="U46" i="1" s="1"/>
  <c r="AR7" i="2" s="1"/>
  <c r="N30" i="1"/>
  <c r="N41" i="1" s="1"/>
  <c r="U54" i="1" s="1"/>
  <c r="K30" i="1"/>
  <c r="K41" i="1" s="1"/>
  <c r="U51" i="1" s="1"/>
  <c r="AR12" i="2" s="1"/>
  <c r="L30" i="1"/>
  <c r="L41" i="1" s="1"/>
  <c r="U52" i="1" s="1"/>
  <c r="G30" i="1"/>
  <c r="G41" i="1" s="1"/>
  <c r="U47" i="1" s="1"/>
  <c r="AR8" i="2" s="1"/>
  <c r="P30" i="1"/>
  <c r="P41" i="1" s="1"/>
  <c r="U56" i="1" s="1"/>
  <c r="O30" i="1"/>
  <c r="O41" i="1" s="1"/>
  <c r="U55" i="1" s="1"/>
  <c r="R30" i="1"/>
  <c r="R41" i="1" s="1"/>
  <c r="U58" i="1" s="1"/>
  <c r="I30" i="1"/>
  <c r="I41" i="1" s="1"/>
  <c r="U49" i="1" s="1"/>
  <c r="U437" i="1"/>
  <c r="U181" i="1"/>
  <c r="U309" i="1"/>
  <c r="U436" i="1"/>
  <c r="U180" i="1"/>
  <c r="U308" i="1"/>
  <c r="U177" i="1"/>
  <c r="U305" i="1"/>
  <c r="U178" i="1"/>
  <c r="U306" i="1"/>
  <c r="U438" i="1"/>
  <c r="U182" i="1"/>
  <c r="U310" i="1"/>
  <c r="U170" i="1"/>
  <c r="U298" i="1"/>
  <c r="U172" i="1"/>
  <c r="U300" i="1"/>
  <c r="U313" i="1"/>
  <c r="U185" i="1"/>
  <c r="U441" i="1"/>
  <c r="U299" i="1"/>
  <c r="U171" i="1"/>
  <c r="U440" i="1"/>
  <c r="U312" i="1"/>
  <c r="U184" i="1"/>
  <c r="U302" i="1"/>
  <c r="U174" i="1"/>
  <c r="U314" i="1"/>
  <c r="U186" i="1"/>
  <c r="U442" i="1"/>
  <c r="U304" i="1"/>
  <c r="U176" i="1"/>
  <c r="B176" i="1" s="1"/>
  <c r="U303" i="1"/>
  <c r="U175" i="1"/>
  <c r="U179" i="1"/>
  <c r="U307" i="1"/>
  <c r="U435" i="1"/>
  <c r="U173" i="1"/>
  <c r="U301" i="1"/>
  <c r="U439" i="1"/>
  <c r="U183" i="1"/>
  <c r="U311" i="1"/>
  <c r="U187" i="1"/>
  <c r="U315" i="1"/>
  <c r="U443" i="1"/>
  <c r="O256" i="1"/>
  <c r="O276" i="1" s="1"/>
  <c r="M256" i="1"/>
  <c r="M276" i="1" s="1"/>
  <c r="J256" i="1"/>
  <c r="J276" i="1" s="1"/>
  <c r="K125" i="1"/>
  <c r="K145" i="1" s="1"/>
  <c r="N257" i="1"/>
  <c r="N277" i="1" s="1"/>
  <c r="G125" i="1"/>
  <c r="G145" i="1" s="1"/>
  <c r="L125" i="1"/>
  <c r="L145" i="1" s="1"/>
  <c r="D125" i="1"/>
  <c r="D145" i="1" s="1"/>
  <c r="U534" i="1"/>
  <c r="K8" i="2"/>
  <c r="U535" i="1"/>
  <c r="K9" i="2"/>
  <c r="J6" i="2"/>
  <c r="U404" i="1"/>
  <c r="Q125" i="1"/>
  <c r="Q145" i="1" s="1"/>
  <c r="S125" i="1"/>
  <c r="S145" i="1" s="1"/>
  <c r="U402" i="1"/>
  <c r="J4" i="2"/>
  <c r="U412" i="1"/>
  <c r="J14" i="2"/>
  <c r="M125" i="1"/>
  <c r="M145" i="1" s="1"/>
  <c r="U413" i="1"/>
  <c r="J15" i="2"/>
  <c r="U406" i="1"/>
  <c r="J8" i="2"/>
  <c r="U530" i="1"/>
  <c r="K4" i="2"/>
  <c r="U536" i="1"/>
  <c r="K10" i="2"/>
  <c r="U415" i="1"/>
  <c r="J17" i="2"/>
  <c r="P125" i="1"/>
  <c r="P145" i="1" s="1"/>
  <c r="J125" i="1"/>
  <c r="J145" i="1" s="1"/>
  <c r="I13" i="2"/>
  <c r="H125" i="1"/>
  <c r="H145" i="1" s="1"/>
  <c r="I125" i="1"/>
  <c r="I145" i="1" s="1"/>
  <c r="J5" i="2"/>
  <c r="U403" i="1"/>
  <c r="U539" i="1"/>
  <c r="K13" i="2"/>
  <c r="U540" i="1"/>
  <c r="K14" i="2"/>
  <c r="J7" i="2"/>
  <c r="U405" i="1"/>
  <c r="U414" i="1"/>
  <c r="J16" i="2"/>
  <c r="U532" i="1"/>
  <c r="E125" i="1"/>
  <c r="E145" i="1" s="1"/>
  <c r="N125" i="1"/>
  <c r="N145" i="1" s="1"/>
  <c r="U533" i="1"/>
  <c r="R125" i="1"/>
  <c r="R145" i="1" s="1"/>
  <c r="F125" i="1"/>
  <c r="F145" i="1" s="1"/>
  <c r="C125" i="1"/>
  <c r="C145" i="1" s="1"/>
  <c r="U538" i="1"/>
  <c r="K12" i="2"/>
  <c r="U407" i="1"/>
  <c r="J9" i="2"/>
  <c r="U541" i="1"/>
  <c r="K15" i="2"/>
  <c r="U543" i="1"/>
  <c r="K17" i="2"/>
  <c r="U409" i="1"/>
  <c r="J11" i="2"/>
  <c r="U411" i="1"/>
  <c r="J13" i="2"/>
  <c r="U537" i="1"/>
  <c r="K11" i="2"/>
  <c r="U410" i="1"/>
  <c r="J12" i="2"/>
  <c r="N256" i="1"/>
  <c r="N276" i="1" s="1"/>
  <c r="O125" i="1"/>
  <c r="O145" i="1" s="1"/>
  <c r="T125" i="1"/>
  <c r="T145" i="1" s="1"/>
  <c r="U531" i="1"/>
  <c r="R256" i="1"/>
  <c r="R276" i="1" s="1"/>
  <c r="D257" i="1"/>
  <c r="D277" i="1" s="1"/>
  <c r="I257" i="1"/>
  <c r="I277" i="1" s="1"/>
  <c r="L254" i="1"/>
  <c r="L274" i="1" s="1"/>
  <c r="R254" i="1"/>
  <c r="R274" i="1" s="1"/>
  <c r="C255" i="1"/>
  <c r="C275" i="1" s="1"/>
  <c r="O255" i="1"/>
  <c r="O275" i="1" s="1"/>
  <c r="R257" i="1"/>
  <c r="R277" i="1" s="1"/>
  <c r="P257" i="1"/>
  <c r="P277" i="1" s="1"/>
  <c r="J254" i="1"/>
  <c r="J274" i="1" s="1"/>
  <c r="O254" i="1"/>
  <c r="O274" i="1" s="1"/>
  <c r="J255" i="1"/>
  <c r="J275" i="1" s="1"/>
  <c r="G255" i="1"/>
  <c r="G275" i="1" s="1"/>
  <c r="T256" i="1"/>
  <c r="T276" i="1" s="1"/>
  <c r="G256" i="1"/>
  <c r="G276" i="1" s="1"/>
  <c r="F257" i="1"/>
  <c r="F277" i="1" s="1"/>
  <c r="K257" i="1"/>
  <c r="K277" i="1" s="1"/>
  <c r="H257" i="1"/>
  <c r="H277" i="1" s="1"/>
  <c r="T254" i="1"/>
  <c r="T274" i="1" s="1"/>
  <c r="G254" i="1"/>
  <c r="G274" i="1" s="1"/>
  <c r="Q255" i="1"/>
  <c r="Q275" i="1" s="1"/>
  <c r="N255" i="1"/>
  <c r="N275" i="1" s="1"/>
  <c r="E256" i="1"/>
  <c r="E276" i="1" s="1"/>
  <c r="I258" i="1"/>
  <c r="I278" i="1" s="1"/>
  <c r="L256" i="1"/>
  <c r="L276" i="1" s="1"/>
  <c r="Q256" i="1"/>
  <c r="Q276" i="1" s="1"/>
  <c r="T257" i="1"/>
  <c r="T277" i="1" s="1"/>
  <c r="C257" i="1"/>
  <c r="C277" i="1" s="1"/>
  <c r="Q254" i="1"/>
  <c r="Q274" i="1" s="1"/>
  <c r="D254" i="1"/>
  <c r="D274" i="1" s="1"/>
  <c r="M255" i="1"/>
  <c r="M275" i="1" s="1"/>
  <c r="I255" i="1"/>
  <c r="I275" i="1" s="1"/>
  <c r="F255" i="1"/>
  <c r="F275" i="1" s="1"/>
  <c r="D256" i="1"/>
  <c r="D276" i="1" s="1"/>
  <c r="I256" i="1"/>
  <c r="I276" i="1" s="1"/>
  <c r="M257" i="1"/>
  <c r="M277" i="1" s="1"/>
  <c r="O257" i="1"/>
  <c r="O277" i="1" s="1"/>
  <c r="I254" i="1"/>
  <c r="I274" i="1" s="1"/>
  <c r="N254" i="1"/>
  <c r="N274" i="1" s="1"/>
  <c r="L255" i="1"/>
  <c r="L275" i="1" s="1"/>
  <c r="E255" i="1"/>
  <c r="E275" i="1" s="1"/>
  <c r="T255" i="1"/>
  <c r="T275" i="1" s="1"/>
  <c r="F256" i="1"/>
  <c r="F276" i="1" s="1"/>
  <c r="S256" i="1"/>
  <c r="S276" i="1" s="1"/>
  <c r="E257" i="1"/>
  <c r="E277" i="1" s="1"/>
  <c r="J257" i="1"/>
  <c r="J277" i="1" s="1"/>
  <c r="S254" i="1"/>
  <c r="S274" i="1" s="1"/>
  <c r="F254" i="1"/>
  <c r="F274" i="1" s="1"/>
  <c r="D255" i="1"/>
  <c r="D275" i="1" s="1"/>
  <c r="S255" i="1"/>
  <c r="S275" i="1" s="1"/>
  <c r="K256" i="1"/>
  <c r="K276" i="1" s="1"/>
  <c r="P256" i="1"/>
  <c r="P276" i="1" s="1"/>
  <c r="S257" i="1"/>
  <c r="S277" i="1" s="1"/>
  <c r="G257" i="1"/>
  <c r="G277" i="1" s="1"/>
  <c r="K254" i="1"/>
  <c r="K274" i="1" s="1"/>
  <c r="P254" i="1"/>
  <c r="P274" i="1" s="1"/>
  <c r="M254" i="1"/>
  <c r="M274" i="1" s="1"/>
  <c r="R255" i="1"/>
  <c r="R275" i="1" s="1"/>
  <c r="P255" i="1"/>
  <c r="P275" i="1" s="1"/>
  <c r="C256" i="1"/>
  <c r="C276" i="1" s="1"/>
  <c r="H256" i="1"/>
  <c r="H276" i="1" s="1"/>
  <c r="L257" i="1"/>
  <c r="L277" i="1" s="1"/>
  <c r="Q257" i="1"/>
  <c r="Q277" i="1" s="1"/>
  <c r="C254" i="1"/>
  <c r="C274" i="1" s="1"/>
  <c r="H254" i="1"/>
  <c r="H274" i="1" s="1"/>
  <c r="E254" i="1"/>
  <c r="E274" i="1" s="1"/>
  <c r="K255" i="1"/>
  <c r="K275" i="1" s="1"/>
  <c r="H255" i="1"/>
  <c r="H275" i="1" s="1"/>
  <c r="L261" i="1"/>
  <c r="L281" i="1" s="1"/>
  <c r="J261" i="1"/>
  <c r="J281" i="1" s="1"/>
  <c r="O259" i="1"/>
  <c r="O279" i="1" s="1"/>
  <c r="N262" i="1"/>
  <c r="N282" i="1" s="1"/>
  <c r="K258" i="1"/>
  <c r="K278" i="1" s="1"/>
  <c r="R261" i="1"/>
  <c r="R281" i="1" s="1"/>
  <c r="L259" i="1"/>
  <c r="L279" i="1" s="1"/>
  <c r="G259" i="1"/>
  <c r="G279" i="1" s="1"/>
  <c r="S262" i="1"/>
  <c r="S282" i="1" s="1"/>
  <c r="L262" i="1"/>
  <c r="L282" i="1" s="1"/>
  <c r="F258" i="1"/>
  <c r="F278" i="1" s="1"/>
  <c r="J259" i="1"/>
  <c r="J279" i="1" s="1"/>
  <c r="D262" i="1"/>
  <c r="D282" i="1" s="1"/>
  <c r="M259" i="1"/>
  <c r="M279" i="1" s="1"/>
  <c r="O261" i="1"/>
  <c r="O281" i="1" s="1"/>
  <c r="J258" i="1"/>
  <c r="J278" i="1" s="1"/>
  <c r="Q261" i="1"/>
  <c r="Q281" i="1" s="1"/>
  <c r="K259" i="1"/>
  <c r="K279" i="1" s="1"/>
  <c r="Q262" i="1"/>
  <c r="Q282" i="1" s="1"/>
  <c r="R258" i="1"/>
  <c r="R278" i="1" s="1"/>
  <c r="I261" i="1"/>
  <c r="I281" i="1" s="1"/>
  <c r="E259" i="1"/>
  <c r="E279" i="1" s="1"/>
  <c r="F259" i="1"/>
  <c r="F279" i="1" s="1"/>
  <c r="K262" i="1"/>
  <c r="K282" i="1" s="1"/>
  <c r="D258" i="1"/>
  <c r="D278" i="1" s="1"/>
  <c r="H258" i="1"/>
  <c r="H278" i="1" s="1"/>
  <c r="M258" i="1"/>
  <c r="M278" i="1" s="1"/>
  <c r="G261" i="1"/>
  <c r="G281" i="1" s="1"/>
  <c r="M261" i="1"/>
  <c r="M281" i="1" s="1"/>
  <c r="P261" i="1"/>
  <c r="P281" i="1" s="1"/>
  <c r="R259" i="1"/>
  <c r="R279" i="1" s="1"/>
  <c r="Q259" i="1"/>
  <c r="Q279" i="1" s="1"/>
  <c r="R262" i="1"/>
  <c r="R282" i="1" s="1"/>
  <c r="C262" i="1"/>
  <c r="C282" i="1" s="1"/>
  <c r="T261" i="1"/>
  <c r="T281" i="1" s="1"/>
  <c r="N259" i="1"/>
  <c r="N279" i="1" s="1"/>
  <c r="P258" i="1"/>
  <c r="P278" i="1" s="1"/>
  <c r="N261" i="1"/>
  <c r="N281" i="1" s="1"/>
  <c r="T259" i="1"/>
  <c r="T279" i="1" s="1"/>
  <c r="E262" i="1"/>
  <c r="E282" i="1" s="1"/>
  <c r="C258" i="1"/>
  <c r="C278" i="1" s="1"/>
  <c r="T258" i="1"/>
  <c r="T278" i="1" s="1"/>
  <c r="E258" i="1"/>
  <c r="E278" i="1" s="1"/>
  <c r="F261" i="1"/>
  <c r="F281" i="1" s="1"/>
  <c r="K261" i="1"/>
  <c r="K281" i="1" s="1"/>
  <c r="H261" i="1"/>
  <c r="H281" i="1" s="1"/>
  <c r="S259" i="1"/>
  <c r="S279" i="1" s="1"/>
  <c r="I259" i="1"/>
  <c r="I279" i="1" s="1"/>
  <c r="H262" i="1"/>
  <c r="H282" i="1" s="1"/>
  <c r="P262" i="1"/>
  <c r="P282" i="1" s="1"/>
  <c r="J262" i="1"/>
  <c r="J282" i="1" s="1"/>
  <c r="U283" i="1"/>
  <c r="P259" i="1"/>
  <c r="P279" i="1" s="1"/>
  <c r="S258" i="1"/>
  <c r="S278" i="1" s="1"/>
  <c r="F262" i="1"/>
  <c r="F282" i="1" s="1"/>
  <c r="N258" i="1"/>
  <c r="N278" i="1" s="1"/>
  <c r="Q258" i="1"/>
  <c r="Q278" i="1" s="1"/>
  <c r="O258" i="1"/>
  <c r="O278" i="1" s="1"/>
  <c r="E261" i="1"/>
  <c r="E281" i="1" s="1"/>
  <c r="C261" i="1"/>
  <c r="C281" i="1" s="1"/>
  <c r="D259" i="1"/>
  <c r="D279" i="1" s="1"/>
  <c r="G262" i="1"/>
  <c r="G282" i="1" s="1"/>
  <c r="O262" i="1"/>
  <c r="O282" i="1" s="1"/>
  <c r="I262" i="1"/>
  <c r="I282" i="1" s="1"/>
  <c r="L258" i="1"/>
  <c r="L278" i="1" s="1"/>
  <c r="G258" i="1"/>
  <c r="G278" i="1" s="1"/>
  <c r="D261" i="1"/>
  <c r="D281" i="1" s="1"/>
  <c r="S261" i="1"/>
  <c r="S281" i="1" s="1"/>
  <c r="C259" i="1"/>
  <c r="C279" i="1" s="1"/>
  <c r="H259" i="1"/>
  <c r="H279" i="1" s="1"/>
  <c r="T262" i="1"/>
  <c r="T282" i="1" s="1"/>
  <c r="M262" i="1"/>
  <c r="M282" i="1" s="1"/>
  <c r="S42" i="1"/>
  <c r="Q42" i="1"/>
  <c r="L42" i="1"/>
  <c r="T42" i="1"/>
  <c r="M42" i="1"/>
  <c r="P42" i="1"/>
  <c r="N42" i="1"/>
  <c r="O42" i="1"/>
  <c r="R42" i="1"/>
  <c r="B257" i="1"/>
  <c r="B277" i="1" s="1"/>
  <c r="B255" i="1"/>
  <c r="B275" i="1" s="1"/>
  <c r="B254" i="1"/>
  <c r="B274" i="1" s="1"/>
  <c r="B258" i="1"/>
  <c r="B278" i="1" s="1"/>
  <c r="B261" i="1"/>
  <c r="B281" i="1" s="1"/>
  <c r="B259" i="1"/>
  <c r="B279" i="1" s="1"/>
  <c r="B262" i="1"/>
  <c r="B282" i="1" s="1"/>
  <c r="B256" i="1"/>
  <c r="B276" i="1" s="1"/>
  <c r="B246" i="1"/>
  <c r="B244" i="1"/>
  <c r="B247" i="1"/>
  <c r="K42" i="1"/>
  <c r="J42" i="1"/>
  <c r="F42" i="1"/>
  <c r="B245" i="1"/>
  <c r="U263" i="1"/>
  <c r="AS3" i="2"/>
  <c r="U260" i="1"/>
  <c r="E42" i="1"/>
  <c r="I42" i="1"/>
  <c r="C42" i="1"/>
  <c r="G42" i="1"/>
  <c r="D42" i="1"/>
  <c r="H42" i="1"/>
  <c r="AR3" i="2"/>
  <c r="B297" i="1"/>
  <c r="B125" i="1"/>
  <c r="B145" i="1" s="1"/>
  <c r="U253" i="1"/>
  <c r="D117" i="1" l="1"/>
  <c r="Q117" i="1"/>
  <c r="C117" i="1"/>
  <c r="M117" i="1"/>
  <c r="F117" i="1"/>
  <c r="H117" i="1"/>
  <c r="I117" i="1"/>
  <c r="L117" i="1"/>
  <c r="R117" i="1"/>
  <c r="AX15" i="2"/>
  <c r="N117" i="1"/>
  <c r="E117" i="1"/>
  <c r="S117" i="1"/>
  <c r="O117" i="1"/>
  <c r="G117" i="1"/>
  <c r="B117" i="1"/>
  <c r="P117" i="1"/>
  <c r="J117" i="1"/>
  <c r="K117" i="1"/>
  <c r="T117" i="1"/>
  <c r="AX10" i="2"/>
  <c r="P112" i="1"/>
  <c r="T112" i="1"/>
  <c r="J112" i="1"/>
  <c r="I112" i="1"/>
  <c r="F112" i="1"/>
  <c r="M112" i="1"/>
  <c r="S112" i="1"/>
  <c r="R112" i="1"/>
  <c r="E112" i="1"/>
  <c r="C112" i="1"/>
  <c r="D112" i="1"/>
  <c r="B112" i="1"/>
  <c r="N112" i="1"/>
  <c r="K112" i="1"/>
  <c r="Q112" i="1"/>
  <c r="O112" i="1"/>
  <c r="G112" i="1"/>
  <c r="H112" i="1"/>
  <c r="L112" i="1"/>
  <c r="B122" i="1"/>
  <c r="H122" i="1"/>
  <c r="S122" i="1"/>
  <c r="G122" i="1"/>
  <c r="F122" i="1"/>
  <c r="C122" i="1"/>
  <c r="J122" i="1"/>
  <c r="O122" i="1"/>
  <c r="T122" i="1"/>
  <c r="E122" i="1"/>
  <c r="D122" i="1"/>
  <c r="P122" i="1"/>
  <c r="Q122" i="1"/>
  <c r="L122" i="1"/>
  <c r="K122" i="1"/>
  <c r="N122" i="1"/>
  <c r="AX20" i="2"/>
  <c r="M122" i="1"/>
  <c r="R122" i="1"/>
  <c r="I122" i="1"/>
  <c r="C121" i="1"/>
  <c r="Q121" i="1"/>
  <c r="J121" i="1"/>
  <c r="K121" i="1"/>
  <c r="I121" i="1"/>
  <c r="S121" i="1"/>
  <c r="T121" i="1"/>
  <c r="M121" i="1"/>
  <c r="F121" i="1"/>
  <c r="P121" i="1"/>
  <c r="L121" i="1"/>
  <c r="AX19" i="2"/>
  <c r="D121" i="1"/>
  <c r="R121" i="1"/>
  <c r="E121" i="1"/>
  <c r="B121" i="1"/>
  <c r="G121" i="1"/>
  <c r="H121" i="1"/>
  <c r="N121" i="1"/>
  <c r="O121" i="1"/>
  <c r="AX5" i="2"/>
  <c r="K107" i="1"/>
  <c r="I107" i="1"/>
  <c r="H107" i="1"/>
  <c r="S107" i="1"/>
  <c r="E107" i="1"/>
  <c r="J107" i="1"/>
  <c r="Q107" i="1"/>
  <c r="P107" i="1"/>
  <c r="M107" i="1"/>
  <c r="G107" i="1"/>
  <c r="N107" i="1"/>
  <c r="O107" i="1"/>
  <c r="T107" i="1"/>
  <c r="R107" i="1"/>
  <c r="D107" i="1"/>
  <c r="B107" i="1"/>
  <c r="L107" i="1"/>
  <c r="C107" i="1"/>
  <c r="F107" i="1"/>
  <c r="AX6" i="2"/>
  <c r="Q108" i="1"/>
  <c r="M108" i="1"/>
  <c r="F108" i="1"/>
  <c r="B108" i="1"/>
  <c r="L108" i="1"/>
  <c r="H108" i="1"/>
  <c r="N108" i="1"/>
  <c r="S108" i="1"/>
  <c r="O108" i="1"/>
  <c r="T108" i="1"/>
  <c r="G108" i="1"/>
  <c r="R108" i="1"/>
  <c r="P108" i="1"/>
  <c r="E108" i="1"/>
  <c r="C108" i="1"/>
  <c r="J108" i="1"/>
  <c r="D108" i="1"/>
  <c r="I108" i="1"/>
  <c r="K108" i="1"/>
  <c r="AX8" i="2"/>
  <c r="K110" i="1"/>
  <c r="O110" i="1"/>
  <c r="S110" i="1"/>
  <c r="H110" i="1"/>
  <c r="D110" i="1"/>
  <c r="P110" i="1"/>
  <c r="B110" i="1"/>
  <c r="L110" i="1"/>
  <c r="M110" i="1"/>
  <c r="T110" i="1"/>
  <c r="J110" i="1"/>
  <c r="F110" i="1"/>
  <c r="Q110" i="1"/>
  <c r="R110" i="1"/>
  <c r="N110" i="1"/>
  <c r="I110" i="1"/>
  <c r="C110" i="1"/>
  <c r="G110" i="1"/>
  <c r="E110" i="1"/>
  <c r="P120" i="1"/>
  <c r="N120" i="1"/>
  <c r="S120" i="1"/>
  <c r="Q120" i="1"/>
  <c r="I120" i="1"/>
  <c r="L120" i="1"/>
  <c r="AX18" i="2"/>
  <c r="D120" i="1"/>
  <c r="B120" i="1"/>
  <c r="C120" i="1"/>
  <c r="T120" i="1"/>
  <c r="O120" i="1"/>
  <c r="H120" i="1"/>
  <c r="E120" i="1"/>
  <c r="J120" i="1"/>
  <c r="K120" i="1"/>
  <c r="M120" i="1"/>
  <c r="R120" i="1"/>
  <c r="G120" i="1"/>
  <c r="F120" i="1"/>
  <c r="G116" i="1"/>
  <c r="L116" i="1"/>
  <c r="T116" i="1"/>
  <c r="N116" i="1"/>
  <c r="C116" i="1"/>
  <c r="R116" i="1"/>
  <c r="H116" i="1"/>
  <c r="M116" i="1"/>
  <c r="E116" i="1"/>
  <c r="F116" i="1"/>
  <c r="Q116" i="1"/>
  <c r="B116" i="1"/>
  <c r="S116" i="1"/>
  <c r="P116" i="1"/>
  <c r="D116" i="1"/>
  <c r="K116" i="1"/>
  <c r="AX14" i="2"/>
  <c r="I116" i="1"/>
  <c r="O116" i="1"/>
  <c r="J116" i="1"/>
  <c r="AX9" i="2"/>
  <c r="P111" i="1"/>
  <c r="E111" i="1"/>
  <c r="K111" i="1"/>
  <c r="Q111" i="1"/>
  <c r="R111" i="1"/>
  <c r="H111" i="1"/>
  <c r="I111" i="1"/>
  <c r="M111" i="1"/>
  <c r="O111" i="1"/>
  <c r="F111" i="1"/>
  <c r="S111" i="1"/>
  <c r="D111" i="1"/>
  <c r="J111" i="1"/>
  <c r="N111" i="1"/>
  <c r="B111" i="1"/>
  <c r="G111" i="1"/>
  <c r="T111" i="1"/>
  <c r="L111" i="1"/>
  <c r="C111" i="1"/>
  <c r="AX12" i="2"/>
  <c r="L114" i="1"/>
  <c r="E114" i="1"/>
  <c r="T114" i="1"/>
  <c r="I114" i="1"/>
  <c r="J114" i="1"/>
  <c r="F114" i="1"/>
  <c r="M114" i="1"/>
  <c r="R114" i="1"/>
  <c r="N114" i="1"/>
  <c r="Q114" i="1"/>
  <c r="B114" i="1"/>
  <c r="C114" i="1"/>
  <c r="G114" i="1"/>
  <c r="K114" i="1"/>
  <c r="O114" i="1"/>
  <c r="S114" i="1"/>
  <c r="H114" i="1"/>
  <c r="D114" i="1"/>
  <c r="P114" i="1"/>
  <c r="AX11" i="2"/>
  <c r="I113" i="1"/>
  <c r="T113" i="1"/>
  <c r="Q113" i="1"/>
  <c r="O113" i="1"/>
  <c r="R113" i="1"/>
  <c r="H113" i="1"/>
  <c r="E113" i="1"/>
  <c r="J113" i="1"/>
  <c r="M113" i="1"/>
  <c r="N113" i="1"/>
  <c r="L113" i="1"/>
  <c r="B113" i="1"/>
  <c r="F113" i="1"/>
  <c r="C113" i="1"/>
  <c r="G113" i="1"/>
  <c r="D113" i="1"/>
  <c r="P113" i="1"/>
  <c r="K113" i="1"/>
  <c r="S113" i="1"/>
  <c r="I115" i="1"/>
  <c r="J115" i="1"/>
  <c r="K115" i="1"/>
  <c r="B115" i="1"/>
  <c r="N115" i="1"/>
  <c r="G115" i="1"/>
  <c r="R115" i="1"/>
  <c r="H115" i="1"/>
  <c r="F115" i="1"/>
  <c r="M115" i="1"/>
  <c r="Q115" i="1"/>
  <c r="S115" i="1"/>
  <c r="T115" i="1"/>
  <c r="D115" i="1"/>
  <c r="C115" i="1"/>
  <c r="O115" i="1"/>
  <c r="P115" i="1"/>
  <c r="E115" i="1"/>
  <c r="AX13" i="2"/>
  <c r="L115" i="1"/>
  <c r="K123" i="1"/>
  <c r="S123" i="1"/>
  <c r="P123" i="1"/>
  <c r="B123" i="1"/>
  <c r="H123" i="1"/>
  <c r="C123" i="1"/>
  <c r="M123" i="1"/>
  <c r="T123" i="1"/>
  <c r="J123" i="1"/>
  <c r="F123" i="1"/>
  <c r="Q123" i="1"/>
  <c r="D123" i="1"/>
  <c r="E123" i="1"/>
  <c r="G123" i="1"/>
  <c r="R123" i="1"/>
  <c r="N123" i="1"/>
  <c r="AX21" i="2"/>
  <c r="O123" i="1"/>
  <c r="I123" i="1"/>
  <c r="L123" i="1"/>
  <c r="P119" i="1"/>
  <c r="R119" i="1"/>
  <c r="D119" i="1"/>
  <c r="I119" i="1"/>
  <c r="O119" i="1"/>
  <c r="E119" i="1"/>
  <c r="B119" i="1"/>
  <c r="K119" i="1"/>
  <c r="T119" i="1"/>
  <c r="F119" i="1"/>
  <c r="J119" i="1"/>
  <c r="Q119" i="1"/>
  <c r="L119" i="1"/>
  <c r="AX17" i="2"/>
  <c r="S119" i="1"/>
  <c r="H119" i="1"/>
  <c r="C119" i="1"/>
  <c r="N119" i="1"/>
  <c r="M119" i="1"/>
  <c r="G119" i="1"/>
  <c r="H118" i="1"/>
  <c r="D118" i="1"/>
  <c r="K118" i="1"/>
  <c r="O118" i="1"/>
  <c r="M118" i="1"/>
  <c r="B118" i="1"/>
  <c r="AX16" i="2"/>
  <c r="Q118" i="1"/>
  <c r="F118" i="1"/>
  <c r="C118" i="1"/>
  <c r="L118" i="1"/>
  <c r="N118" i="1"/>
  <c r="E118" i="1"/>
  <c r="S118" i="1"/>
  <c r="G118" i="1"/>
  <c r="P118" i="1"/>
  <c r="R118" i="1"/>
  <c r="I118" i="1"/>
  <c r="T118" i="1"/>
  <c r="J118" i="1"/>
  <c r="F109" i="1"/>
  <c r="H109" i="1"/>
  <c r="N109" i="1"/>
  <c r="P109" i="1"/>
  <c r="G109" i="1"/>
  <c r="B109" i="1"/>
  <c r="L109" i="1"/>
  <c r="E109" i="1"/>
  <c r="I109" i="1"/>
  <c r="J109" i="1"/>
  <c r="O109" i="1"/>
  <c r="AX7" i="2"/>
  <c r="R109" i="1"/>
  <c r="Q109" i="1"/>
  <c r="D109" i="1"/>
  <c r="K109" i="1"/>
  <c r="C109" i="1"/>
  <c r="T109" i="1"/>
  <c r="S109" i="1"/>
  <c r="M109" i="1"/>
  <c r="O106" i="1"/>
  <c r="F106" i="1"/>
  <c r="P106" i="1"/>
  <c r="N106" i="1"/>
  <c r="AX4" i="2"/>
  <c r="S106" i="1"/>
  <c r="Q106" i="1"/>
  <c r="J106" i="1"/>
  <c r="E106" i="1"/>
  <c r="H106" i="1"/>
  <c r="R106" i="1"/>
  <c r="M106" i="1"/>
  <c r="C106" i="1"/>
  <c r="D106" i="1"/>
  <c r="G106" i="1"/>
  <c r="B106" i="1"/>
  <c r="L106" i="1"/>
  <c r="I106" i="1"/>
  <c r="T106" i="1"/>
  <c r="K106" i="1"/>
  <c r="B62" i="1"/>
  <c r="B82" i="1" s="1"/>
  <c r="AR14" i="2"/>
  <c r="N53" i="1"/>
  <c r="O53" i="1"/>
  <c r="F53" i="1"/>
  <c r="S53" i="1"/>
  <c r="J53" i="1"/>
  <c r="R53" i="1"/>
  <c r="B53" i="1"/>
  <c r="H53" i="1"/>
  <c r="G53" i="1"/>
  <c r="K53" i="1"/>
  <c r="M53" i="1"/>
  <c r="N306" i="1"/>
  <c r="AT12" i="2"/>
  <c r="C306" i="1"/>
  <c r="J306" i="1"/>
  <c r="I303" i="1"/>
  <c r="M303" i="1"/>
  <c r="F303" i="1"/>
  <c r="G303" i="1"/>
  <c r="D303" i="1"/>
  <c r="O303" i="1"/>
  <c r="B303" i="1"/>
  <c r="K303" i="1"/>
  <c r="AR18" i="2"/>
  <c r="N57" i="1"/>
  <c r="C57" i="1"/>
  <c r="G57" i="1"/>
  <c r="J57" i="1"/>
  <c r="S57" i="1"/>
  <c r="P57" i="1"/>
  <c r="F57" i="1"/>
  <c r="H57" i="1"/>
  <c r="E57" i="1"/>
  <c r="D57" i="1"/>
  <c r="O57" i="1"/>
  <c r="K57" i="1"/>
  <c r="L57" i="1"/>
  <c r="T57" i="1"/>
  <c r="B57" i="1"/>
  <c r="R57" i="1"/>
  <c r="M57" i="1"/>
  <c r="I57" i="1"/>
  <c r="Q57" i="1"/>
  <c r="P304" i="1"/>
  <c r="G304" i="1"/>
  <c r="S304" i="1"/>
  <c r="J304" i="1"/>
  <c r="E304" i="1"/>
  <c r="T304" i="1"/>
  <c r="Q304" i="1"/>
  <c r="H304" i="1"/>
  <c r="M304" i="1"/>
  <c r="O304" i="1"/>
  <c r="I304" i="1"/>
  <c r="D304" i="1"/>
  <c r="F304" i="1"/>
  <c r="L304" i="1"/>
  <c r="C304" i="1"/>
  <c r="AT10" i="2"/>
  <c r="R304" i="1"/>
  <c r="B304" i="1"/>
  <c r="N304" i="1"/>
  <c r="K304" i="1"/>
  <c r="N301" i="1"/>
  <c r="K301" i="1"/>
  <c r="AT7" i="2"/>
  <c r="H301" i="1"/>
  <c r="E53" i="1"/>
  <c r="C53" i="1"/>
  <c r="I53" i="1"/>
  <c r="T53" i="1"/>
  <c r="Q53" i="1"/>
  <c r="L53" i="1"/>
  <c r="P53" i="1"/>
  <c r="D53" i="1"/>
  <c r="AR13" i="2"/>
  <c r="G52" i="1"/>
  <c r="C52" i="1"/>
  <c r="K52" i="1"/>
  <c r="M52" i="1"/>
  <c r="O52" i="1"/>
  <c r="S52" i="1"/>
  <c r="Q52" i="1"/>
  <c r="R52" i="1"/>
  <c r="H52" i="1"/>
  <c r="D52" i="1"/>
  <c r="N52" i="1"/>
  <c r="P52" i="1"/>
  <c r="T52" i="1"/>
  <c r="J52" i="1"/>
  <c r="I52" i="1"/>
  <c r="F52" i="1"/>
  <c r="L52" i="1"/>
  <c r="E52" i="1"/>
  <c r="B52" i="1"/>
  <c r="AR17" i="2"/>
  <c r="B56" i="1"/>
  <c r="F56" i="1"/>
  <c r="O56" i="1"/>
  <c r="J56" i="1"/>
  <c r="N56" i="1"/>
  <c r="Q56" i="1"/>
  <c r="R56" i="1"/>
  <c r="G56" i="1"/>
  <c r="C56" i="1"/>
  <c r="T56" i="1"/>
  <c r="M56" i="1"/>
  <c r="D56" i="1"/>
  <c r="H56" i="1"/>
  <c r="L56" i="1"/>
  <c r="I56" i="1"/>
  <c r="K56" i="1"/>
  <c r="E56" i="1"/>
  <c r="P56" i="1"/>
  <c r="S56" i="1"/>
  <c r="AR21" i="2"/>
  <c r="T60" i="1"/>
  <c r="H60" i="1"/>
  <c r="E60" i="1"/>
  <c r="I60" i="1"/>
  <c r="S60" i="1"/>
  <c r="B60" i="1"/>
  <c r="M60" i="1"/>
  <c r="J60" i="1"/>
  <c r="G60" i="1"/>
  <c r="C60" i="1"/>
  <c r="F60" i="1"/>
  <c r="Q60" i="1"/>
  <c r="K60" i="1"/>
  <c r="N60" i="1"/>
  <c r="R60" i="1"/>
  <c r="P60" i="1"/>
  <c r="D60" i="1"/>
  <c r="O60" i="1"/>
  <c r="L60" i="1"/>
  <c r="AR11" i="2"/>
  <c r="S50" i="1"/>
  <c r="P50" i="1"/>
  <c r="Q50" i="1"/>
  <c r="D50" i="1"/>
  <c r="J50" i="1"/>
  <c r="I50" i="1"/>
  <c r="E50" i="1"/>
  <c r="R50" i="1"/>
  <c r="G50" i="1"/>
  <c r="K50" i="1"/>
  <c r="M50" i="1"/>
  <c r="T50" i="1"/>
  <c r="H50" i="1"/>
  <c r="B50" i="1"/>
  <c r="N50" i="1"/>
  <c r="C50" i="1"/>
  <c r="O50" i="1"/>
  <c r="F50" i="1"/>
  <c r="L50" i="1"/>
  <c r="AR15" i="2"/>
  <c r="C54" i="1"/>
  <c r="P54" i="1"/>
  <c r="G54" i="1"/>
  <c r="K54" i="1"/>
  <c r="D54" i="1"/>
  <c r="O54" i="1"/>
  <c r="S54" i="1"/>
  <c r="T54" i="1"/>
  <c r="B54" i="1"/>
  <c r="R54" i="1"/>
  <c r="I54" i="1"/>
  <c r="L54" i="1"/>
  <c r="F54" i="1"/>
  <c r="Q54" i="1"/>
  <c r="H54" i="1"/>
  <c r="M54" i="1"/>
  <c r="J54" i="1"/>
  <c r="N54" i="1"/>
  <c r="E54" i="1"/>
  <c r="AR16" i="2"/>
  <c r="O55" i="1"/>
  <c r="L55" i="1"/>
  <c r="B55" i="1"/>
  <c r="J55" i="1"/>
  <c r="K55" i="1"/>
  <c r="H55" i="1"/>
  <c r="S55" i="1"/>
  <c r="R55" i="1"/>
  <c r="G55" i="1"/>
  <c r="P55" i="1"/>
  <c r="D55" i="1"/>
  <c r="I55" i="1"/>
  <c r="F55" i="1"/>
  <c r="T55" i="1"/>
  <c r="C55" i="1"/>
  <c r="Q55" i="1"/>
  <c r="N55" i="1"/>
  <c r="E55" i="1"/>
  <c r="M55" i="1"/>
  <c r="AR19" i="2"/>
  <c r="S58" i="1"/>
  <c r="O58" i="1"/>
  <c r="I58" i="1"/>
  <c r="D58" i="1"/>
  <c r="P58" i="1"/>
  <c r="R58" i="1"/>
  <c r="Q58" i="1"/>
  <c r="L58" i="1"/>
  <c r="G58" i="1"/>
  <c r="K58" i="1"/>
  <c r="B58" i="1"/>
  <c r="T58" i="1"/>
  <c r="H58" i="1"/>
  <c r="F58" i="1"/>
  <c r="J58" i="1"/>
  <c r="E58" i="1"/>
  <c r="M58" i="1"/>
  <c r="C58" i="1"/>
  <c r="N58" i="1"/>
  <c r="AR20" i="2"/>
  <c r="N59" i="1"/>
  <c r="C59" i="1"/>
  <c r="L59" i="1"/>
  <c r="G59" i="1"/>
  <c r="B59" i="1"/>
  <c r="T59" i="1"/>
  <c r="K59" i="1"/>
  <c r="M59" i="1"/>
  <c r="O59" i="1"/>
  <c r="J59" i="1"/>
  <c r="H59" i="1"/>
  <c r="R59" i="1"/>
  <c r="E59" i="1"/>
  <c r="P59" i="1"/>
  <c r="S59" i="1"/>
  <c r="D59" i="1"/>
  <c r="I59" i="1"/>
  <c r="Q59" i="1"/>
  <c r="F59" i="1"/>
  <c r="I183" i="1"/>
  <c r="E183" i="1"/>
  <c r="J183" i="1"/>
  <c r="O183" i="1"/>
  <c r="D183" i="1"/>
  <c r="G183" i="1"/>
  <c r="AS17" i="2"/>
  <c r="M183" i="1"/>
  <c r="T183" i="1"/>
  <c r="C183" i="1"/>
  <c r="P183" i="1"/>
  <c r="Q183" i="1"/>
  <c r="K183" i="1"/>
  <c r="R183" i="1"/>
  <c r="H183" i="1"/>
  <c r="S183" i="1"/>
  <c r="N183" i="1"/>
  <c r="F183" i="1"/>
  <c r="L183" i="1"/>
  <c r="G306" i="1"/>
  <c r="R306" i="1"/>
  <c r="D301" i="1"/>
  <c r="C301" i="1"/>
  <c r="F439" i="1"/>
  <c r="Q439" i="1"/>
  <c r="L439" i="1"/>
  <c r="M439" i="1"/>
  <c r="N439" i="1"/>
  <c r="J439" i="1"/>
  <c r="E439" i="1"/>
  <c r="I439" i="1"/>
  <c r="G439" i="1"/>
  <c r="R439" i="1"/>
  <c r="O439" i="1"/>
  <c r="C439" i="1"/>
  <c r="AU17" i="2"/>
  <c r="T439" i="1"/>
  <c r="K439" i="1"/>
  <c r="S439" i="1"/>
  <c r="H439" i="1"/>
  <c r="D439" i="1"/>
  <c r="P439" i="1"/>
  <c r="S435" i="1"/>
  <c r="P435" i="1"/>
  <c r="D435" i="1"/>
  <c r="E435" i="1"/>
  <c r="I435" i="1"/>
  <c r="L435" i="1"/>
  <c r="M435" i="1"/>
  <c r="Q435" i="1"/>
  <c r="F435" i="1"/>
  <c r="T435" i="1"/>
  <c r="C435" i="1"/>
  <c r="AU13" i="2"/>
  <c r="N435" i="1"/>
  <c r="J435" i="1"/>
  <c r="O435" i="1"/>
  <c r="K435" i="1"/>
  <c r="G435" i="1"/>
  <c r="R435" i="1"/>
  <c r="H435" i="1"/>
  <c r="P186" i="1"/>
  <c r="G186" i="1"/>
  <c r="J186" i="1"/>
  <c r="H186" i="1"/>
  <c r="I186" i="1"/>
  <c r="K186" i="1"/>
  <c r="Q186" i="1"/>
  <c r="E186" i="1"/>
  <c r="N186" i="1"/>
  <c r="L186" i="1"/>
  <c r="O186" i="1"/>
  <c r="R186" i="1"/>
  <c r="C186" i="1"/>
  <c r="B186" i="1"/>
  <c r="D186" i="1"/>
  <c r="S186" i="1"/>
  <c r="AS20" i="2"/>
  <c r="M186" i="1"/>
  <c r="F186" i="1"/>
  <c r="T186" i="1"/>
  <c r="S184" i="1"/>
  <c r="Q184" i="1"/>
  <c r="L184" i="1"/>
  <c r="D184" i="1"/>
  <c r="B184" i="1"/>
  <c r="C184" i="1"/>
  <c r="K184" i="1"/>
  <c r="N184" i="1"/>
  <c r="T184" i="1"/>
  <c r="AS18" i="2"/>
  <c r="E184" i="1"/>
  <c r="M184" i="1"/>
  <c r="P184" i="1"/>
  <c r="J184" i="1"/>
  <c r="O184" i="1"/>
  <c r="H184" i="1"/>
  <c r="R184" i="1"/>
  <c r="F184" i="1"/>
  <c r="I184" i="1"/>
  <c r="G184" i="1"/>
  <c r="AU16" i="2"/>
  <c r="O438" i="1"/>
  <c r="K438" i="1"/>
  <c r="T438" i="1"/>
  <c r="H438" i="1"/>
  <c r="D438" i="1"/>
  <c r="R438" i="1"/>
  <c r="E438" i="1"/>
  <c r="P438" i="1"/>
  <c r="L438" i="1"/>
  <c r="C438" i="1"/>
  <c r="M438" i="1"/>
  <c r="I438" i="1"/>
  <c r="G438" i="1"/>
  <c r="F438" i="1"/>
  <c r="Q438" i="1"/>
  <c r="N438" i="1"/>
  <c r="J438" i="1"/>
  <c r="S438" i="1"/>
  <c r="N436" i="1"/>
  <c r="R436" i="1"/>
  <c r="Q436" i="1"/>
  <c r="G436" i="1"/>
  <c r="S436" i="1"/>
  <c r="J436" i="1"/>
  <c r="O436" i="1"/>
  <c r="C436" i="1"/>
  <c r="H436" i="1"/>
  <c r="K436" i="1"/>
  <c r="AU14" i="2"/>
  <c r="P436" i="1"/>
  <c r="D436" i="1"/>
  <c r="M436" i="1"/>
  <c r="E436" i="1"/>
  <c r="I436" i="1"/>
  <c r="L436" i="1"/>
  <c r="T436" i="1"/>
  <c r="F436" i="1"/>
  <c r="F442" i="1"/>
  <c r="J442" i="1"/>
  <c r="N442" i="1"/>
  <c r="R442" i="1"/>
  <c r="I442" i="1"/>
  <c r="Q442" i="1"/>
  <c r="AU20" i="2"/>
  <c r="G442" i="1"/>
  <c r="C442" i="1"/>
  <c r="T442" i="1"/>
  <c r="O442" i="1"/>
  <c r="K442" i="1"/>
  <c r="S442" i="1"/>
  <c r="H442" i="1"/>
  <c r="D442" i="1"/>
  <c r="E442" i="1"/>
  <c r="P442" i="1"/>
  <c r="L442" i="1"/>
  <c r="M442" i="1"/>
  <c r="B442" i="1"/>
  <c r="I306" i="1"/>
  <c r="E443" i="1"/>
  <c r="H443" i="1"/>
  <c r="D443" i="1"/>
  <c r="O443" i="1"/>
  <c r="M443" i="1"/>
  <c r="P443" i="1"/>
  <c r="L443" i="1"/>
  <c r="T443" i="1"/>
  <c r="I443" i="1"/>
  <c r="AU21" i="2"/>
  <c r="S443" i="1"/>
  <c r="F443" i="1"/>
  <c r="Q443" i="1"/>
  <c r="N443" i="1"/>
  <c r="J443" i="1"/>
  <c r="C443" i="1"/>
  <c r="K443" i="1"/>
  <c r="B443" i="1"/>
  <c r="R443" i="1"/>
  <c r="G443" i="1"/>
  <c r="AT18" i="2"/>
  <c r="P312" i="1"/>
  <c r="B312" i="1"/>
  <c r="S312" i="1"/>
  <c r="T312" i="1"/>
  <c r="H312" i="1"/>
  <c r="C312" i="1"/>
  <c r="D312" i="1"/>
  <c r="Q312" i="1"/>
  <c r="F312" i="1"/>
  <c r="L312" i="1"/>
  <c r="I312" i="1"/>
  <c r="J312" i="1"/>
  <c r="M312" i="1"/>
  <c r="K312" i="1"/>
  <c r="G312" i="1"/>
  <c r="E312" i="1"/>
  <c r="N312" i="1"/>
  <c r="O312" i="1"/>
  <c r="R312" i="1"/>
  <c r="I180" i="1"/>
  <c r="C180" i="1"/>
  <c r="AS14" i="2"/>
  <c r="S180" i="1"/>
  <c r="P180" i="1"/>
  <c r="H180" i="1"/>
  <c r="F180" i="1"/>
  <c r="T180" i="1"/>
  <c r="L180" i="1"/>
  <c r="K180" i="1"/>
  <c r="N180" i="1"/>
  <c r="J180" i="1"/>
  <c r="E180" i="1"/>
  <c r="R180" i="1"/>
  <c r="G180" i="1"/>
  <c r="M180" i="1"/>
  <c r="O180" i="1"/>
  <c r="D180" i="1"/>
  <c r="Q180" i="1"/>
  <c r="T306" i="1"/>
  <c r="M306" i="1"/>
  <c r="G301" i="1"/>
  <c r="J301" i="1"/>
  <c r="C303" i="1"/>
  <c r="Q303" i="1"/>
  <c r="M315" i="1"/>
  <c r="K315" i="1"/>
  <c r="B315" i="1"/>
  <c r="G315" i="1"/>
  <c r="D315" i="1"/>
  <c r="Q315" i="1"/>
  <c r="F315" i="1"/>
  <c r="O315" i="1"/>
  <c r="E315" i="1"/>
  <c r="I315" i="1"/>
  <c r="N315" i="1"/>
  <c r="T315" i="1"/>
  <c r="C315" i="1"/>
  <c r="P315" i="1"/>
  <c r="H315" i="1"/>
  <c r="S315" i="1"/>
  <c r="AT21" i="2"/>
  <c r="J315" i="1"/>
  <c r="R315" i="1"/>
  <c r="L315" i="1"/>
  <c r="R307" i="1"/>
  <c r="D307" i="1"/>
  <c r="F307" i="1"/>
  <c r="M307" i="1"/>
  <c r="Q307" i="1"/>
  <c r="S307" i="1"/>
  <c r="E307" i="1"/>
  <c r="G307" i="1"/>
  <c r="O307" i="1"/>
  <c r="AT13" i="2"/>
  <c r="I307" i="1"/>
  <c r="H307" i="1"/>
  <c r="N307" i="1"/>
  <c r="J307" i="1"/>
  <c r="T307" i="1"/>
  <c r="K307" i="1"/>
  <c r="P307" i="1"/>
  <c r="C307" i="1"/>
  <c r="L307" i="1"/>
  <c r="I314" i="1"/>
  <c r="Q314" i="1"/>
  <c r="B314" i="1"/>
  <c r="E314" i="1"/>
  <c r="M314" i="1"/>
  <c r="O314" i="1"/>
  <c r="R314" i="1"/>
  <c r="C314" i="1"/>
  <c r="S314" i="1"/>
  <c r="AT20" i="2"/>
  <c r="K314" i="1"/>
  <c r="F314" i="1"/>
  <c r="T314" i="1"/>
  <c r="P314" i="1"/>
  <c r="G314" i="1"/>
  <c r="J314" i="1"/>
  <c r="H314" i="1"/>
  <c r="D314" i="1"/>
  <c r="N314" i="1"/>
  <c r="L314" i="1"/>
  <c r="E440" i="1"/>
  <c r="S440" i="1"/>
  <c r="B440" i="1"/>
  <c r="M440" i="1"/>
  <c r="I440" i="1"/>
  <c r="D440" i="1"/>
  <c r="F440" i="1"/>
  <c r="Q440" i="1"/>
  <c r="L440" i="1"/>
  <c r="N440" i="1"/>
  <c r="T440" i="1"/>
  <c r="K440" i="1"/>
  <c r="G440" i="1"/>
  <c r="J440" i="1"/>
  <c r="AU18" i="2"/>
  <c r="O440" i="1"/>
  <c r="R440" i="1"/>
  <c r="H440" i="1"/>
  <c r="C440" i="1"/>
  <c r="P440" i="1"/>
  <c r="H441" i="1"/>
  <c r="K441" i="1"/>
  <c r="AU19" i="2"/>
  <c r="P441" i="1"/>
  <c r="T441" i="1"/>
  <c r="S441" i="1"/>
  <c r="C441" i="1"/>
  <c r="E441" i="1"/>
  <c r="I441" i="1"/>
  <c r="B441" i="1"/>
  <c r="M441" i="1"/>
  <c r="Q441" i="1"/>
  <c r="D441" i="1"/>
  <c r="F441" i="1"/>
  <c r="J441" i="1"/>
  <c r="L441" i="1"/>
  <c r="N441" i="1"/>
  <c r="R441" i="1"/>
  <c r="O441" i="1"/>
  <c r="G441" i="1"/>
  <c r="P182" i="1"/>
  <c r="T182" i="1"/>
  <c r="M182" i="1"/>
  <c r="G182" i="1"/>
  <c r="J182" i="1"/>
  <c r="AS16" i="2"/>
  <c r="Q182" i="1"/>
  <c r="K182" i="1"/>
  <c r="D182" i="1"/>
  <c r="H182" i="1"/>
  <c r="O182" i="1"/>
  <c r="L182" i="1"/>
  <c r="R182" i="1"/>
  <c r="C182" i="1"/>
  <c r="E182" i="1"/>
  <c r="N182" i="1"/>
  <c r="I182" i="1"/>
  <c r="F182" i="1"/>
  <c r="S182" i="1"/>
  <c r="O301" i="1"/>
  <c r="B306" i="1"/>
  <c r="L306" i="1"/>
  <c r="H306" i="1"/>
  <c r="F301" i="1"/>
  <c r="M301" i="1"/>
  <c r="L303" i="1"/>
  <c r="S303" i="1"/>
  <c r="P303" i="1"/>
  <c r="G179" i="1"/>
  <c r="N179" i="1"/>
  <c r="K179" i="1"/>
  <c r="O179" i="1"/>
  <c r="E179" i="1"/>
  <c r="J179" i="1"/>
  <c r="T179" i="1"/>
  <c r="Q179" i="1"/>
  <c r="H179" i="1"/>
  <c r="F179" i="1"/>
  <c r="P179" i="1"/>
  <c r="R179" i="1"/>
  <c r="D179" i="1"/>
  <c r="C179" i="1"/>
  <c r="L179" i="1"/>
  <c r="AS13" i="2"/>
  <c r="M179" i="1"/>
  <c r="I179" i="1"/>
  <c r="S179" i="1"/>
  <c r="I185" i="1"/>
  <c r="E185" i="1"/>
  <c r="P185" i="1"/>
  <c r="Q185" i="1"/>
  <c r="L185" i="1"/>
  <c r="D185" i="1"/>
  <c r="J185" i="1"/>
  <c r="N185" i="1"/>
  <c r="F185" i="1"/>
  <c r="H185" i="1"/>
  <c r="R185" i="1"/>
  <c r="O185" i="1"/>
  <c r="T185" i="1"/>
  <c r="G185" i="1"/>
  <c r="C185" i="1"/>
  <c r="K185" i="1"/>
  <c r="S185" i="1"/>
  <c r="M185" i="1"/>
  <c r="AS19" i="2"/>
  <c r="B185" i="1"/>
  <c r="T309" i="1"/>
  <c r="F309" i="1"/>
  <c r="I309" i="1"/>
  <c r="P309" i="1"/>
  <c r="J309" i="1"/>
  <c r="Q309" i="1"/>
  <c r="L309" i="1"/>
  <c r="M309" i="1"/>
  <c r="G309" i="1"/>
  <c r="AT15" i="2"/>
  <c r="C309" i="1"/>
  <c r="N309" i="1"/>
  <c r="K309" i="1"/>
  <c r="R309" i="1"/>
  <c r="D309" i="1"/>
  <c r="H309" i="1"/>
  <c r="O309" i="1"/>
  <c r="S309" i="1"/>
  <c r="E309" i="1"/>
  <c r="B301" i="1"/>
  <c r="R301" i="1"/>
  <c r="D306" i="1"/>
  <c r="Q306" i="1"/>
  <c r="T301" i="1"/>
  <c r="Q301" i="1"/>
  <c r="H303" i="1"/>
  <c r="J303" i="1"/>
  <c r="N303" i="1"/>
  <c r="H187" i="1"/>
  <c r="L187" i="1"/>
  <c r="P187" i="1"/>
  <c r="M187" i="1"/>
  <c r="T187" i="1"/>
  <c r="E187" i="1"/>
  <c r="J187" i="1"/>
  <c r="S187" i="1"/>
  <c r="AS21" i="2"/>
  <c r="Q187" i="1"/>
  <c r="C187" i="1"/>
  <c r="G187" i="1"/>
  <c r="F187" i="1"/>
  <c r="D187" i="1"/>
  <c r="O187" i="1"/>
  <c r="R187" i="1"/>
  <c r="K187" i="1"/>
  <c r="B187" i="1"/>
  <c r="I187" i="1"/>
  <c r="N187" i="1"/>
  <c r="AT19" i="2"/>
  <c r="E313" i="1"/>
  <c r="N313" i="1"/>
  <c r="T313" i="1"/>
  <c r="P313" i="1"/>
  <c r="L313" i="1"/>
  <c r="J313" i="1"/>
  <c r="F313" i="1"/>
  <c r="R313" i="1"/>
  <c r="I313" i="1"/>
  <c r="B313" i="1"/>
  <c r="Q313" i="1"/>
  <c r="S313" i="1"/>
  <c r="M313" i="1"/>
  <c r="G313" i="1"/>
  <c r="K313" i="1"/>
  <c r="C313" i="1"/>
  <c r="D313" i="1"/>
  <c r="H313" i="1"/>
  <c r="O313" i="1"/>
  <c r="M181" i="1"/>
  <c r="D181" i="1"/>
  <c r="I181" i="1"/>
  <c r="R181" i="1"/>
  <c r="F181" i="1"/>
  <c r="P181" i="1"/>
  <c r="N181" i="1"/>
  <c r="J181" i="1"/>
  <c r="AS15" i="2"/>
  <c r="K181" i="1"/>
  <c r="G181" i="1"/>
  <c r="S181" i="1"/>
  <c r="L181" i="1"/>
  <c r="Q181" i="1"/>
  <c r="E181" i="1"/>
  <c r="C181" i="1"/>
  <c r="H181" i="1"/>
  <c r="T181" i="1"/>
  <c r="O181" i="1"/>
  <c r="E306" i="1"/>
  <c r="F306" i="1"/>
  <c r="S306" i="1"/>
  <c r="P306" i="1"/>
  <c r="L301" i="1"/>
  <c r="E301" i="1"/>
  <c r="P301" i="1"/>
  <c r="T303" i="1"/>
  <c r="R303" i="1"/>
  <c r="AT9" i="2"/>
  <c r="M437" i="1"/>
  <c r="I437" i="1"/>
  <c r="D437" i="1"/>
  <c r="T437" i="1"/>
  <c r="Q437" i="1"/>
  <c r="F437" i="1"/>
  <c r="J437" i="1"/>
  <c r="H437" i="1"/>
  <c r="L437" i="1"/>
  <c r="N437" i="1"/>
  <c r="R437" i="1"/>
  <c r="P437" i="1"/>
  <c r="G437" i="1"/>
  <c r="C437" i="1"/>
  <c r="AU15" i="2"/>
  <c r="O437" i="1"/>
  <c r="K437" i="1"/>
  <c r="S437" i="1"/>
  <c r="E437" i="1"/>
  <c r="O306" i="1"/>
  <c r="K306" i="1"/>
  <c r="I301" i="1"/>
  <c r="S301" i="1"/>
  <c r="E303" i="1"/>
  <c r="I311" i="1"/>
  <c r="E311" i="1"/>
  <c r="P311" i="1"/>
  <c r="H311" i="1"/>
  <c r="O311" i="1"/>
  <c r="AT17" i="2"/>
  <c r="J311" i="1"/>
  <c r="L311" i="1"/>
  <c r="T311" i="1"/>
  <c r="Q311" i="1"/>
  <c r="N311" i="1"/>
  <c r="D311" i="1"/>
  <c r="F311" i="1"/>
  <c r="C311" i="1"/>
  <c r="R311" i="1"/>
  <c r="M311" i="1"/>
  <c r="K311" i="1"/>
  <c r="G311" i="1"/>
  <c r="S311" i="1"/>
  <c r="O310" i="1"/>
  <c r="J310" i="1"/>
  <c r="M310" i="1"/>
  <c r="C310" i="1"/>
  <c r="N310" i="1"/>
  <c r="E310" i="1"/>
  <c r="K310" i="1"/>
  <c r="R310" i="1"/>
  <c r="AT16" i="2"/>
  <c r="P310" i="1"/>
  <c r="S310" i="1"/>
  <c r="T310" i="1"/>
  <c r="D310" i="1"/>
  <c r="F310" i="1"/>
  <c r="H310" i="1"/>
  <c r="L310" i="1"/>
  <c r="G310" i="1"/>
  <c r="Q310" i="1"/>
  <c r="I310" i="1"/>
  <c r="T308" i="1"/>
  <c r="Q308" i="1"/>
  <c r="N308" i="1"/>
  <c r="D308" i="1"/>
  <c r="I308" i="1"/>
  <c r="L308" i="1"/>
  <c r="J308" i="1"/>
  <c r="S308" i="1"/>
  <c r="E308" i="1"/>
  <c r="K308" i="1"/>
  <c r="O308" i="1"/>
  <c r="H308" i="1"/>
  <c r="M308" i="1"/>
  <c r="R308" i="1"/>
  <c r="F308" i="1"/>
  <c r="AT14" i="2"/>
  <c r="G308" i="1"/>
  <c r="C308" i="1"/>
  <c r="P308" i="1"/>
  <c r="I7" i="2"/>
  <c r="I6" i="2"/>
  <c r="Q317" i="1"/>
  <c r="Q337" i="1" s="1"/>
  <c r="I317" i="1"/>
  <c r="I337" i="1" s="1"/>
  <c r="L317" i="1"/>
  <c r="L337" i="1" s="1"/>
  <c r="F317" i="1"/>
  <c r="F337" i="1" s="1"/>
  <c r="D317" i="1"/>
  <c r="D337" i="1" s="1"/>
  <c r="S317" i="1"/>
  <c r="S337" i="1" s="1"/>
  <c r="J317" i="1"/>
  <c r="J337" i="1" s="1"/>
  <c r="P317" i="1"/>
  <c r="P337" i="1" s="1"/>
  <c r="E317" i="1"/>
  <c r="E337" i="1" s="1"/>
  <c r="K317" i="1"/>
  <c r="K337" i="1" s="1"/>
  <c r="H317" i="1"/>
  <c r="H337" i="1" s="1"/>
  <c r="G317" i="1"/>
  <c r="G337" i="1" s="1"/>
  <c r="M317" i="1"/>
  <c r="M337" i="1" s="1"/>
  <c r="T317" i="1"/>
  <c r="T337" i="1" s="1"/>
  <c r="N317" i="1"/>
  <c r="N337" i="1" s="1"/>
  <c r="R317" i="1"/>
  <c r="R337" i="1" s="1"/>
  <c r="O317" i="1"/>
  <c r="O337" i="1" s="1"/>
  <c r="C317" i="1"/>
  <c r="C337" i="1" s="1"/>
  <c r="U280" i="1"/>
  <c r="I10" i="2"/>
  <c r="AT11" i="2"/>
  <c r="N305" i="1"/>
  <c r="P305" i="1"/>
  <c r="Q305" i="1"/>
  <c r="T305" i="1"/>
  <c r="J305" i="1"/>
  <c r="C305" i="1"/>
  <c r="K305" i="1"/>
  <c r="E305" i="1"/>
  <c r="M305" i="1"/>
  <c r="F305" i="1"/>
  <c r="O305" i="1"/>
  <c r="G305" i="1"/>
  <c r="R305" i="1"/>
  <c r="S305" i="1"/>
  <c r="D305" i="1"/>
  <c r="H305" i="1"/>
  <c r="I305" i="1"/>
  <c r="L305" i="1"/>
  <c r="AS10" i="2"/>
  <c r="J176" i="1"/>
  <c r="R176" i="1"/>
  <c r="C176" i="1"/>
  <c r="K176" i="1"/>
  <c r="S176" i="1"/>
  <c r="T176" i="1"/>
  <c r="L176" i="1"/>
  <c r="M176" i="1"/>
  <c r="D176" i="1"/>
  <c r="N176" i="1"/>
  <c r="I176" i="1"/>
  <c r="E176" i="1"/>
  <c r="O176" i="1"/>
  <c r="F176" i="1"/>
  <c r="P176" i="1"/>
  <c r="G176" i="1"/>
  <c r="Q176" i="1"/>
  <c r="H176" i="1"/>
  <c r="AS7" i="2"/>
  <c r="E173" i="1"/>
  <c r="M173" i="1"/>
  <c r="F173" i="1"/>
  <c r="N173" i="1"/>
  <c r="I173" i="1"/>
  <c r="S173" i="1"/>
  <c r="J173" i="1"/>
  <c r="K173" i="1"/>
  <c r="G173" i="1"/>
  <c r="L173" i="1"/>
  <c r="H173" i="1"/>
  <c r="C173" i="1"/>
  <c r="O173" i="1"/>
  <c r="R173" i="1"/>
  <c r="T173" i="1"/>
  <c r="D173" i="1"/>
  <c r="P173" i="1"/>
  <c r="Q173" i="1"/>
  <c r="AS11" i="2"/>
  <c r="I177" i="1"/>
  <c r="Q177" i="1"/>
  <c r="J177" i="1"/>
  <c r="R177" i="1"/>
  <c r="E177" i="1"/>
  <c r="O177" i="1"/>
  <c r="T177" i="1"/>
  <c r="F177" i="1"/>
  <c r="P177" i="1"/>
  <c r="G177" i="1"/>
  <c r="S177" i="1"/>
  <c r="H177" i="1"/>
  <c r="M177" i="1"/>
  <c r="D177" i="1"/>
  <c r="K177" i="1"/>
  <c r="L177" i="1"/>
  <c r="C177" i="1"/>
  <c r="N177" i="1"/>
  <c r="AS8" i="2"/>
  <c r="D174" i="1"/>
  <c r="L174" i="1"/>
  <c r="E174" i="1"/>
  <c r="M174" i="1"/>
  <c r="N174" i="1"/>
  <c r="C174" i="1"/>
  <c r="O174" i="1"/>
  <c r="F174" i="1"/>
  <c r="P174" i="1"/>
  <c r="K174" i="1"/>
  <c r="G174" i="1"/>
  <c r="Q174" i="1"/>
  <c r="H174" i="1"/>
  <c r="R174" i="1"/>
  <c r="S174" i="1"/>
  <c r="J174" i="1"/>
  <c r="I174" i="1"/>
  <c r="T174" i="1"/>
  <c r="AT6" i="2"/>
  <c r="N300" i="1"/>
  <c r="P300" i="1"/>
  <c r="Q300" i="1"/>
  <c r="D300" i="1"/>
  <c r="L300" i="1"/>
  <c r="E300" i="1"/>
  <c r="M300" i="1"/>
  <c r="G300" i="1"/>
  <c r="O300" i="1"/>
  <c r="H300" i="1"/>
  <c r="R300" i="1"/>
  <c r="I300" i="1"/>
  <c r="T300" i="1"/>
  <c r="C300" i="1"/>
  <c r="F300" i="1"/>
  <c r="J300" i="1"/>
  <c r="K300" i="1"/>
  <c r="S300" i="1"/>
  <c r="AS5" i="2"/>
  <c r="G171" i="1"/>
  <c r="O171" i="1"/>
  <c r="T171" i="1"/>
  <c r="H171" i="1"/>
  <c r="P171" i="1"/>
  <c r="K171" i="1"/>
  <c r="L171" i="1"/>
  <c r="C171" i="1"/>
  <c r="M171" i="1"/>
  <c r="R171" i="1"/>
  <c r="D171" i="1"/>
  <c r="N171" i="1"/>
  <c r="F171" i="1"/>
  <c r="S171" i="1"/>
  <c r="J171" i="1"/>
  <c r="E171" i="1"/>
  <c r="Q171" i="1"/>
  <c r="I171" i="1"/>
  <c r="N298" i="1"/>
  <c r="P298" i="1"/>
  <c r="Q298" i="1"/>
  <c r="H298" i="1"/>
  <c r="M298" i="1"/>
  <c r="I298" i="1"/>
  <c r="R298" i="1"/>
  <c r="C298" i="1"/>
  <c r="K298" i="1"/>
  <c r="S298" i="1"/>
  <c r="D298" i="1"/>
  <c r="L298" i="1"/>
  <c r="T298" i="1"/>
  <c r="E298" i="1"/>
  <c r="F298" i="1"/>
  <c r="G298" i="1"/>
  <c r="O298" i="1"/>
  <c r="J298" i="1"/>
  <c r="AT5" i="2"/>
  <c r="N299" i="1"/>
  <c r="P299" i="1"/>
  <c r="Q299" i="1"/>
  <c r="R299" i="1"/>
  <c r="F299" i="1"/>
  <c r="S299" i="1"/>
  <c r="G299" i="1"/>
  <c r="I299" i="1"/>
  <c r="J299" i="1"/>
  <c r="C299" i="1"/>
  <c r="K299" i="1"/>
  <c r="M299" i="1"/>
  <c r="D299" i="1"/>
  <c r="O299" i="1"/>
  <c r="E299" i="1"/>
  <c r="T299" i="1"/>
  <c r="H299" i="1"/>
  <c r="L299" i="1"/>
  <c r="AS6" i="2"/>
  <c r="F172" i="1"/>
  <c r="N172" i="1"/>
  <c r="G172" i="1"/>
  <c r="O172" i="1"/>
  <c r="D172" i="1"/>
  <c r="P172" i="1"/>
  <c r="E172" i="1"/>
  <c r="Q172" i="1"/>
  <c r="H172" i="1"/>
  <c r="R172" i="1"/>
  <c r="C172" i="1"/>
  <c r="I172" i="1"/>
  <c r="S172" i="1"/>
  <c r="T172" i="1"/>
  <c r="J172" i="1"/>
  <c r="L172" i="1"/>
  <c r="K172" i="1"/>
  <c r="M172" i="1"/>
  <c r="AS12" i="2"/>
  <c r="T178" i="1"/>
  <c r="H178" i="1"/>
  <c r="P178" i="1"/>
  <c r="I178" i="1"/>
  <c r="Q178" i="1"/>
  <c r="J178" i="1"/>
  <c r="K178" i="1"/>
  <c r="L178" i="1"/>
  <c r="F178" i="1"/>
  <c r="S178" i="1"/>
  <c r="C178" i="1"/>
  <c r="M178" i="1"/>
  <c r="D178" i="1"/>
  <c r="N178" i="1"/>
  <c r="O178" i="1"/>
  <c r="E178" i="1"/>
  <c r="R178" i="1"/>
  <c r="G178" i="1"/>
  <c r="AT8" i="2"/>
  <c r="N302" i="1"/>
  <c r="P302" i="1"/>
  <c r="Q302" i="1"/>
  <c r="S302" i="1"/>
  <c r="H302" i="1"/>
  <c r="T302" i="1"/>
  <c r="I302" i="1"/>
  <c r="C302" i="1"/>
  <c r="K302" i="1"/>
  <c r="D302" i="1"/>
  <c r="L302" i="1"/>
  <c r="M302" i="1"/>
  <c r="E302" i="1"/>
  <c r="F302" i="1"/>
  <c r="G302" i="1"/>
  <c r="O302" i="1"/>
  <c r="J302" i="1"/>
  <c r="R302" i="1"/>
  <c r="T170" i="1"/>
  <c r="H170" i="1"/>
  <c r="P170" i="1"/>
  <c r="I170" i="1"/>
  <c r="Q170" i="1"/>
  <c r="F170" i="1"/>
  <c r="R170" i="1"/>
  <c r="G170" i="1"/>
  <c r="S170" i="1"/>
  <c r="J170" i="1"/>
  <c r="N170" i="1"/>
  <c r="O170" i="1"/>
  <c r="K170" i="1"/>
  <c r="L170" i="1"/>
  <c r="D170" i="1"/>
  <c r="C170" i="1"/>
  <c r="M170" i="1"/>
  <c r="E170" i="1"/>
  <c r="AS9" i="2"/>
  <c r="C175" i="1"/>
  <c r="K175" i="1"/>
  <c r="S175" i="1"/>
  <c r="D175" i="1"/>
  <c r="L175" i="1"/>
  <c r="G175" i="1"/>
  <c r="Q175" i="1"/>
  <c r="H175" i="1"/>
  <c r="R175" i="1"/>
  <c r="I175" i="1"/>
  <c r="O175" i="1"/>
  <c r="T175" i="1"/>
  <c r="J175" i="1"/>
  <c r="E175" i="1"/>
  <c r="F175" i="1"/>
  <c r="M175" i="1"/>
  <c r="N175" i="1"/>
  <c r="P175" i="1"/>
  <c r="C49" i="1"/>
  <c r="AR10" i="2"/>
  <c r="B265" i="1"/>
  <c r="B285" i="1" s="1"/>
  <c r="E265" i="1"/>
  <c r="E285" i="1" s="1"/>
  <c r="R265" i="1"/>
  <c r="R285" i="1" s="1"/>
  <c r="T265" i="1"/>
  <c r="T285" i="1" s="1"/>
  <c r="D265" i="1"/>
  <c r="D285" i="1" s="1"/>
  <c r="H265" i="1"/>
  <c r="H285" i="1" s="1"/>
  <c r="I265" i="1"/>
  <c r="I285" i="1" s="1"/>
  <c r="F265" i="1"/>
  <c r="F285" i="1" s="1"/>
  <c r="Q265" i="1"/>
  <c r="Q285" i="1" s="1"/>
  <c r="S265" i="1"/>
  <c r="S285" i="1" s="1"/>
  <c r="J265" i="1"/>
  <c r="J285" i="1" s="1"/>
  <c r="N265" i="1"/>
  <c r="N285" i="1" s="1"/>
  <c r="C265" i="1"/>
  <c r="C285" i="1" s="1"/>
  <c r="O265" i="1"/>
  <c r="O285" i="1" s="1"/>
  <c r="M265" i="1"/>
  <c r="M285" i="1" s="1"/>
  <c r="P265" i="1"/>
  <c r="P285" i="1" s="1"/>
  <c r="G265" i="1"/>
  <c r="G285" i="1" s="1"/>
  <c r="L265" i="1"/>
  <c r="L285" i="1" s="1"/>
  <c r="K265" i="1"/>
  <c r="K285" i="1" s="1"/>
  <c r="B266" i="1"/>
  <c r="B286" i="1" s="1"/>
  <c r="T266" i="1"/>
  <c r="T286" i="1" s="1"/>
  <c r="I266" i="1"/>
  <c r="I286" i="1" s="1"/>
  <c r="H266" i="1"/>
  <c r="H286" i="1" s="1"/>
  <c r="S266" i="1"/>
  <c r="S286" i="1" s="1"/>
  <c r="D266" i="1"/>
  <c r="D286" i="1" s="1"/>
  <c r="E266" i="1"/>
  <c r="E286" i="1" s="1"/>
  <c r="Q266" i="1"/>
  <c r="Q286" i="1" s="1"/>
  <c r="J266" i="1"/>
  <c r="J286" i="1" s="1"/>
  <c r="F266" i="1"/>
  <c r="F286" i="1" s="1"/>
  <c r="K266" i="1"/>
  <c r="K286" i="1" s="1"/>
  <c r="C266" i="1"/>
  <c r="C286" i="1" s="1"/>
  <c r="M266" i="1"/>
  <c r="M286" i="1" s="1"/>
  <c r="O266" i="1"/>
  <c r="O286" i="1" s="1"/>
  <c r="G266" i="1"/>
  <c r="G286" i="1" s="1"/>
  <c r="L266" i="1"/>
  <c r="L286" i="1" s="1"/>
  <c r="N266" i="1"/>
  <c r="N286" i="1" s="1"/>
  <c r="R266" i="1"/>
  <c r="R286" i="1" s="1"/>
  <c r="P266" i="1"/>
  <c r="P286" i="1" s="1"/>
  <c r="B267" i="1"/>
  <c r="B287" i="1" s="1"/>
  <c r="K267" i="1"/>
  <c r="K287" i="1" s="1"/>
  <c r="I267" i="1"/>
  <c r="I287" i="1" s="1"/>
  <c r="C267" i="1"/>
  <c r="C287" i="1" s="1"/>
  <c r="Q267" i="1"/>
  <c r="Q287" i="1" s="1"/>
  <c r="T267" i="1"/>
  <c r="T287" i="1" s="1"/>
  <c r="F267" i="1"/>
  <c r="F287" i="1" s="1"/>
  <c r="R267" i="1"/>
  <c r="R287" i="1" s="1"/>
  <c r="P267" i="1"/>
  <c r="P287" i="1" s="1"/>
  <c r="H267" i="1"/>
  <c r="H287" i="1" s="1"/>
  <c r="L267" i="1"/>
  <c r="L287" i="1" s="1"/>
  <c r="E267" i="1"/>
  <c r="E287" i="1" s="1"/>
  <c r="N267" i="1"/>
  <c r="N287" i="1" s="1"/>
  <c r="D267" i="1"/>
  <c r="D287" i="1" s="1"/>
  <c r="O267" i="1"/>
  <c r="O287" i="1" s="1"/>
  <c r="M267" i="1"/>
  <c r="M287" i="1" s="1"/>
  <c r="G267" i="1"/>
  <c r="G287" i="1" s="1"/>
  <c r="S267" i="1"/>
  <c r="S287" i="1" s="1"/>
  <c r="J267" i="1"/>
  <c r="J287" i="1" s="1"/>
  <c r="B264" i="1"/>
  <c r="B284" i="1" s="1"/>
  <c r="S264" i="1"/>
  <c r="S284" i="1" s="1"/>
  <c r="P264" i="1"/>
  <c r="P284" i="1" s="1"/>
  <c r="O264" i="1"/>
  <c r="O284" i="1" s="1"/>
  <c r="H264" i="1"/>
  <c r="H284" i="1" s="1"/>
  <c r="D264" i="1"/>
  <c r="D284" i="1" s="1"/>
  <c r="C264" i="1"/>
  <c r="C284" i="1" s="1"/>
  <c r="T264" i="1"/>
  <c r="T284" i="1" s="1"/>
  <c r="M264" i="1"/>
  <c r="M284" i="1" s="1"/>
  <c r="E264" i="1"/>
  <c r="E284" i="1" s="1"/>
  <c r="J264" i="1"/>
  <c r="J284" i="1" s="1"/>
  <c r="L264" i="1"/>
  <c r="L284" i="1" s="1"/>
  <c r="N264" i="1"/>
  <c r="N284" i="1" s="1"/>
  <c r="K264" i="1"/>
  <c r="K284" i="1" s="1"/>
  <c r="G264" i="1"/>
  <c r="G284" i="1" s="1"/>
  <c r="F264" i="1"/>
  <c r="F284" i="1" s="1"/>
  <c r="I264" i="1"/>
  <c r="I284" i="1" s="1"/>
  <c r="R264" i="1"/>
  <c r="R284" i="1" s="1"/>
  <c r="Q264" i="1"/>
  <c r="Q284" i="1" s="1"/>
  <c r="E49" i="1"/>
  <c r="J49" i="1"/>
  <c r="P49" i="1"/>
  <c r="H49" i="1"/>
  <c r="G49" i="1"/>
  <c r="T49" i="1"/>
  <c r="N49" i="1"/>
  <c r="S49" i="1"/>
  <c r="F49" i="1"/>
  <c r="K49" i="1"/>
  <c r="R49" i="1"/>
  <c r="L49" i="1"/>
  <c r="I49" i="1"/>
  <c r="D49" i="1"/>
  <c r="B49" i="1"/>
  <c r="M49" i="1"/>
  <c r="Q49" i="1"/>
  <c r="O49" i="1"/>
  <c r="H51" i="1"/>
  <c r="P51" i="1"/>
  <c r="B51" i="1"/>
  <c r="J51" i="1"/>
  <c r="R51" i="1"/>
  <c r="C51" i="1"/>
  <c r="K51" i="1"/>
  <c r="S51" i="1"/>
  <c r="E51" i="1"/>
  <c r="D51" i="1"/>
  <c r="L51" i="1"/>
  <c r="T51" i="1"/>
  <c r="M51" i="1"/>
  <c r="F51" i="1"/>
  <c r="N51" i="1"/>
  <c r="Q51" i="1"/>
  <c r="G51" i="1"/>
  <c r="I51" i="1"/>
  <c r="O51" i="1"/>
  <c r="B311" i="1"/>
  <c r="G46" i="1"/>
  <c r="O46" i="1"/>
  <c r="I46" i="1"/>
  <c r="Q46" i="1"/>
  <c r="L46" i="1"/>
  <c r="B46" i="1"/>
  <c r="J46" i="1"/>
  <c r="R46" i="1"/>
  <c r="T46" i="1"/>
  <c r="C46" i="1"/>
  <c r="K46" i="1"/>
  <c r="S46" i="1"/>
  <c r="D46" i="1"/>
  <c r="H46" i="1"/>
  <c r="M46" i="1"/>
  <c r="N46" i="1"/>
  <c r="F46" i="1"/>
  <c r="P46" i="1"/>
  <c r="E46" i="1"/>
  <c r="H43" i="1"/>
  <c r="P43" i="1"/>
  <c r="Q43" i="1"/>
  <c r="B43" i="1"/>
  <c r="J43" i="1"/>
  <c r="R43" i="1"/>
  <c r="E43" i="1"/>
  <c r="C43" i="1"/>
  <c r="K43" i="1"/>
  <c r="S43" i="1"/>
  <c r="D43" i="1"/>
  <c r="L43" i="1"/>
  <c r="T43" i="1"/>
  <c r="M43" i="1"/>
  <c r="O43" i="1"/>
  <c r="N43" i="1"/>
  <c r="I43" i="1"/>
  <c r="F43" i="1"/>
  <c r="G43" i="1"/>
  <c r="B305" i="1"/>
  <c r="B177" i="1"/>
  <c r="B45" i="1"/>
  <c r="J45" i="1"/>
  <c r="R45" i="1"/>
  <c r="D45" i="1"/>
  <c r="L45" i="1"/>
  <c r="T45" i="1"/>
  <c r="G45" i="1"/>
  <c r="E45" i="1"/>
  <c r="M45" i="1"/>
  <c r="F45" i="1"/>
  <c r="N45" i="1"/>
  <c r="O45" i="1"/>
  <c r="H45" i="1"/>
  <c r="I45" i="1"/>
  <c r="K45" i="1"/>
  <c r="S45" i="1"/>
  <c r="P45" i="1"/>
  <c r="C45" i="1"/>
  <c r="Q45" i="1"/>
  <c r="I48" i="1"/>
  <c r="Q48" i="1"/>
  <c r="C48" i="1"/>
  <c r="K48" i="1"/>
  <c r="S48" i="1"/>
  <c r="D48" i="1"/>
  <c r="L48" i="1"/>
  <c r="T48" i="1"/>
  <c r="N48" i="1"/>
  <c r="E48" i="1"/>
  <c r="M48" i="1"/>
  <c r="F48" i="1"/>
  <c r="O48" i="1"/>
  <c r="P48" i="1"/>
  <c r="R48" i="1"/>
  <c r="G48" i="1"/>
  <c r="H48" i="1"/>
  <c r="J48" i="1"/>
  <c r="B48" i="1"/>
  <c r="D47" i="1"/>
  <c r="L47" i="1"/>
  <c r="T47" i="1"/>
  <c r="F47" i="1"/>
  <c r="N47" i="1"/>
  <c r="Q47" i="1"/>
  <c r="G47" i="1"/>
  <c r="O47" i="1"/>
  <c r="H47" i="1"/>
  <c r="P47" i="1"/>
  <c r="I47" i="1"/>
  <c r="K47" i="1"/>
  <c r="M47" i="1"/>
  <c r="R47" i="1"/>
  <c r="E47" i="1"/>
  <c r="S47" i="1"/>
  <c r="B47" i="1"/>
  <c r="C47" i="1"/>
  <c r="J47" i="1"/>
  <c r="E44" i="1"/>
  <c r="M44" i="1"/>
  <c r="F44" i="1"/>
  <c r="N44" i="1"/>
  <c r="G44" i="1"/>
  <c r="O44" i="1"/>
  <c r="H44" i="1"/>
  <c r="P44" i="1"/>
  <c r="R44" i="1"/>
  <c r="I44" i="1"/>
  <c r="Q44" i="1"/>
  <c r="J44" i="1"/>
  <c r="B44" i="1"/>
  <c r="C44" i="1"/>
  <c r="D44" i="1"/>
  <c r="T44" i="1"/>
  <c r="K44" i="1"/>
  <c r="S44" i="1"/>
  <c r="L44" i="1"/>
  <c r="B310" i="1"/>
  <c r="B308" i="1"/>
  <c r="B307" i="1"/>
  <c r="B309" i="1"/>
  <c r="AT4" i="2"/>
  <c r="B300" i="1"/>
  <c r="B175" i="1"/>
  <c r="B298" i="1"/>
  <c r="B183" i="1"/>
  <c r="L62" i="1"/>
  <c r="L82" i="1" s="1"/>
  <c r="P62" i="1"/>
  <c r="P82" i="1" s="1"/>
  <c r="M62" i="1"/>
  <c r="M82" i="1" s="1"/>
  <c r="T62" i="1"/>
  <c r="T82" i="1" s="1"/>
  <c r="N62" i="1"/>
  <c r="N82" i="1" s="1"/>
  <c r="Q62" i="1"/>
  <c r="Q82" i="1" s="1"/>
  <c r="R62" i="1"/>
  <c r="R82" i="1" s="1"/>
  <c r="S62" i="1"/>
  <c r="S82" i="1" s="1"/>
  <c r="O62" i="1"/>
  <c r="O82" i="1" s="1"/>
  <c r="B302" i="1"/>
  <c r="AR4" i="2"/>
  <c r="B299" i="1"/>
  <c r="B174" i="1"/>
  <c r="B171" i="1"/>
  <c r="B173" i="1"/>
  <c r="AS4" i="2"/>
  <c r="B179" i="1"/>
  <c r="K3" i="2"/>
  <c r="B182" i="1"/>
  <c r="B172" i="1"/>
  <c r="B180" i="1"/>
  <c r="U256" i="1"/>
  <c r="B181" i="1"/>
  <c r="B178" i="1"/>
  <c r="B170" i="1"/>
  <c r="U277" i="1"/>
  <c r="U276" i="1"/>
  <c r="I3" i="2"/>
  <c r="U273" i="1"/>
  <c r="I5" i="2"/>
  <c r="U255" i="1"/>
  <c r="U257" i="1"/>
  <c r="U259" i="1"/>
  <c r="B317" i="1"/>
  <c r="B337" i="1" s="1"/>
  <c r="J3" i="2"/>
  <c r="U262" i="1"/>
  <c r="U125" i="1"/>
  <c r="U258" i="1"/>
  <c r="U261" i="1"/>
  <c r="F62" i="1"/>
  <c r="F82" i="1" s="1"/>
  <c r="K62" i="1"/>
  <c r="K82" i="1" s="1"/>
  <c r="I62" i="1"/>
  <c r="I82" i="1" s="1"/>
  <c r="H62" i="1"/>
  <c r="H82" i="1" s="1"/>
  <c r="G62" i="1"/>
  <c r="G82" i="1" s="1"/>
  <c r="E62" i="1"/>
  <c r="E82" i="1" s="1"/>
  <c r="D62" i="1"/>
  <c r="D82" i="1" s="1"/>
  <c r="C62" i="1"/>
  <c r="C82" i="1" s="1"/>
  <c r="J62" i="1"/>
  <c r="J82" i="1" s="1"/>
  <c r="I4" i="2"/>
  <c r="U254" i="1"/>
  <c r="B189" i="1"/>
  <c r="B209" i="1" s="1"/>
  <c r="L126" i="1" l="1"/>
  <c r="L146" i="1" s="1"/>
  <c r="R129" i="1"/>
  <c r="R149" i="1" s="1"/>
  <c r="R138" i="1"/>
  <c r="R158" i="1" s="1"/>
  <c r="L139" i="1"/>
  <c r="L159" i="1" s="1"/>
  <c r="O134" i="1"/>
  <c r="O154" i="1" s="1"/>
  <c r="C131" i="1"/>
  <c r="C151" i="1" s="1"/>
  <c r="K136" i="1"/>
  <c r="K156" i="1" s="1"/>
  <c r="F140" i="1"/>
  <c r="F160" i="1" s="1"/>
  <c r="N130" i="1"/>
  <c r="N150" i="1" s="1"/>
  <c r="K128" i="1"/>
  <c r="K148" i="1" s="1"/>
  <c r="D127" i="1"/>
  <c r="D147" i="1" s="1"/>
  <c r="O141" i="1"/>
  <c r="O161" i="1" s="1"/>
  <c r="N142" i="1"/>
  <c r="N162" i="1" s="1"/>
  <c r="L132" i="1"/>
  <c r="L152" i="1" s="1"/>
  <c r="B137" i="1"/>
  <c r="B157" i="1" s="1"/>
  <c r="T137" i="1"/>
  <c r="T157" i="1" s="1"/>
  <c r="L143" i="1"/>
  <c r="L163" i="1" s="1"/>
  <c r="O135" i="1"/>
  <c r="O155" i="1" s="1"/>
  <c r="S133" i="1"/>
  <c r="S153" i="1" s="1"/>
  <c r="K126" i="1"/>
  <c r="K146" i="1" s="1"/>
  <c r="M126" i="1"/>
  <c r="M146" i="1" s="1"/>
  <c r="N126" i="1"/>
  <c r="N146" i="1" s="1"/>
  <c r="K129" i="1"/>
  <c r="K149" i="1" s="1"/>
  <c r="E129" i="1"/>
  <c r="E149" i="1" s="1"/>
  <c r="J138" i="1"/>
  <c r="J158" i="1" s="1"/>
  <c r="N138" i="1"/>
  <c r="N158" i="1" s="1"/>
  <c r="O138" i="1"/>
  <c r="O158" i="1" s="1"/>
  <c r="H139" i="1"/>
  <c r="H159" i="1" s="1"/>
  <c r="K139" i="1"/>
  <c r="K159" i="1" s="1"/>
  <c r="D143" i="1"/>
  <c r="D163" i="1" s="1"/>
  <c r="B143" i="1"/>
  <c r="B163" i="1" s="1"/>
  <c r="H135" i="1"/>
  <c r="H155" i="1" s="1"/>
  <c r="L133" i="1"/>
  <c r="L153" i="1" s="1"/>
  <c r="Q133" i="1"/>
  <c r="Q153" i="1" s="1"/>
  <c r="M134" i="1"/>
  <c r="M154" i="1" s="1"/>
  <c r="S131" i="1"/>
  <c r="S151" i="1" s="1"/>
  <c r="K131" i="1"/>
  <c r="K151" i="1" s="1"/>
  <c r="M136" i="1"/>
  <c r="M156" i="1" s="1"/>
  <c r="O140" i="1"/>
  <c r="O160" i="1" s="1"/>
  <c r="Q140" i="1"/>
  <c r="Q160" i="1" s="1"/>
  <c r="B130" i="1"/>
  <c r="B150" i="1" s="1"/>
  <c r="G128" i="1"/>
  <c r="G148" i="1" s="1"/>
  <c r="F128" i="1"/>
  <c r="F148" i="1" s="1"/>
  <c r="Q127" i="1"/>
  <c r="Q147" i="1" s="1"/>
  <c r="K141" i="1"/>
  <c r="K161" i="1" s="1"/>
  <c r="O142" i="1"/>
  <c r="O162" i="1" s="1"/>
  <c r="D132" i="1"/>
  <c r="D152" i="1" s="1"/>
  <c r="J132" i="1"/>
  <c r="J152" i="1" s="1"/>
  <c r="L137" i="1"/>
  <c r="L157" i="1" s="1"/>
  <c r="T126" i="1"/>
  <c r="T146" i="1" s="1"/>
  <c r="R126" i="1"/>
  <c r="R146" i="1" s="1"/>
  <c r="P126" i="1"/>
  <c r="P146" i="1" s="1"/>
  <c r="D129" i="1"/>
  <c r="D149" i="1" s="1"/>
  <c r="L129" i="1"/>
  <c r="L149" i="1" s="1"/>
  <c r="T138" i="1"/>
  <c r="T158" i="1" s="1"/>
  <c r="L138" i="1"/>
  <c r="L158" i="1" s="1"/>
  <c r="K138" i="1"/>
  <c r="K158" i="1" s="1"/>
  <c r="S139" i="1"/>
  <c r="S159" i="1" s="1"/>
  <c r="B139" i="1"/>
  <c r="B159" i="1" s="1"/>
  <c r="I143" i="1"/>
  <c r="I163" i="1" s="1"/>
  <c r="Q143" i="1"/>
  <c r="Q163" i="1" s="1"/>
  <c r="P143" i="1"/>
  <c r="P163" i="1" s="1"/>
  <c r="C135" i="1"/>
  <c r="C155" i="1" s="1"/>
  <c r="R135" i="1"/>
  <c r="R155" i="1" s="1"/>
  <c r="K133" i="1"/>
  <c r="K153" i="1" s="1"/>
  <c r="N133" i="1"/>
  <c r="N153" i="1" s="1"/>
  <c r="T133" i="1"/>
  <c r="T153" i="1" s="1"/>
  <c r="K134" i="1"/>
  <c r="K154" i="1" s="1"/>
  <c r="F134" i="1"/>
  <c r="F154" i="1" s="1"/>
  <c r="L131" i="1"/>
  <c r="L151" i="1" s="1"/>
  <c r="F131" i="1"/>
  <c r="F151" i="1" s="1"/>
  <c r="E131" i="1"/>
  <c r="E151" i="1" s="1"/>
  <c r="D136" i="1"/>
  <c r="D156" i="1" s="1"/>
  <c r="H136" i="1"/>
  <c r="H156" i="1" s="1"/>
  <c r="G140" i="1"/>
  <c r="G160" i="1" s="1"/>
  <c r="T140" i="1"/>
  <c r="T160" i="1" s="1"/>
  <c r="S140" i="1"/>
  <c r="S160" i="1" s="1"/>
  <c r="R130" i="1"/>
  <c r="R150" i="1" s="1"/>
  <c r="P130" i="1"/>
  <c r="P150" i="1" s="1"/>
  <c r="I128" i="1"/>
  <c r="I148" i="1" s="1"/>
  <c r="T128" i="1"/>
  <c r="T148" i="1" s="1"/>
  <c r="M128" i="1"/>
  <c r="M148" i="1" s="1"/>
  <c r="R127" i="1"/>
  <c r="R147" i="1" s="1"/>
  <c r="J127" i="1"/>
  <c r="J147" i="1" s="1"/>
  <c r="N141" i="1"/>
  <c r="N161" i="1" s="1"/>
  <c r="L141" i="1"/>
  <c r="L161" i="1" s="1"/>
  <c r="J141" i="1"/>
  <c r="J161" i="1" s="1"/>
  <c r="K142" i="1"/>
  <c r="K162" i="1" s="1"/>
  <c r="J142" i="1"/>
  <c r="J162" i="1" s="1"/>
  <c r="H132" i="1"/>
  <c r="H152" i="1" s="1"/>
  <c r="C132" i="1"/>
  <c r="C152" i="1" s="1"/>
  <c r="T132" i="1"/>
  <c r="T152" i="1" s="1"/>
  <c r="G137" i="1"/>
  <c r="G157" i="1" s="1"/>
  <c r="I137" i="1"/>
  <c r="I157" i="1" s="1"/>
  <c r="I126" i="1"/>
  <c r="I146" i="1" s="1"/>
  <c r="H126" i="1"/>
  <c r="H146" i="1" s="1"/>
  <c r="F126" i="1"/>
  <c r="F146" i="1" s="1"/>
  <c r="Q129" i="1"/>
  <c r="Q149" i="1" s="1"/>
  <c r="B129" i="1"/>
  <c r="B149" i="1" s="1"/>
  <c r="I138" i="1"/>
  <c r="I158" i="1" s="1"/>
  <c r="C138" i="1"/>
  <c r="C158" i="1" s="1"/>
  <c r="D138" i="1"/>
  <c r="D158" i="1" s="1"/>
  <c r="E139" i="1"/>
  <c r="E159" i="1" s="1"/>
  <c r="O143" i="1"/>
  <c r="O163" i="1" s="1"/>
  <c r="F143" i="1"/>
  <c r="F163" i="1" s="1"/>
  <c r="S143" i="1"/>
  <c r="S163" i="1" s="1"/>
  <c r="D135" i="1"/>
  <c r="D155" i="1" s="1"/>
  <c r="G135" i="1"/>
  <c r="G155" i="1" s="1"/>
  <c r="P133" i="1"/>
  <c r="P153" i="1" s="1"/>
  <c r="M133" i="1"/>
  <c r="M153" i="1" s="1"/>
  <c r="I133" i="1"/>
  <c r="I153" i="1" s="1"/>
  <c r="G134" i="1"/>
  <c r="G154" i="1" s="1"/>
  <c r="J134" i="1"/>
  <c r="J154" i="1" s="1"/>
  <c r="T131" i="1"/>
  <c r="T151" i="1" s="1"/>
  <c r="O131" i="1"/>
  <c r="O151" i="1" s="1"/>
  <c r="P131" i="1"/>
  <c r="P151" i="1" s="1"/>
  <c r="P136" i="1"/>
  <c r="P156" i="1" s="1"/>
  <c r="R136" i="1"/>
  <c r="R156" i="1" s="1"/>
  <c r="R140" i="1"/>
  <c r="R160" i="1" s="1"/>
  <c r="C140" i="1"/>
  <c r="C160" i="1" s="1"/>
  <c r="N140" i="1"/>
  <c r="N160" i="1" s="1"/>
  <c r="Q130" i="1"/>
  <c r="Q150" i="1" s="1"/>
  <c r="D130" i="1"/>
  <c r="D150" i="1" s="1"/>
  <c r="D128" i="1"/>
  <c r="D148" i="1" s="1"/>
  <c r="O128" i="1"/>
  <c r="O148" i="1" s="1"/>
  <c r="Q128" i="1"/>
  <c r="Q148" i="1" s="1"/>
  <c r="T127" i="1"/>
  <c r="T147" i="1" s="1"/>
  <c r="E127" i="1"/>
  <c r="E147" i="1" s="1"/>
  <c r="H141" i="1"/>
  <c r="H161" i="1" s="1"/>
  <c r="P141" i="1"/>
  <c r="P161" i="1" s="1"/>
  <c r="Q141" i="1"/>
  <c r="Q161" i="1" s="1"/>
  <c r="L142" i="1"/>
  <c r="L162" i="1" s="1"/>
  <c r="C142" i="1"/>
  <c r="C162" i="1" s="1"/>
  <c r="G132" i="1"/>
  <c r="G152" i="1" s="1"/>
  <c r="E132" i="1"/>
  <c r="E152" i="1" s="1"/>
  <c r="P132" i="1"/>
  <c r="P152" i="1" s="1"/>
  <c r="O137" i="1"/>
  <c r="O157" i="1" s="1"/>
  <c r="H137" i="1"/>
  <c r="H157" i="1" s="1"/>
  <c r="E126" i="1"/>
  <c r="E146" i="1" s="1"/>
  <c r="O126" i="1"/>
  <c r="O146" i="1" s="1"/>
  <c r="G129" i="1"/>
  <c r="G149" i="1" s="1"/>
  <c r="F138" i="1"/>
  <c r="F158" i="1" s="1"/>
  <c r="H138" i="1"/>
  <c r="H158" i="1" s="1"/>
  <c r="O139" i="1"/>
  <c r="O159" i="1" s="1"/>
  <c r="J143" i="1"/>
  <c r="J163" i="1" s="1"/>
  <c r="K143" i="1"/>
  <c r="K163" i="1" s="1"/>
  <c r="T135" i="1"/>
  <c r="T155" i="1" s="1"/>
  <c r="N135" i="1"/>
  <c r="N155" i="1" s="1"/>
  <c r="D133" i="1"/>
  <c r="D153" i="1" s="1"/>
  <c r="J133" i="1"/>
  <c r="J153" i="1" s="1"/>
  <c r="C134" i="1"/>
  <c r="C154" i="1" s="1"/>
  <c r="I134" i="1"/>
  <c r="I154" i="1" s="1"/>
  <c r="G131" i="1"/>
  <c r="G151" i="1" s="1"/>
  <c r="M131" i="1"/>
  <c r="M151" i="1" s="1"/>
  <c r="S136" i="1"/>
  <c r="S156" i="1" s="1"/>
  <c r="C136" i="1"/>
  <c r="C156" i="1" s="1"/>
  <c r="M140" i="1"/>
  <c r="M160" i="1" s="1"/>
  <c r="B140" i="1"/>
  <c r="B160" i="1" s="1"/>
  <c r="P140" i="1"/>
  <c r="P160" i="1" s="1"/>
  <c r="F130" i="1"/>
  <c r="F150" i="1" s="1"/>
  <c r="H130" i="1"/>
  <c r="H150" i="1" s="1"/>
  <c r="J128" i="1"/>
  <c r="J148" i="1" s="1"/>
  <c r="S128" i="1"/>
  <c r="S148" i="1" s="1"/>
  <c r="O127" i="1"/>
  <c r="O147" i="1" s="1"/>
  <c r="S127" i="1"/>
  <c r="S147" i="1" s="1"/>
  <c r="G141" i="1"/>
  <c r="G161" i="1" s="1"/>
  <c r="F141" i="1"/>
  <c r="F161" i="1" s="1"/>
  <c r="C141" i="1"/>
  <c r="C161" i="1" s="1"/>
  <c r="Q142" i="1"/>
  <c r="Q162" i="1" s="1"/>
  <c r="F142" i="1"/>
  <c r="F162" i="1" s="1"/>
  <c r="O132" i="1"/>
  <c r="O152" i="1" s="1"/>
  <c r="R132" i="1"/>
  <c r="R152" i="1" s="1"/>
  <c r="S137" i="1"/>
  <c r="S157" i="1" s="1"/>
  <c r="F137" i="1"/>
  <c r="F157" i="1" s="1"/>
  <c r="B126" i="1"/>
  <c r="B146" i="1" s="1"/>
  <c r="J126" i="1"/>
  <c r="J146" i="1" s="1"/>
  <c r="M129" i="1"/>
  <c r="M149" i="1" s="1"/>
  <c r="P129" i="1"/>
  <c r="P149" i="1" s="1"/>
  <c r="P138" i="1"/>
  <c r="P158" i="1" s="1"/>
  <c r="Q138" i="1"/>
  <c r="Q158" i="1" s="1"/>
  <c r="G139" i="1"/>
  <c r="G159" i="1" s="1"/>
  <c r="Q139" i="1"/>
  <c r="Q159" i="1" s="1"/>
  <c r="I139" i="1"/>
  <c r="I159" i="1" s="1"/>
  <c r="N143" i="1"/>
  <c r="N163" i="1" s="1"/>
  <c r="T143" i="1"/>
  <c r="T163" i="1" s="1"/>
  <c r="L135" i="1"/>
  <c r="L155" i="1" s="1"/>
  <c r="S135" i="1"/>
  <c r="S155" i="1" s="1"/>
  <c r="B135" i="1"/>
  <c r="B155" i="1" s="1"/>
  <c r="G133" i="1"/>
  <c r="G153" i="1" s="1"/>
  <c r="E133" i="1"/>
  <c r="E153" i="1" s="1"/>
  <c r="P134" i="1"/>
  <c r="P154" i="1" s="1"/>
  <c r="B134" i="1"/>
  <c r="B154" i="1" s="1"/>
  <c r="T134" i="1"/>
  <c r="T154" i="1" s="1"/>
  <c r="B131" i="1"/>
  <c r="B151" i="1" s="1"/>
  <c r="I131" i="1"/>
  <c r="I151" i="1" s="1"/>
  <c r="J136" i="1"/>
  <c r="J156" i="1" s="1"/>
  <c r="B136" i="1"/>
  <c r="B156" i="1" s="1"/>
  <c r="N136" i="1"/>
  <c r="N156" i="1" s="1"/>
  <c r="K140" i="1"/>
  <c r="K160" i="1" s="1"/>
  <c r="D140" i="1"/>
  <c r="D160" i="1" s="1"/>
  <c r="E130" i="1"/>
  <c r="E150" i="1" s="1"/>
  <c r="J130" i="1"/>
  <c r="J150" i="1" s="1"/>
  <c r="S130" i="1"/>
  <c r="S150" i="1" s="1"/>
  <c r="C128" i="1"/>
  <c r="C148" i="1" s="1"/>
  <c r="N128" i="1"/>
  <c r="N148" i="1" s="1"/>
  <c r="F127" i="1"/>
  <c r="F147" i="1" s="1"/>
  <c r="N127" i="1"/>
  <c r="N147" i="1" s="1"/>
  <c r="H127" i="1"/>
  <c r="H147" i="1" s="1"/>
  <c r="B141" i="1"/>
  <c r="B161" i="1" s="1"/>
  <c r="M141" i="1"/>
  <c r="M161" i="1" s="1"/>
  <c r="I142" i="1"/>
  <c r="I162" i="1" s="1"/>
  <c r="P142" i="1"/>
  <c r="P162" i="1" s="1"/>
  <c r="G142" i="1"/>
  <c r="G162" i="1" s="1"/>
  <c r="Q132" i="1"/>
  <c r="Q152" i="1" s="1"/>
  <c r="S132" i="1"/>
  <c r="S152" i="1" s="1"/>
  <c r="E137" i="1"/>
  <c r="E157" i="1" s="1"/>
  <c r="M137" i="1"/>
  <c r="M157" i="1" s="1"/>
  <c r="G126" i="1"/>
  <c r="G146" i="1" s="1"/>
  <c r="Q126" i="1"/>
  <c r="Q146" i="1" s="1"/>
  <c r="S129" i="1"/>
  <c r="S149" i="1" s="1"/>
  <c r="O129" i="1"/>
  <c r="O149" i="1" s="1"/>
  <c r="N129" i="1"/>
  <c r="N149" i="1" s="1"/>
  <c r="G138" i="1"/>
  <c r="G158" i="1" s="1"/>
  <c r="M139" i="1"/>
  <c r="M159" i="1" s="1"/>
  <c r="J139" i="1"/>
  <c r="J159" i="1" s="1"/>
  <c r="D139" i="1"/>
  <c r="D159" i="1" s="1"/>
  <c r="R143" i="1"/>
  <c r="R163" i="1" s="1"/>
  <c r="M143" i="1"/>
  <c r="M163" i="1" s="1"/>
  <c r="Q135" i="1"/>
  <c r="Q155" i="1" s="1"/>
  <c r="K135" i="1"/>
  <c r="K155" i="1" s="1"/>
  <c r="C133" i="1"/>
  <c r="C153" i="1" s="1"/>
  <c r="H133" i="1"/>
  <c r="H153" i="1" s="1"/>
  <c r="D134" i="1"/>
  <c r="D154" i="1" s="1"/>
  <c r="Q134" i="1"/>
  <c r="Q154" i="1" s="1"/>
  <c r="E134" i="1"/>
  <c r="E154" i="1" s="1"/>
  <c r="N131" i="1"/>
  <c r="N151" i="1" s="1"/>
  <c r="H131" i="1"/>
  <c r="H151" i="1" s="1"/>
  <c r="O136" i="1"/>
  <c r="O156" i="1" s="1"/>
  <c r="Q136" i="1"/>
  <c r="Q156" i="1" s="1"/>
  <c r="T136" i="1"/>
  <c r="T156" i="1" s="1"/>
  <c r="J140" i="1"/>
  <c r="J160" i="1" s="1"/>
  <c r="G130" i="1"/>
  <c r="G150" i="1" s="1"/>
  <c r="T130" i="1"/>
  <c r="T150" i="1" s="1"/>
  <c r="O130" i="1"/>
  <c r="O150" i="1" s="1"/>
  <c r="E128" i="1"/>
  <c r="E148" i="1" s="1"/>
  <c r="H128" i="1"/>
  <c r="H148" i="1" s="1"/>
  <c r="C127" i="1"/>
  <c r="C147" i="1" s="1"/>
  <c r="G127" i="1"/>
  <c r="G147" i="1" s="1"/>
  <c r="I127" i="1"/>
  <c r="I147" i="1" s="1"/>
  <c r="E141" i="1"/>
  <c r="E161" i="1" s="1"/>
  <c r="T141" i="1"/>
  <c r="T161" i="1" s="1"/>
  <c r="R142" i="1"/>
  <c r="R162" i="1" s="1"/>
  <c r="D142" i="1"/>
  <c r="D162" i="1" s="1"/>
  <c r="S142" i="1"/>
  <c r="S162" i="1" s="1"/>
  <c r="K132" i="1"/>
  <c r="K152" i="1" s="1"/>
  <c r="M132" i="1"/>
  <c r="M152" i="1" s="1"/>
  <c r="K137" i="1"/>
  <c r="K157" i="1" s="1"/>
  <c r="N137" i="1"/>
  <c r="N157" i="1" s="1"/>
  <c r="C137" i="1"/>
  <c r="C157" i="1" s="1"/>
  <c r="D126" i="1"/>
  <c r="D146" i="1" s="1"/>
  <c r="S126" i="1"/>
  <c r="S146" i="1" s="1"/>
  <c r="T129" i="1"/>
  <c r="T149" i="1" s="1"/>
  <c r="J129" i="1"/>
  <c r="J149" i="1" s="1"/>
  <c r="H129" i="1"/>
  <c r="H149" i="1" s="1"/>
  <c r="S138" i="1"/>
  <c r="S158" i="1" s="1"/>
  <c r="B138" i="1"/>
  <c r="B158" i="1" s="1"/>
  <c r="N139" i="1"/>
  <c r="N159" i="1" s="1"/>
  <c r="F139" i="1"/>
  <c r="F159" i="1" s="1"/>
  <c r="R139" i="1"/>
  <c r="R159" i="1" s="1"/>
  <c r="G143" i="1"/>
  <c r="G163" i="1" s="1"/>
  <c r="C143" i="1"/>
  <c r="C163" i="1" s="1"/>
  <c r="E135" i="1"/>
  <c r="E155" i="1" s="1"/>
  <c r="M135" i="1"/>
  <c r="M155" i="1" s="1"/>
  <c r="J135" i="1"/>
  <c r="J155" i="1" s="1"/>
  <c r="F133" i="1"/>
  <c r="F153" i="1" s="1"/>
  <c r="R133" i="1"/>
  <c r="R153" i="1" s="1"/>
  <c r="H134" i="1"/>
  <c r="H154" i="1" s="1"/>
  <c r="N134" i="1"/>
  <c r="N154" i="1" s="1"/>
  <c r="L134" i="1"/>
  <c r="L154" i="1" s="1"/>
  <c r="J131" i="1"/>
  <c r="J151" i="1" s="1"/>
  <c r="R131" i="1"/>
  <c r="R151" i="1" s="1"/>
  <c r="I136" i="1"/>
  <c r="I156" i="1" s="1"/>
  <c r="F136" i="1"/>
  <c r="F156" i="1" s="1"/>
  <c r="L136" i="1"/>
  <c r="L156" i="1" s="1"/>
  <c r="E140" i="1"/>
  <c r="E160" i="1" s="1"/>
  <c r="L140" i="1"/>
  <c r="L160" i="1" s="1"/>
  <c r="C130" i="1"/>
  <c r="C150" i="1" s="1"/>
  <c r="M130" i="1"/>
  <c r="M150" i="1" s="1"/>
  <c r="K130" i="1"/>
  <c r="K150" i="1" s="1"/>
  <c r="P128" i="1"/>
  <c r="P148" i="1" s="1"/>
  <c r="L128" i="1"/>
  <c r="L148" i="1" s="1"/>
  <c r="L127" i="1"/>
  <c r="L147" i="1" s="1"/>
  <c r="M127" i="1"/>
  <c r="M147" i="1" s="1"/>
  <c r="K127" i="1"/>
  <c r="K147" i="1" s="1"/>
  <c r="R141" i="1"/>
  <c r="R161" i="1" s="1"/>
  <c r="S141" i="1"/>
  <c r="S161" i="1" s="1"/>
  <c r="M142" i="1"/>
  <c r="M162" i="1" s="1"/>
  <c r="E142" i="1"/>
  <c r="E162" i="1" s="1"/>
  <c r="H142" i="1"/>
  <c r="H162" i="1" s="1"/>
  <c r="N132" i="1"/>
  <c r="N152" i="1" s="1"/>
  <c r="F132" i="1"/>
  <c r="F152" i="1" s="1"/>
  <c r="J137" i="1"/>
  <c r="J157" i="1" s="1"/>
  <c r="Q137" i="1"/>
  <c r="Q157" i="1" s="1"/>
  <c r="C126" i="1"/>
  <c r="C146" i="1" s="1"/>
  <c r="C129" i="1"/>
  <c r="C149" i="1" s="1"/>
  <c r="I129" i="1"/>
  <c r="I149" i="1" s="1"/>
  <c r="F129" i="1"/>
  <c r="F149" i="1" s="1"/>
  <c r="E138" i="1"/>
  <c r="E158" i="1" s="1"/>
  <c r="M138" i="1"/>
  <c r="M158" i="1" s="1"/>
  <c r="C139" i="1"/>
  <c r="C159" i="1" s="1"/>
  <c r="T139" i="1"/>
  <c r="T159" i="1" s="1"/>
  <c r="P139" i="1"/>
  <c r="P159" i="1" s="1"/>
  <c r="E143" i="1"/>
  <c r="E163" i="1" s="1"/>
  <c r="H143" i="1"/>
  <c r="H163" i="1" s="1"/>
  <c r="P135" i="1"/>
  <c r="P155" i="1" s="1"/>
  <c r="F135" i="1"/>
  <c r="F155" i="1" s="1"/>
  <c r="I135" i="1"/>
  <c r="I155" i="1" s="1"/>
  <c r="B133" i="1"/>
  <c r="B153" i="1" s="1"/>
  <c r="O133" i="1"/>
  <c r="O153" i="1" s="1"/>
  <c r="S134" i="1"/>
  <c r="S154" i="1" s="1"/>
  <c r="R134" i="1"/>
  <c r="R154" i="1" s="1"/>
  <c r="D131" i="1"/>
  <c r="D151" i="1" s="1"/>
  <c r="Q131" i="1"/>
  <c r="Q151" i="1" s="1"/>
  <c r="E136" i="1"/>
  <c r="E156" i="1" s="1"/>
  <c r="G136" i="1"/>
  <c r="G156" i="1" s="1"/>
  <c r="H140" i="1"/>
  <c r="H160" i="1" s="1"/>
  <c r="I140" i="1"/>
  <c r="I160" i="1" s="1"/>
  <c r="I130" i="1"/>
  <c r="I150" i="1" s="1"/>
  <c r="L130" i="1"/>
  <c r="L150" i="1" s="1"/>
  <c r="R128" i="1"/>
  <c r="R148" i="1" s="1"/>
  <c r="B128" i="1"/>
  <c r="B148" i="1" s="1"/>
  <c r="B127" i="1"/>
  <c r="B147" i="1" s="1"/>
  <c r="P127" i="1"/>
  <c r="P147" i="1" s="1"/>
  <c r="D141" i="1"/>
  <c r="D161" i="1" s="1"/>
  <c r="I141" i="1"/>
  <c r="I161" i="1" s="1"/>
  <c r="T142" i="1"/>
  <c r="T162" i="1" s="1"/>
  <c r="B142" i="1"/>
  <c r="B162" i="1" s="1"/>
  <c r="B132" i="1"/>
  <c r="B152" i="1" s="1"/>
  <c r="I132" i="1"/>
  <c r="I152" i="1" s="1"/>
  <c r="P137" i="1"/>
  <c r="P157" i="1" s="1"/>
  <c r="R137" i="1"/>
  <c r="R157" i="1" s="1"/>
  <c r="D137" i="1"/>
  <c r="D157" i="1" s="1"/>
  <c r="C3" i="2"/>
  <c r="F75" i="1"/>
  <c r="F95" i="1" s="1"/>
  <c r="M70" i="1"/>
  <c r="M90" i="1" s="1"/>
  <c r="O73" i="1"/>
  <c r="O93" i="1" s="1"/>
  <c r="J77" i="1"/>
  <c r="J97" i="1" s="1"/>
  <c r="G323" i="1"/>
  <c r="G343" i="1" s="1"/>
  <c r="C326" i="1"/>
  <c r="C346" i="1" s="1"/>
  <c r="G324" i="1"/>
  <c r="G344" i="1" s="1"/>
  <c r="B73" i="1"/>
  <c r="B93" i="1" s="1"/>
  <c r="M73" i="1"/>
  <c r="M93" i="1" s="1"/>
  <c r="K73" i="1"/>
  <c r="K93" i="1" s="1"/>
  <c r="E323" i="1"/>
  <c r="E343" i="1" s="1"/>
  <c r="D73" i="1"/>
  <c r="D93" i="1" s="1"/>
  <c r="I324" i="1"/>
  <c r="I344" i="1" s="1"/>
  <c r="S323" i="1"/>
  <c r="S343" i="1" s="1"/>
  <c r="Q77" i="1"/>
  <c r="Q97" i="1" s="1"/>
  <c r="Q324" i="1"/>
  <c r="Q344" i="1" s="1"/>
  <c r="N326" i="1"/>
  <c r="N346" i="1" s="1"/>
  <c r="B321" i="1"/>
  <c r="B341" i="1" s="1"/>
  <c r="D74" i="1"/>
  <c r="D94" i="1" s="1"/>
  <c r="J80" i="1"/>
  <c r="J100" i="1" s="1"/>
  <c r="P76" i="1"/>
  <c r="P96" i="1" s="1"/>
  <c r="T73" i="1"/>
  <c r="T93" i="1" s="1"/>
  <c r="K324" i="1"/>
  <c r="K344" i="1" s="1"/>
  <c r="K77" i="1"/>
  <c r="K97" i="1" s="1"/>
  <c r="P77" i="1"/>
  <c r="P97" i="1" s="1"/>
  <c r="E77" i="1"/>
  <c r="E97" i="1" s="1"/>
  <c r="M324" i="1"/>
  <c r="M344" i="1" s="1"/>
  <c r="M75" i="1"/>
  <c r="M95" i="1" s="1"/>
  <c r="K75" i="1"/>
  <c r="K95" i="1" s="1"/>
  <c r="T324" i="1"/>
  <c r="T344" i="1" s="1"/>
  <c r="Q321" i="1"/>
  <c r="Q341" i="1" s="1"/>
  <c r="P323" i="1"/>
  <c r="P343" i="1" s="1"/>
  <c r="T323" i="1"/>
  <c r="T343" i="1" s="1"/>
  <c r="G79" i="1"/>
  <c r="G99" i="1" s="1"/>
  <c r="L70" i="1"/>
  <c r="L90" i="1" s="1"/>
  <c r="Q70" i="1"/>
  <c r="Q90" i="1" s="1"/>
  <c r="P73" i="1"/>
  <c r="P93" i="1" s="1"/>
  <c r="H324" i="1"/>
  <c r="H344" i="1" s="1"/>
  <c r="O77" i="1"/>
  <c r="O97" i="1" s="1"/>
  <c r="G77" i="1"/>
  <c r="G97" i="1" s="1"/>
  <c r="T326" i="1"/>
  <c r="T346" i="1" s="1"/>
  <c r="L78" i="1"/>
  <c r="L98" i="1" s="1"/>
  <c r="G74" i="1"/>
  <c r="G94" i="1" s="1"/>
  <c r="O70" i="1"/>
  <c r="O90" i="1" s="1"/>
  <c r="B80" i="1"/>
  <c r="B100" i="1" s="1"/>
  <c r="F324" i="1"/>
  <c r="F344" i="1" s="1"/>
  <c r="J324" i="1"/>
  <c r="J344" i="1" s="1"/>
  <c r="F77" i="1"/>
  <c r="F97" i="1" s="1"/>
  <c r="K323" i="1"/>
  <c r="K343" i="1" s="1"/>
  <c r="N323" i="1"/>
  <c r="N343" i="1" s="1"/>
  <c r="B323" i="1"/>
  <c r="B343" i="1" s="1"/>
  <c r="H70" i="1"/>
  <c r="H90" i="1" s="1"/>
  <c r="I77" i="1"/>
  <c r="I97" i="1" s="1"/>
  <c r="S73" i="1"/>
  <c r="S93" i="1" s="1"/>
  <c r="F73" i="1"/>
  <c r="F93" i="1" s="1"/>
  <c r="J73" i="1"/>
  <c r="J93" i="1" s="1"/>
  <c r="R324" i="1"/>
  <c r="R344" i="1" s="1"/>
  <c r="O323" i="1"/>
  <c r="O343" i="1" s="1"/>
  <c r="S324" i="1"/>
  <c r="S344" i="1" s="1"/>
  <c r="J323" i="1"/>
  <c r="J343" i="1" s="1"/>
  <c r="F78" i="1"/>
  <c r="F98" i="1" s="1"/>
  <c r="H73" i="1"/>
  <c r="H93" i="1" s="1"/>
  <c r="N73" i="1"/>
  <c r="N93" i="1" s="1"/>
  <c r="L77" i="1"/>
  <c r="L97" i="1" s="1"/>
  <c r="Q323" i="1"/>
  <c r="Q343" i="1" s="1"/>
  <c r="M323" i="1"/>
  <c r="M343" i="1" s="1"/>
  <c r="H323" i="1"/>
  <c r="H343" i="1" s="1"/>
  <c r="B324" i="1"/>
  <c r="B344" i="1" s="1"/>
  <c r="T77" i="1"/>
  <c r="T97" i="1" s="1"/>
  <c r="I73" i="1"/>
  <c r="I93" i="1" s="1"/>
  <c r="M77" i="1"/>
  <c r="M97" i="1" s="1"/>
  <c r="R73" i="1"/>
  <c r="R93" i="1" s="1"/>
  <c r="G73" i="1"/>
  <c r="G93" i="1" s="1"/>
  <c r="H77" i="1"/>
  <c r="H97" i="1" s="1"/>
  <c r="C323" i="1"/>
  <c r="C343" i="1" s="1"/>
  <c r="N324" i="1"/>
  <c r="N344" i="1" s="1"/>
  <c r="O324" i="1"/>
  <c r="O344" i="1" s="1"/>
  <c r="K326" i="1"/>
  <c r="K346" i="1" s="1"/>
  <c r="P321" i="1"/>
  <c r="P341" i="1" s="1"/>
  <c r="M333" i="1"/>
  <c r="M353" i="1" s="1"/>
  <c r="B207" i="1"/>
  <c r="B227" i="1" s="1"/>
  <c r="L207" i="1"/>
  <c r="L227" i="1" s="1"/>
  <c r="L326" i="1"/>
  <c r="L346" i="1" s="1"/>
  <c r="M205" i="1"/>
  <c r="M225" i="1" s="1"/>
  <c r="H205" i="1"/>
  <c r="H225" i="1" s="1"/>
  <c r="H321" i="1"/>
  <c r="H341" i="1" s="1"/>
  <c r="D461" i="1"/>
  <c r="D481" i="1" s="1"/>
  <c r="R460" i="1"/>
  <c r="R480" i="1" s="1"/>
  <c r="L460" i="1"/>
  <c r="L480" i="1" s="1"/>
  <c r="E460" i="1"/>
  <c r="E480" i="1" s="1"/>
  <c r="T334" i="1"/>
  <c r="T354" i="1" s="1"/>
  <c r="M334" i="1"/>
  <c r="M354" i="1" s="1"/>
  <c r="L335" i="1"/>
  <c r="L355" i="1" s="1"/>
  <c r="M326" i="1"/>
  <c r="M346" i="1" s="1"/>
  <c r="Q332" i="1"/>
  <c r="Q352" i="1" s="1"/>
  <c r="Q463" i="1"/>
  <c r="Q483" i="1" s="1"/>
  <c r="M463" i="1"/>
  <c r="M483" i="1" s="1"/>
  <c r="L462" i="1"/>
  <c r="L482" i="1" s="1"/>
  <c r="G204" i="1"/>
  <c r="G224" i="1" s="1"/>
  <c r="M204" i="1"/>
  <c r="M224" i="1" s="1"/>
  <c r="D204" i="1"/>
  <c r="D224" i="1" s="1"/>
  <c r="S206" i="1"/>
  <c r="S226" i="1" s="1"/>
  <c r="E206" i="1"/>
  <c r="E226" i="1" s="1"/>
  <c r="R326" i="1"/>
  <c r="R346" i="1" s="1"/>
  <c r="K79" i="1"/>
  <c r="K99" i="1" s="1"/>
  <c r="M79" i="1"/>
  <c r="M99" i="1" s="1"/>
  <c r="T78" i="1"/>
  <c r="T98" i="1" s="1"/>
  <c r="D78" i="1"/>
  <c r="D98" i="1" s="1"/>
  <c r="N75" i="1"/>
  <c r="N95" i="1" s="1"/>
  <c r="R75" i="1"/>
  <c r="R95" i="1" s="1"/>
  <c r="L74" i="1"/>
  <c r="L94" i="1" s="1"/>
  <c r="M74" i="1"/>
  <c r="M94" i="1" s="1"/>
  <c r="G70" i="1"/>
  <c r="G90" i="1" s="1"/>
  <c r="R70" i="1"/>
  <c r="R90" i="1" s="1"/>
  <c r="Q80" i="1"/>
  <c r="Q100" i="1" s="1"/>
  <c r="T80" i="1"/>
  <c r="T100" i="1" s="1"/>
  <c r="K76" i="1"/>
  <c r="K96" i="1" s="1"/>
  <c r="S76" i="1"/>
  <c r="S96" i="1" s="1"/>
  <c r="P72" i="1"/>
  <c r="P92" i="1" s="1"/>
  <c r="T72" i="1"/>
  <c r="T92" i="1" s="1"/>
  <c r="E73" i="1"/>
  <c r="E93" i="1" s="1"/>
  <c r="O74" i="1"/>
  <c r="O94" i="1" s="1"/>
  <c r="L324" i="1"/>
  <c r="L344" i="1" s="1"/>
  <c r="D323" i="1"/>
  <c r="D343" i="1" s="1"/>
  <c r="C324" i="1"/>
  <c r="C344" i="1" s="1"/>
  <c r="I323" i="1"/>
  <c r="I343" i="1" s="1"/>
  <c r="R323" i="1"/>
  <c r="R343" i="1" s="1"/>
  <c r="L323" i="1"/>
  <c r="L343" i="1" s="1"/>
  <c r="R77" i="1"/>
  <c r="R97" i="1" s="1"/>
  <c r="L73" i="1"/>
  <c r="L93" i="1" s="1"/>
  <c r="D77" i="1"/>
  <c r="D97" i="1" s="1"/>
  <c r="C73" i="1"/>
  <c r="C93" i="1" s="1"/>
  <c r="B77" i="1"/>
  <c r="B97" i="1" s="1"/>
  <c r="N77" i="1"/>
  <c r="N97" i="1" s="1"/>
  <c r="S77" i="1"/>
  <c r="S97" i="1" s="1"/>
  <c r="F323" i="1"/>
  <c r="F343" i="1" s="1"/>
  <c r="D324" i="1"/>
  <c r="D344" i="1" s="1"/>
  <c r="Q73" i="1"/>
  <c r="Q93" i="1" s="1"/>
  <c r="C77" i="1"/>
  <c r="C97" i="1" s="1"/>
  <c r="E324" i="1"/>
  <c r="E344" i="1" s="1"/>
  <c r="P324" i="1"/>
  <c r="P344" i="1" s="1"/>
  <c r="K72" i="1"/>
  <c r="K92" i="1" s="1"/>
  <c r="B72" i="1"/>
  <c r="B92" i="1" s="1"/>
  <c r="C80" i="1"/>
  <c r="C100" i="1" s="1"/>
  <c r="J72" i="1"/>
  <c r="J92" i="1" s="1"/>
  <c r="N80" i="1"/>
  <c r="N100" i="1" s="1"/>
  <c r="Q75" i="1"/>
  <c r="Q95" i="1" s="1"/>
  <c r="N79" i="1"/>
  <c r="N99" i="1" s="1"/>
  <c r="I80" i="1"/>
  <c r="I100" i="1" s="1"/>
  <c r="P78" i="1"/>
  <c r="P98" i="1" s="1"/>
  <c r="H75" i="1"/>
  <c r="H95" i="1" s="1"/>
  <c r="J70" i="1"/>
  <c r="J90" i="1" s="1"/>
  <c r="H72" i="1"/>
  <c r="H92" i="1" s="1"/>
  <c r="J79" i="1"/>
  <c r="J99" i="1" s="1"/>
  <c r="L80" i="1"/>
  <c r="L100" i="1" s="1"/>
  <c r="E70" i="1"/>
  <c r="E90" i="1" s="1"/>
  <c r="B78" i="1"/>
  <c r="B98" i="1" s="1"/>
  <c r="H80" i="1"/>
  <c r="H100" i="1" s="1"/>
  <c r="N321" i="1"/>
  <c r="N341" i="1" s="1"/>
  <c r="O321" i="1"/>
  <c r="O341" i="1" s="1"/>
  <c r="D321" i="1"/>
  <c r="D341" i="1" s="1"/>
  <c r="C333" i="1"/>
  <c r="C353" i="1" s="1"/>
  <c r="R333" i="1"/>
  <c r="R353" i="1" s="1"/>
  <c r="F207" i="1"/>
  <c r="F227" i="1" s="1"/>
  <c r="T207" i="1"/>
  <c r="T227" i="1" s="1"/>
  <c r="T205" i="1"/>
  <c r="T225" i="1" s="1"/>
  <c r="L205" i="1"/>
  <c r="L225" i="1" s="1"/>
  <c r="L461" i="1"/>
  <c r="L481" i="1" s="1"/>
  <c r="E461" i="1"/>
  <c r="E481" i="1" s="1"/>
  <c r="P460" i="1"/>
  <c r="P480" i="1" s="1"/>
  <c r="K460" i="1"/>
  <c r="K480" i="1" s="1"/>
  <c r="M460" i="1"/>
  <c r="M480" i="1" s="1"/>
  <c r="J334" i="1"/>
  <c r="J354" i="1" s="1"/>
  <c r="C334" i="1"/>
  <c r="C354" i="1" s="1"/>
  <c r="H335" i="1"/>
  <c r="H355" i="1" s="1"/>
  <c r="F335" i="1"/>
  <c r="F355" i="1" s="1"/>
  <c r="R332" i="1"/>
  <c r="R352" i="1" s="1"/>
  <c r="I332" i="1"/>
  <c r="I352" i="1" s="1"/>
  <c r="S332" i="1"/>
  <c r="S352" i="1" s="1"/>
  <c r="C463" i="1"/>
  <c r="C483" i="1" s="1"/>
  <c r="T463" i="1"/>
  <c r="T483" i="1" s="1"/>
  <c r="S462" i="1"/>
  <c r="S482" i="1" s="1"/>
  <c r="I462" i="1"/>
  <c r="I482" i="1" s="1"/>
  <c r="O204" i="1"/>
  <c r="O224" i="1" s="1"/>
  <c r="K204" i="1"/>
  <c r="K224" i="1" s="1"/>
  <c r="F206" i="1"/>
  <c r="F226" i="1" s="1"/>
  <c r="O206" i="1"/>
  <c r="O226" i="1" s="1"/>
  <c r="J206" i="1"/>
  <c r="J226" i="1" s="1"/>
  <c r="L333" i="1"/>
  <c r="L353" i="1" s="1"/>
  <c r="E205" i="1"/>
  <c r="E225" i="1" s="1"/>
  <c r="E332" i="1"/>
  <c r="E352" i="1" s="1"/>
  <c r="J462" i="1"/>
  <c r="J482" i="1" s="1"/>
  <c r="N72" i="1"/>
  <c r="N92" i="1" s="1"/>
  <c r="F80" i="1"/>
  <c r="F100" i="1" s="1"/>
  <c r="K78" i="1"/>
  <c r="K98" i="1" s="1"/>
  <c r="R80" i="1"/>
  <c r="R100" i="1" s="1"/>
  <c r="N76" i="1"/>
  <c r="N96" i="1" s="1"/>
  <c r="G72" i="1"/>
  <c r="G92" i="1" s="1"/>
  <c r="C79" i="1"/>
  <c r="C99" i="1" s="1"/>
  <c r="S80" i="1"/>
  <c r="S100" i="1" s="1"/>
  <c r="K74" i="1"/>
  <c r="K94" i="1" s="1"/>
  <c r="S75" i="1"/>
  <c r="S95" i="1" s="1"/>
  <c r="J74" i="1"/>
  <c r="J94" i="1" s="1"/>
  <c r="D72" i="1"/>
  <c r="D92" i="1" s="1"/>
  <c r="O80" i="1"/>
  <c r="O100" i="1" s="1"/>
  <c r="S70" i="1"/>
  <c r="S90" i="1" s="1"/>
  <c r="G76" i="1"/>
  <c r="G96" i="1" s="1"/>
  <c r="T75" i="1"/>
  <c r="T95" i="1" s="1"/>
  <c r="S321" i="1"/>
  <c r="S341" i="1" s="1"/>
  <c r="E321" i="1"/>
  <c r="E341" i="1" s="1"/>
  <c r="R321" i="1"/>
  <c r="R341" i="1" s="1"/>
  <c r="I326" i="1"/>
  <c r="I346" i="1" s="1"/>
  <c r="G326" i="1"/>
  <c r="G346" i="1" s="1"/>
  <c r="K333" i="1"/>
  <c r="K353" i="1" s="1"/>
  <c r="F333" i="1"/>
  <c r="F353" i="1" s="1"/>
  <c r="N207" i="1"/>
  <c r="N227" i="1" s="1"/>
  <c r="G207" i="1"/>
  <c r="G227" i="1" s="1"/>
  <c r="M207" i="1"/>
  <c r="M227" i="1" s="1"/>
  <c r="B205" i="1"/>
  <c r="B225" i="1" s="1"/>
  <c r="O205" i="1"/>
  <c r="O225" i="1" s="1"/>
  <c r="Q205" i="1"/>
  <c r="Q225" i="1" s="1"/>
  <c r="J461" i="1"/>
  <c r="J481" i="1" s="1"/>
  <c r="C461" i="1"/>
  <c r="C481" i="1" s="1"/>
  <c r="C460" i="1"/>
  <c r="C480" i="1" s="1"/>
  <c r="T460" i="1"/>
  <c r="T480" i="1" s="1"/>
  <c r="B460" i="1"/>
  <c r="B480" i="1" s="1"/>
  <c r="G334" i="1"/>
  <c r="G354" i="1" s="1"/>
  <c r="R334" i="1"/>
  <c r="R354" i="1" s="1"/>
  <c r="P335" i="1"/>
  <c r="P355" i="1" s="1"/>
  <c r="Q335" i="1"/>
  <c r="Q355" i="1" s="1"/>
  <c r="O332" i="1"/>
  <c r="O352" i="1" s="1"/>
  <c r="L332" i="1"/>
  <c r="L352" i="1" s="1"/>
  <c r="B332" i="1"/>
  <c r="B352" i="1" s="1"/>
  <c r="J463" i="1"/>
  <c r="J483" i="1" s="1"/>
  <c r="L463" i="1"/>
  <c r="L483" i="1" s="1"/>
  <c r="B462" i="1"/>
  <c r="B482" i="1" s="1"/>
  <c r="K462" i="1"/>
  <c r="K482" i="1" s="1"/>
  <c r="R462" i="1"/>
  <c r="R482" i="1" s="1"/>
  <c r="J204" i="1"/>
  <c r="J224" i="1" s="1"/>
  <c r="C204" i="1"/>
  <c r="C224" i="1" s="1"/>
  <c r="M206" i="1"/>
  <c r="M226" i="1" s="1"/>
  <c r="L206" i="1"/>
  <c r="L226" i="1" s="1"/>
  <c r="G206" i="1"/>
  <c r="G226" i="1" s="1"/>
  <c r="Q207" i="1"/>
  <c r="Q227" i="1" s="1"/>
  <c r="G335" i="1"/>
  <c r="G355" i="1" s="1"/>
  <c r="T462" i="1"/>
  <c r="T482" i="1" s="1"/>
  <c r="C78" i="1"/>
  <c r="C98" i="1" s="1"/>
  <c r="N78" i="1"/>
  <c r="N98" i="1" s="1"/>
  <c r="G75" i="1"/>
  <c r="G95" i="1" s="1"/>
  <c r="F70" i="1"/>
  <c r="F90" i="1" s="1"/>
  <c r="C72" i="1"/>
  <c r="C92" i="1" s="1"/>
  <c r="L79" i="1"/>
  <c r="L99" i="1" s="1"/>
  <c r="P80" i="1"/>
  <c r="P100" i="1" s="1"/>
  <c r="R78" i="1"/>
  <c r="R98" i="1" s="1"/>
  <c r="E76" i="1"/>
  <c r="E96" i="1" s="1"/>
  <c r="N74" i="1"/>
  <c r="N94" i="1" s="1"/>
  <c r="Q78" i="1"/>
  <c r="Q98" i="1" s="1"/>
  <c r="K70" i="1"/>
  <c r="K90" i="1" s="1"/>
  <c r="H78" i="1"/>
  <c r="H98" i="1" s="1"/>
  <c r="I75" i="1"/>
  <c r="I95" i="1" s="1"/>
  <c r="P70" i="1"/>
  <c r="P90" i="1" s="1"/>
  <c r="Q76" i="1"/>
  <c r="Q96" i="1" s="1"/>
  <c r="M80" i="1"/>
  <c r="M100" i="1" s="1"/>
  <c r="C76" i="1"/>
  <c r="C96" i="1" s="1"/>
  <c r="I321" i="1"/>
  <c r="I341" i="1" s="1"/>
  <c r="L321" i="1"/>
  <c r="L341" i="1" s="1"/>
  <c r="E326" i="1"/>
  <c r="E346" i="1" s="1"/>
  <c r="G333" i="1"/>
  <c r="G353" i="1" s="1"/>
  <c r="J333" i="1"/>
  <c r="J353" i="1" s="1"/>
  <c r="I207" i="1"/>
  <c r="I227" i="1" s="1"/>
  <c r="C207" i="1"/>
  <c r="C227" i="1" s="1"/>
  <c r="P207" i="1"/>
  <c r="P227" i="1" s="1"/>
  <c r="R205" i="1"/>
  <c r="R225" i="1" s="1"/>
  <c r="P205" i="1"/>
  <c r="P225" i="1" s="1"/>
  <c r="F461" i="1"/>
  <c r="F481" i="1" s="1"/>
  <c r="S461" i="1"/>
  <c r="S481" i="1" s="1"/>
  <c r="H460" i="1"/>
  <c r="H480" i="1" s="1"/>
  <c r="N460" i="1"/>
  <c r="N480" i="1" s="1"/>
  <c r="S460" i="1"/>
  <c r="S480" i="1" s="1"/>
  <c r="P334" i="1"/>
  <c r="P354" i="1" s="1"/>
  <c r="O334" i="1"/>
  <c r="O354" i="1" s="1"/>
  <c r="C335" i="1"/>
  <c r="C355" i="1" s="1"/>
  <c r="D335" i="1"/>
  <c r="D355" i="1" s="1"/>
  <c r="N332" i="1"/>
  <c r="N352" i="1" s="1"/>
  <c r="F332" i="1"/>
  <c r="F352" i="1" s="1"/>
  <c r="P332" i="1"/>
  <c r="P352" i="1" s="1"/>
  <c r="N463" i="1"/>
  <c r="N483" i="1" s="1"/>
  <c r="P463" i="1"/>
  <c r="P483" i="1" s="1"/>
  <c r="M462" i="1"/>
  <c r="M482" i="1" s="1"/>
  <c r="O462" i="1"/>
  <c r="O482" i="1" s="1"/>
  <c r="N462" i="1"/>
  <c r="N482" i="1" s="1"/>
  <c r="P204" i="1"/>
  <c r="P224" i="1" s="1"/>
  <c r="B204" i="1"/>
  <c r="B224" i="1" s="1"/>
  <c r="N206" i="1"/>
  <c r="N226" i="1" s="1"/>
  <c r="P206" i="1"/>
  <c r="P226" i="1" s="1"/>
  <c r="T335" i="1"/>
  <c r="T355" i="1" s="1"/>
  <c r="B326" i="1"/>
  <c r="B346" i="1" s="1"/>
  <c r="J75" i="1"/>
  <c r="J95" i="1" s="1"/>
  <c r="B70" i="1"/>
  <c r="B90" i="1" s="1"/>
  <c r="C75" i="1"/>
  <c r="C95" i="1" s="1"/>
  <c r="Q74" i="1"/>
  <c r="Q94" i="1" s="1"/>
  <c r="L72" i="1"/>
  <c r="L92" i="1" s="1"/>
  <c r="S78" i="1"/>
  <c r="S98" i="1" s="1"/>
  <c r="N70" i="1"/>
  <c r="N90" i="1" s="1"/>
  <c r="I72" i="1"/>
  <c r="I92" i="1" s="1"/>
  <c r="O72" i="1"/>
  <c r="O92" i="1" s="1"/>
  <c r="B79" i="1"/>
  <c r="B99" i="1" s="1"/>
  <c r="D80" i="1"/>
  <c r="D100" i="1" s="1"/>
  <c r="F72" i="1"/>
  <c r="F92" i="1" s="1"/>
  <c r="G78" i="1"/>
  <c r="G98" i="1" s="1"/>
  <c r="P75" i="1"/>
  <c r="P95" i="1" s="1"/>
  <c r="I70" i="1"/>
  <c r="I90" i="1" s="1"/>
  <c r="E75" i="1"/>
  <c r="E95" i="1" s="1"/>
  <c r="B76" i="1"/>
  <c r="B96" i="1" s="1"/>
  <c r="C74" i="1"/>
  <c r="C94" i="1" s="1"/>
  <c r="Q72" i="1"/>
  <c r="Q92" i="1" s="1"/>
  <c r="S74" i="1"/>
  <c r="S94" i="1" s="1"/>
  <c r="T70" i="1"/>
  <c r="T90" i="1" s="1"/>
  <c r="J326" i="1"/>
  <c r="J346" i="1" s="1"/>
  <c r="T321" i="1"/>
  <c r="T341" i="1" s="1"/>
  <c r="M321" i="1"/>
  <c r="M341" i="1" s="1"/>
  <c r="J321" i="1"/>
  <c r="J341" i="1" s="1"/>
  <c r="S333" i="1"/>
  <c r="S353" i="1" s="1"/>
  <c r="P333" i="1"/>
  <c r="P353" i="1" s="1"/>
  <c r="K207" i="1"/>
  <c r="K227" i="1" s="1"/>
  <c r="H207" i="1"/>
  <c r="H227" i="1" s="1"/>
  <c r="S205" i="1"/>
  <c r="S225" i="1" s="1"/>
  <c r="F205" i="1"/>
  <c r="F225" i="1" s="1"/>
  <c r="I205" i="1"/>
  <c r="I225" i="1" s="1"/>
  <c r="G461" i="1"/>
  <c r="G481" i="1" s="1"/>
  <c r="Q461" i="1"/>
  <c r="Q481" i="1" s="1"/>
  <c r="P461" i="1"/>
  <c r="P481" i="1" s="1"/>
  <c r="O460" i="1"/>
  <c r="O480" i="1" s="1"/>
  <c r="Q460" i="1"/>
  <c r="Q480" i="1" s="1"/>
  <c r="L334" i="1"/>
  <c r="L354" i="1" s="1"/>
  <c r="F334" i="1"/>
  <c r="F354" i="1" s="1"/>
  <c r="E334" i="1"/>
  <c r="E354" i="1" s="1"/>
  <c r="R335" i="1"/>
  <c r="R355" i="1" s="1"/>
  <c r="N335" i="1"/>
  <c r="N355" i="1" s="1"/>
  <c r="B335" i="1"/>
  <c r="B355" i="1" s="1"/>
  <c r="G332" i="1"/>
  <c r="G352" i="1" s="1"/>
  <c r="D332" i="1"/>
  <c r="D352" i="1" s="1"/>
  <c r="G463" i="1"/>
  <c r="G483" i="1" s="1"/>
  <c r="F463" i="1"/>
  <c r="F483" i="1" s="1"/>
  <c r="O463" i="1"/>
  <c r="O483" i="1" s="1"/>
  <c r="P462" i="1"/>
  <c r="P482" i="1" s="1"/>
  <c r="C462" i="1"/>
  <c r="C482" i="1" s="1"/>
  <c r="F462" i="1"/>
  <c r="F482" i="1" s="1"/>
  <c r="I204" i="1"/>
  <c r="I224" i="1" s="1"/>
  <c r="E204" i="1"/>
  <c r="E224" i="1" s="1"/>
  <c r="L204" i="1"/>
  <c r="L224" i="1" s="1"/>
  <c r="D206" i="1"/>
  <c r="D226" i="1" s="1"/>
  <c r="Q206" i="1"/>
  <c r="Q226" i="1" s="1"/>
  <c r="I74" i="1"/>
  <c r="I94" i="1" s="1"/>
  <c r="F79" i="1"/>
  <c r="F99" i="1" s="1"/>
  <c r="L76" i="1"/>
  <c r="L96" i="1" s="1"/>
  <c r="H74" i="1"/>
  <c r="H94" i="1" s="1"/>
  <c r="B75" i="1"/>
  <c r="B95" i="1" s="1"/>
  <c r="O78" i="1"/>
  <c r="O98" i="1" s="1"/>
  <c r="O75" i="1"/>
  <c r="O95" i="1" s="1"/>
  <c r="D70" i="1"/>
  <c r="D90" i="1" s="1"/>
  <c r="S79" i="1"/>
  <c r="S99" i="1" s="1"/>
  <c r="S72" i="1"/>
  <c r="S92" i="1" s="1"/>
  <c r="T79" i="1"/>
  <c r="T99" i="1" s="1"/>
  <c r="G80" i="1"/>
  <c r="G100" i="1" s="1"/>
  <c r="D75" i="1"/>
  <c r="D95" i="1" s="1"/>
  <c r="R74" i="1"/>
  <c r="R94" i="1" s="1"/>
  <c r="R76" i="1"/>
  <c r="R96" i="1" s="1"/>
  <c r="H79" i="1"/>
  <c r="H99" i="1" s="1"/>
  <c r="F76" i="1"/>
  <c r="F96" i="1" s="1"/>
  <c r="P74" i="1"/>
  <c r="P94" i="1" s="1"/>
  <c r="T74" i="1"/>
  <c r="T94" i="1" s="1"/>
  <c r="O326" i="1"/>
  <c r="O346" i="1" s="1"/>
  <c r="P326" i="1"/>
  <c r="P346" i="1" s="1"/>
  <c r="F321" i="1"/>
  <c r="F341" i="1" s="1"/>
  <c r="G321" i="1"/>
  <c r="G341" i="1" s="1"/>
  <c r="O333" i="1"/>
  <c r="O353" i="1" s="1"/>
  <c r="Q333" i="1"/>
  <c r="Q353" i="1" s="1"/>
  <c r="T333" i="1"/>
  <c r="T353" i="1" s="1"/>
  <c r="R207" i="1"/>
  <c r="R227" i="1" s="1"/>
  <c r="S207" i="1"/>
  <c r="S227" i="1" s="1"/>
  <c r="K205" i="1"/>
  <c r="K225" i="1" s="1"/>
  <c r="N205" i="1"/>
  <c r="N225" i="1" s="1"/>
  <c r="O461" i="1"/>
  <c r="O481" i="1" s="1"/>
  <c r="M461" i="1"/>
  <c r="M481" i="1" s="1"/>
  <c r="F460" i="1"/>
  <c r="F480" i="1" s="1"/>
  <c r="N334" i="1"/>
  <c r="N354" i="1" s="1"/>
  <c r="K334" i="1"/>
  <c r="K354" i="1" s="1"/>
  <c r="B334" i="1"/>
  <c r="B354" i="1" s="1"/>
  <c r="J335" i="1"/>
  <c r="J355" i="1" s="1"/>
  <c r="I335" i="1"/>
  <c r="I355" i="1" s="1"/>
  <c r="K335" i="1"/>
  <c r="K355" i="1" s="1"/>
  <c r="K332" i="1"/>
  <c r="K352" i="1" s="1"/>
  <c r="C332" i="1"/>
  <c r="C352" i="1" s="1"/>
  <c r="R463" i="1"/>
  <c r="R483" i="1" s="1"/>
  <c r="S463" i="1"/>
  <c r="S483" i="1" s="1"/>
  <c r="D463" i="1"/>
  <c r="D483" i="1" s="1"/>
  <c r="E462" i="1"/>
  <c r="E482" i="1" s="1"/>
  <c r="G462" i="1"/>
  <c r="G482" i="1" s="1"/>
  <c r="F204" i="1"/>
  <c r="F224" i="1" s="1"/>
  <c r="Q204" i="1"/>
  <c r="Q224" i="1" s="1"/>
  <c r="B206" i="1"/>
  <c r="B226" i="1" s="1"/>
  <c r="K206" i="1"/>
  <c r="K226" i="1" s="1"/>
  <c r="D76" i="1"/>
  <c r="D96" i="1" s="1"/>
  <c r="M72" i="1"/>
  <c r="M92" i="1" s="1"/>
  <c r="Q79" i="1"/>
  <c r="Q99" i="1" s="1"/>
  <c r="I76" i="1"/>
  <c r="I96" i="1" s="1"/>
  <c r="L75" i="1"/>
  <c r="L95" i="1" s="1"/>
  <c r="B74" i="1"/>
  <c r="B94" i="1" s="1"/>
  <c r="I78" i="1"/>
  <c r="I98" i="1" s="1"/>
  <c r="C70" i="1"/>
  <c r="C90" i="1" s="1"/>
  <c r="E80" i="1"/>
  <c r="E100" i="1" s="1"/>
  <c r="M76" i="1"/>
  <c r="M96" i="1" s="1"/>
  <c r="E74" i="1"/>
  <c r="E94" i="1" s="1"/>
  <c r="J78" i="1"/>
  <c r="J98" i="1" s="1"/>
  <c r="R79" i="1"/>
  <c r="R99" i="1" s="1"/>
  <c r="O76" i="1"/>
  <c r="O96" i="1" s="1"/>
  <c r="E78" i="1"/>
  <c r="E98" i="1" s="1"/>
  <c r="M78" i="1"/>
  <c r="M98" i="1" s="1"/>
  <c r="S326" i="1"/>
  <c r="S346" i="1" s="1"/>
  <c r="Q326" i="1"/>
  <c r="Q346" i="1" s="1"/>
  <c r="H326" i="1"/>
  <c r="H346" i="1" s="1"/>
  <c r="K321" i="1"/>
  <c r="K341" i="1" s="1"/>
  <c r="H333" i="1"/>
  <c r="H353" i="1" s="1"/>
  <c r="B333" i="1"/>
  <c r="B353" i="1" s="1"/>
  <c r="N333" i="1"/>
  <c r="N353" i="1" s="1"/>
  <c r="O207" i="1"/>
  <c r="O227" i="1" s="1"/>
  <c r="J207" i="1"/>
  <c r="J227" i="1" s="1"/>
  <c r="C205" i="1"/>
  <c r="C225" i="1" s="1"/>
  <c r="J205" i="1"/>
  <c r="J225" i="1" s="1"/>
  <c r="R461" i="1"/>
  <c r="R481" i="1" s="1"/>
  <c r="B461" i="1"/>
  <c r="B481" i="1" s="1"/>
  <c r="K461" i="1"/>
  <c r="K481" i="1" s="1"/>
  <c r="J460" i="1"/>
  <c r="J480" i="1" s="1"/>
  <c r="D460" i="1"/>
  <c r="D480" i="1" s="1"/>
  <c r="D334" i="1"/>
  <c r="D354" i="1" s="1"/>
  <c r="Q334" i="1"/>
  <c r="Q354" i="1" s="1"/>
  <c r="E335" i="1"/>
  <c r="E355" i="1" s="1"/>
  <c r="M335" i="1"/>
  <c r="M355" i="1" s="1"/>
  <c r="M332" i="1"/>
  <c r="M352" i="1" s="1"/>
  <c r="H332" i="1"/>
  <c r="H352" i="1" s="1"/>
  <c r="B463" i="1"/>
  <c r="B483" i="1" s="1"/>
  <c r="H463" i="1"/>
  <c r="H483" i="1" s="1"/>
  <c r="D462" i="1"/>
  <c r="D482" i="1" s="1"/>
  <c r="R204" i="1"/>
  <c r="R224" i="1" s="1"/>
  <c r="T204" i="1"/>
  <c r="T224" i="1" s="1"/>
  <c r="S204" i="1"/>
  <c r="S224" i="1" s="1"/>
  <c r="C206" i="1"/>
  <c r="C226" i="1" s="1"/>
  <c r="I206" i="1"/>
  <c r="I226" i="1" s="1"/>
  <c r="T461" i="1"/>
  <c r="T481" i="1" s="1"/>
  <c r="E72" i="1"/>
  <c r="E92" i="1" s="1"/>
  <c r="I79" i="1"/>
  <c r="I99" i="1" s="1"/>
  <c r="H76" i="1"/>
  <c r="H96" i="1" s="1"/>
  <c r="F74" i="1"/>
  <c r="F94" i="1" s="1"/>
  <c r="R72" i="1"/>
  <c r="R92" i="1" s="1"/>
  <c r="E79" i="1"/>
  <c r="E99" i="1" s="1"/>
  <c r="K80" i="1"/>
  <c r="K100" i="1" s="1"/>
  <c r="P79" i="1"/>
  <c r="P99" i="1" s="1"/>
  <c r="T76" i="1"/>
  <c r="T96" i="1" s="1"/>
  <c r="J76" i="1"/>
  <c r="J96" i="1" s="1"/>
  <c r="D79" i="1"/>
  <c r="D99" i="1" s="1"/>
  <c r="O79" i="1"/>
  <c r="O99" i="1" s="1"/>
  <c r="F326" i="1"/>
  <c r="F346" i="1" s="1"/>
  <c r="D326" i="1"/>
  <c r="D346" i="1" s="1"/>
  <c r="C321" i="1"/>
  <c r="C341" i="1" s="1"/>
  <c r="D333" i="1"/>
  <c r="D353" i="1" s="1"/>
  <c r="I333" i="1"/>
  <c r="I353" i="1" s="1"/>
  <c r="E333" i="1"/>
  <c r="E353" i="1" s="1"/>
  <c r="D207" i="1"/>
  <c r="D227" i="1" s="1"/>
  <c r="E207" i="1"/>
  <c r="E227" i="1" s="1"/>
  <c r="G205" i="1"/>
  <c r="G225" i="1" s="1"/>
  <c r="D205" i="1"/>
  <c r="D225" i="1" s="1"/>
  <c r="N461" i="1"/>
  <c r="N481" i="1" s="1"/>
  <c r="I461" i="1"/>
  <c r="I481" i="1" s="1"/>
  <c r="H461" i="1"/>
  <c r="H481" i="1" s="1"/>
  <c r="G460" i="1"/>
  <c r="G480" i="1" s="1"/>
  <c r="I460" i="1"/>
  <c r="I480" i="1" s="1"/>
  <c r="H334" i="1"/>
  <c r="H354" i="1" s="1"/>
  <c r="S334" i="1"/>
  <c r="S354" i="1" s="1"/>
  <c r="I334" i="1"/>
  <c r="I354" i="1" s="1"/>
  <c r="S335" i="1"/>
  <c r="S355" i="1" s="1"/>
  <c r="O335" i="1"/>
  <c r="O355" i="1" s="1"/>
  <c r="J332" i="1"/>
  <c r="J352" i="1" s="1"/>
  <c r="T332" i="1"/>
  <c r="T352" i="1" s="1"/>
  <c r="K463" i="1"/>
  <c r="K483" i="1" s="1"/>
  <c r="I463" i="1"/>
  <c r="I483" i="1" s="1"/>
  <c r="E463" i="1"/>
  <c r="E483" i="1" s="1"/>
  <c r="H462" i="1"/>
  <c r="H482" i="1" s="1"/>
  <c r="Q462" i="1"/>
  <c r="Q482" i="1" s="1"/>
  <c r="H204" i="1"/>
  <c r="H224" i="1" s="1"/>
  <c r="N204" i="1"/>
  <c r="N224" i="1" s="1"/>
  <c r="T206" i="1"/>
  <c r="T226" i="1" s="1"/>
  <c r="R206" i="1"/>
  <c r="R226" i="1" s="1"/>
  <c r="H206" i="1"/>
  <c r="H226" i="1" s="1"/>
  <c r="D3" i="2"/>
  <c r="B3" i="2"/>
  <c r="B196" i="1"/>
  <c r="B216" i="1" s="1"/>
  <c r="I17" i="2"/>
  <c r="G196" i="1"/>
  <c r="G216" i="1" s="1"/>
  <c r="E195" i="1"/>
  <c r="E215" i="1" s="1"/>
  <c r="G195" i="1"/>
  <c r="G215" i="1" s="1"/>
  <c r="M190" i="1"/>
  <c r="M210" i="1" s="1"/>
  <c r="S190" i="1"/>
  <c r="S210" i="1" s="1"/>
  <c r="T190" i="1"/>
  <c r="T210" i="1" s="1"/>
  <c r="R322" i="1"/>
  <c r="R342" i="1" s="1"/>
  <c r="D322" i="1"/>
  <c r="D342" i="1" s="1"/>
  <c r="P322" i="1"/>
  <c r="P342" i="1" s="1"/>
  <c r="D198" i="1"/>
  <c r="D218" i="1" s="1"/>
  <c r="Q198" i="1"/>
  <c r="Q218" i="1" s="1"/>
  <c r="K192" i="1"/>
  <c r="K212" i="1" s="1"/>
  <c r="H192" i="1"/>
  <c r="H212" i="1" s="1"/>
  <c r="F192" i="1"/>
  <c r="F212" i="1" s="1"/>
  <c r="D319" i="1"/>
  <c r="D339" i="1" s="1"/>
  <c r="F319" i="1"/>
  <c r="F339" i="1" s="1"/>
  <c r="G318" i="1"/>
  <c r="G338" i="1" s="1"/>
  <c r="C318" i="1"/>
  <c r="C338" i="1" s="1"/>
  <c r="Q191" i="1"/>
  <c r="Q211" i="1" s="1"/>
  <c r="M191" i="1"/>
  <c r="M211" i="1" s="1"/>
  <c r="G191" i="1"/>
  <c r="G211" i="1" s="1"/>
  <c r="T320" i="1"/>
  <c r="T340" i="1" s="1"/>
  <c r="L320" i="1"/>
  <c r="L340" i="1" s="1"/>
  <c r="J194" i="1"/>
  <c r="J214" i="1" s="1"/>
  <c r="F194" i="1"/>
  <c r="F214" i="1" s="1"/>
  <c r="L197" i="1"/>
  <c r="L217" i="1" s="1"/>
  <c r="F197" i="1"/>
  <c r="F217" i="1" s="1"/>
  <c r="H193" i="1"/>
  <c r="H213" i="1" s="1"/>
  <c r="F193" i="1"/>
  <c r="F213" i="1" s="1"/>
  <c r="M196" i="1"/>
  <c r="M216" i="1" s="1"/>
  <c r="O325" i="1"/>
  <c r="O345" i="1" s="1"/>
  <c r="Q325" i="1"/>
  <c r="Q345" i="1" s="1"/>
  <c r="J195" i="1"/>
  <c r="J215" i="1" s="1"/>
  <c r="L195" i="1"/>
  <c r="L215" i="1" s="1"/>
  <c r="C190" i="1"/>
  <c r="C210" i="1" s="1"/>
  <c r="G190" i="1"/>
  <c r="G210" i="1" s="1"/>
  <c r="J322" i="1"/>
  <c r="J342" i="1" s="1"/>
  <c r="K322" i="1"/>
  <c r="K342" i="1" s="1"/>
  <c r="N322" i="1"/>
  <c r="N342" i="1" s="1"/>
  <c r="M198" i="1"/>
  <c r="M218" i="1" s="1"/>
  <c r="I198" i="1"/>
  <c r="I218" i="1" s="1"/>
  <c r="L192" i="1"/>
  <c r="L212" i="1" s="1"/>
  <c r="Q192" i="1"/>
  <c r="Q212" i="1" s="1"/>
  <c r="M319" i="1"/>
  <c r="M339" i="1" s="1"/>
  <c r="R319" i="1"/>
  <c r="R339" i="1" s="1"/>
  <c r="F318" i="1"/>
  <c r="F338" i="1" s="1"/>
  <c r="R318" i="1"/>
  <c r="R338" i="1" s="1"/>
  <c r="E191" i="1"/>
  <c r="E211" i="1" s="1"/>
  <c r="C191" i="1"/>
  <c r="C211" i="1" s="1"/>
  <c r="I320" i="1"/>
  <c r="I340" i="1" s="1"/>
  <c r="D320" i="1"/>
  <c r="D340" i="1" s="1"/>
  <c r="S194" i="1"/>
  <c r="S214" i="1" s="1"/>
  <c r="O194" i="1"/>
  <c r="O214" i="1" s="1"/>
  <c r="K197" i="1"/>
  <c r="K217" i="1" s="1"/>
  <c r="T197" i="1"/>
  <c r="T217" i="1" s="1"/>
  <c r="Q193" i="1"/>
  <c r="Q213" i="1" s="1"/>
  <c r="L193" i="1"/>
  <c r="L213" i="1" s="1"/>
  <c r="M193" i="1"/>
  <c r="M213" i="1" s="1"/>
  <c r="P196" i="1"/>
  <c r="P216" i="1" s="1"/>
  <c r="L196" i="1"/>
  <c r="L216" i="1" s="1"/>
  <c r="L325" i="1"/>
  <c r="L345" i="1" s="1"/>
  <c r="F325" i="1"/>
  <c r="F345" i="1" s="1"/>
  <c r="P325" i="1"/>
  <c r="P345" i="1" s="1"/>
  <c r="U281" i="1"/>
  <c r="I11" i="2"/>
  <c r="D202" i="1"/>
  <c r="D222" i="1" s="1"/>
  <c r="G202" i="1"/>
  <c r="G222" i="1" s="1"/>
  <c r="T202" i="1"/>
  <c r="T222" i="1" s="1"/>
  <c r="E202" i="1"/>
  <c r="E222" i="1" s="1"/>
  <c r="I202" i="1"/>
  <c r="I222" i="1" s="1"/>
  <c r="R202" i="1"/>
  <c r="R222" i="1" s="1"/>
  <c r="M202" i="1"/>
  <c r="M222" i="1" s="1"/>
  <c r="P202" i="1"/>
  <c r="P222" i="1" s="1"/>
  <c r="N202" i="1"/>
  <c r="N222" i="1" s="1"/>
  <c r="K202" i="1"/>
  <c r="K222" i="1" s="1"/>
  <c r="C202" i="1"/>
  <c r="C222" i="1" s="1"/>
  <c r="L202" i="1"/>
  <c r="L222" i="1" s="1"/>
  <c r="Q202" i="1"/>
  <c r="Q222" i="1" s="1"/>
  <c r="S202" i="1"/>
  <c r="S222" i="1" s="1"/>
  <c r="J202" i="1"/>
  <c r="J222" i="1" s="1"/>
  <c r="F202" i="1"/>
  <c r="F222" i="1" s="1"/>
  <c r="O202" i="1"/>
  <c r="O222" i="1" s="1"/>
  <c r="H202" i="1"/>
  <c r="H222" i="1" s="1"/>
  <c r="I16" i="2"/>
  <c r="T195" i="1"/>
  <c r="T215" i="1" s="1"/>
  <c r="D195" i="1"/>
  <c r="D215" i="1" s="1"/>
  <c r="D190" i="1"/>
  <c r="D210" i="1" s="1"/>
  <c r="R190" i="1"/>
  <c r="R210" i="1" s="1"/>
  <c r="O322" i="1"/>
  <c r="O342" i="1" s="1"/>
  <c r="C322" i="1"/>
  <c r="C342" i="1" s="1"/>
  <c r="C198" i="1"/>
  <c r="C218" i="1" s="1"/>
  <c r="P198" i="1"/>
  <c r="P218" i="1" s="1"/>
  <c r="J192" i="1"/>
  <c r="J212" i="1" s="1"/>
  <c r="E192" i="1"/>
  <c r="E212" i="1" s="1"/>
  <c r="K319" i="1"/>
  <c r="K339" i="1" s="1"/>
  <c r="Q319" i="1"/>
  <c r="Q339" i="1" s="1"/>
  <c r="E318" i="1"/>
  <c r="E338" i="1" s="1"/>
  <c r="I318" i="1"/>
  <c r="I338" i="1" s="1"/>
  <c r="J191" i="1"/>
  <c r="J211" i="1" s="1"/>
  <c r="L191" i="1"/>
  <c r="L211" i="1" s="1"/>
  <c r="R320" i="1"/>
  <c r="R340" i="1" s="1"/>
  <c r="Q320" i="1"/>
  <c r="Q340" i="1" s="1"/>
  <c r="R194" i="1"/>
  <c r="R214" i="1" s="1"/>
  <c r="C194" i="1"/>
  <c r="C214" i="1" s="1"/>
  <c r="D197" i="1"/>
  <c r="D217" i="1" s="1"/>
  <c r="O197" i="1"/>
  <c r="O217" i="1" s="1"/>
  <c r="P193" i="1"/>
  <c r="P213" i="1" s="1"/>
  <c r="G193" i="1"/>
  <c r="G213" i="1" s="1"/>
  <c r="E193" i="1"/>
  <c r="E213" i="1" s="1"/>
  <c r="F196" i="1"/>
  <c r="F216" i="1" s="1"/>
  <c r="T196" i="1"/>
  <c r="T216" i="1" s="1"/>
  <c r="I325" i="1"/>
  <c r="I345" i="1" s="1"/>
  <c r="M325" i="1"/>
  <c r="M345" i="1" s="1"/>
  <c r="N325" i="1"/>
  <c r="N345" i="1" s="1"/>
  <c r="O200" i="1"/>
  <c r="O220" i="1" s="1"/>
  <c r="E200" i="1"/>
  <c r="E220" i="1" s="1"/>
  <c r="M200" i="1"/>
  <c r="M220" i="1" s="1"/>
  <c r="P200" i="1"/>
  <c r="P220" i="1" s="1"/>
  <c r="S200" i="1"/>
  <c r="S220" i="1" s="1"/>
  <c r="D200" i="1"/>
  <c r="D220" i="1" s="1"/>
  <c r="J200" i="1"/>
  <c r="J220" i="1" s="1"/>
  <c r="G200" i="1"/>
  <c r="G220" i="1" s="1"/>
  <c r="R200" i="1"/>
  <c r="R220" i="1" s="1"/>
  <c r="N200" i="1"/>
  <c r="N220" i="1" s="1"/>
  <c r="Q200" i="1"/>
  <c r="Q220" i="1" s="1"/>
  <c r="C200" i="1"/>
  <c r="C220" i="1" s="1"/>
  <c r="K200" i="1"/>
  <c r="K220" i="1" s="1"/>
  <c r="L200" i="1"/>
  <c r="L220" i="1" s="1"/>
  <c r="H200" i="1"/>
  <c r="H220" i="1" s="1"/>
  <c r="I200" i="1"/>
  <c r="I220" i="1" s="1"/>
  <c r="T200" i="1"/>
  <c r="T220" i="1" s="1"/>
  <c r="F200" i="1"/>
  <c r="F220" i="1" s="1"/>
  <c r="U279" i="1"/>
  <c r="I9" i="2"/>
  <c r="L329" i="1"/>
  <c r="L349" i="1" s="1"/>
  <c r="N329" i="1"/>
  <c r="N349" i="1" s="1"/>
  <c r="D329" i="1"/>
  <c r="D349" i="1" s="1"/>
  <c r="Q329" i="1"/>
  <c r="Q349" i="1" s="1"/>
  <c r="J329" i="1"/>
  <c r="J349" i="1" s="1"/>
  <c r="R329" i="1"/>
  <c r="R349" i="1" s="1"/>
  <c r="O329" i="1"/>
  <c r="O349" i="1" s="1"/>
  <c r="C329" i="1"/>
  <c r="C349" i="1" s="1"/>
  <c r="E329" i="1"/>
  <c r="E349" i="1" s="1"/>
  <c r="S329" i="1"/>
  <c r="S349" i="1" s="1"/>
  <c r="H329" i="1"/>
  <c r="H349" i="1" s="1"/>
  <c r="G329" i="1"/>
  <c r="G349" i="1" s="1"/>
  <c r="I329" i="1"/>
  <c r="I349" i="1" s="1"/>
  <c r="K329" i="1"/>
  <c r="K349" i="1" s="1"/>
  <c r="P329" i="1"/>
  <c r="P349" i="1" s="1"/>
  <c r="M329" i="1"/>
  <c r="M349" i="1" s="1"/>
  <c r="F329" i="1"/>
  <c r="F349" i="1" s="1"/>
  <c r="T329" i="1"/>
  <c r="T349" i="1" s="1"/>
  <c r="O195" i="1"/>
  <c r="O215" i="1" s="1"/>
  <c r="S195" i="1"/>
  <c r="S215" i="1" s="1"/>
  <c r="L190" i="1"/>
  <c r="L210" i="1" s="1"/>
  <c r="F190" i="1"/>
  <c r="F210" i="1" s="1"/>
  <c r="G322" i="1"/>
  <c r="G342" i="1" s="1"/>
  <c r="I322" i="1"/>
  <c r="I342" i="1" s="1"/>
  <c r="G198" i="1"/>
  <c r="G218" i="1" s="1"/>
  <c r="S198" i="1"/>
  <c r="S218" i="1" s="1"/>
  <c r="H198" i="1"/>
  <c r="H218" i="1" s="1"/>
  <c r="T192" i="1"/>
  <c r="T212" i="1" s="1"/>
  <c r="P192" i="1"/>
  <c r="P212" i="1" s="1"/>
  <c r="L319" i="1"/>
  <c r="L339" i="1" s="1"/>
  <c r="C319" i="1"/>
  <c r="C339" i="1" s="1"/>
  <c r="P319" i="1"/>
  <c r="P339" i="1" s="1"/>
  <c r="T318" i="1"/>
  <c r="T338" i="1" s="1"/>
  <c r="M318" i="1"/>
  <c r="M338" i="1" s="1"/>
  <c r="S191" i="1"/>
  <c r="S211" i="1" s="1"/>
  <c r="K191" i="1"/>
  <c r="K211" i="1" s="1"/>
  <c r="S320" i="1"/>
  <c r="S340" i="1" s="1"/>
  <c r="H320" i="1"/>
  <c r="H340" i="1" s="1"/>
  <c r="P320" i="1"/>
  <c r="P340" i="1" s="1"/>
  <c r="H194" i="1"/>
  <c r="H214" i="1" s="1"/>
  <c r="N194" i="1"/>
  <c r="N214" i="1" s="1"/>
  <c r="M197" i="1"/>
  <c r="M217" i="1" s="1"/>
  <c r="E197" i="1"/>
  <c r="E217" i="1" s="1"/>
  <c r="D193" i="1"/>
  <c r="D213" i="1" s="1"/>
  <c r="K193" i="1"/>
  <c r="K213" i="1" s="1"/>
  <c r="O196" i="1"/>
  <c r="O216" i="1" s="1"/>
  <c r="S196" i="1"/>
  <c r="S216" i="1" s="1"/>
  <c r="H325" i="1"/>
  <c r="H345" i="1" s="1"/>
  <c r="E325" i="1"/>
  <c r="E345" i="1" s="1"/>
  <c r="J199" i="1"/>
  <c r="J219" i="1" s="1"/>
  <c r="P199" i="1"/>
  <c r="P219" i="1" s="1"/>
  <c r="F199" i="1"/>
  <c r="F219" i="1" s="1"/>
  <c r="I199" i="1"/>
  <c r="I219" i="1" s="1"/>
  <c r="E199" i="1"/>
  <c r="E219" i="1" s="1"/>
  <c r="O199" i="1"/>
  <c r="O219" i="1" s="1"/>
  <c r="T199" i="1"/>
  <c r="T219" i="1" s="1"/>
  <c r="S199" i="1"/>
  <c r="S219" i="1" s="1"/>
  <c r="M199" i="1"/>
  <c r="M219" i="1" s="1"/>
  <c r="H199" i="1"/>
  <c r="H219" i="1" s="1"/>
  <c r="L199" i="1"/>
  <c r="L219" i="1" s="1"/>
  <c r="K199" i="1"/>
  <c r="K219" i="1" s="1"/>
  <c r="G199" i="1"/>
  <c r="G219" i="1" s="1"/>
  <c r="C199" i="1"/>
  <c r="C219" i="1" s="1"/>
  <c r="Q199" i="1"/>
  <c r="Q219" i="1" s="1"/>
  <c r="N199" i="1"/>
  <c r="N219" i="1" s="1"/>
  <c r="D199" i="1"/>
  <c r="D219" i="1" s="1"/>
  <c r="R199" i="1"/>
  <c r="R219" i="1" s="1"/>
  <c r="O327" i="1"/>
  <c r="O347" i="1" s="1"/>
  <c r="M327" i="1"/>
  <c r="M347" i="1" s="1"/>
  <c r="L327" i="1"/>
  <c r="L347" i="1" s="1"/>
  <c r="G327" i="1"/>
  <c r="G347" i="1" s="1"/>
  <c r="F327" i="1"/>
  <c r="F347" i="1" s="1"/>
  <c r="C327" i="1"/>
  <c r="C347" i="1" s="1"/>
  <c r="P327" i="1"/>
  <c r="P347" i="1" s="1"/>
  <c r="T327" i="1"/>
  <c r="T347" i="1" s="1"/>
  <c r="J327" i="1"/>
  <c r="J347" i="1" s="1"/>
  <c r="N327" i="1"/>
  <c r="N347" i="1" s="1"/>
  <c r="E327" i="1"/>
  <c r="E347" i="1" s="1"/>
  <c r="D327" i="1"/>
  <c r="D347" i="1" s="1"/>
  <c r="K327" i="1"/>
  <c r="K347" i="1" s="1"/>
  <c r="H327" i="1"/>
  <c r="H347" i="1" s="1"/>
  <c r="I327" i="1"/>
  <c r="I347" i="1" s="1"/>
  <c r="S327" i="1"/>
  <c r="S347" i="1" s="1"/>
  <c r="R327" i="1"/>
  <c r="R347" i="1" s="1"/>
  <c r="Q327" i="1"/>
  <c r="Q347" i="1" s="1"/>
  <c r="P195" i="1"/>
  <c r="P215" i="1" s="1"/>
  <c r="I195" i="1"/>
  <c r="I215" i="1" s="1"/>
  <c r="K195" i="1"/>
  <c r="K215" i="1" s="1"/>
  <c r="K190" i="1"/>
  <c r="K210" i="1" s="1"/>
  <c r="Q190" i="1"/>
  <c r="Q210" i="1" s="1"/>
  <c r="F322" i="1"/>
  <c r="F342" i="1" s="1"/>
  <c r="T322" i="1"/>
  <c r="T342" i="1" s="1"/>
  <c r="R198" i="1"/>
  <c r="R218" i="1" s="1"/>
  <c r="F198" i="1"/>
  <c r="F218" i="1" s="1"/>
  <c r="T198" i="1"/>
  <c r="T218" i="1" s="1"/>
  <c r="S192" i="1"/>
  <c r="S212" i="1" s="1"/>
  <c r="D192" i="1"/>
  <c r="D212" i="1" s="1"/>
  <c r="H319" i="1"/>
  <c r="H339" i="1" s="1"/>
  <c r="J319" i="1"/>
  <c r="J339" i="1" s="1"/>
  <c r="N319" i="1"/>
  <c r="N339" i="1" s="1"/>
  <c r="L318" i="1"/>
  <c r="L338" i="1" s="1"/>
  <c r="H318" i="1"/>
  <c r="H338" i="1" s="1"/>
  <c r="F191" i="1"/>
  <c r="F211" i="1" s="1"/>
  <c r="P191" i="1"/>
  <c r="P211" i="1" s="1"/>
  <c r="K320" i="1"/>
  <c r="K340" i="1" s="1"/>
  <c r="O320" i="1"/>
  <c r="O340" i="1" s="1"/>
  <c r="N320" i="1"/>
  <c r="N340" i="1" s="1"/>
  <c r="Q194" i="1"/>
  <c r="Q214" i="1" s="1"/>
  <c r="M194" i="1"/>
  <c r="M214" i="1" s="1"/>
  <c r="H197" i="1"/>
  <c r="H217" i="1" s="1"/>
  <c r="R197" i="1"/>
  <c r="R217" i="1" s="1"/>
  <c r="T193" i="1"/>
  <c r="T213" i="1" s="1"/>
  <c r="J193" i="1"/>
  <c r="J213" i="1" s="1"/>
  <c r="E196" i="1"/>
  <c r="E216" i="1" s="1"/>
  <c r="K196" i="1"/>
  <c r="K216" i="1" s="1"/>
  <c r="D325" i="1"/>
  <c r="D345" i="1" s="1"/>
  <c r="K325" i="1"/>
  <c r="K345" i="1" s="1"/>
  <c r="U278" i="1"/>
  <c r="I8" i="2"/>
  <c r="J328" i="1"/>
  <c r="J348" i="1" s="1"/>
  <c r="Q328" i="1"/>
  <c r="Q348" i="1" s="1"/>
  <c r="R328" i="1"/>
  <c r="R348" i="1" s="1"/>
  <c r="C328" i="1"/>
  <c r="C348" i="1" s="1"/>
  <c r="H328" i="1"/>
  <c r="H348" i="1" s="1"/>
  <c r="G328" i="1"/>
  <c r="G348" i="1" s="1"/>
  <c r="L328" i="1"/>
  <c r="L348" i="1" s="1"/>
  <c r="T328" i="1"/>
  <c r="T348" i="1" s="1"/>
  <c r="F328" i="1"/>
  <c r="F348" i="1" s="1"/>
  <c r="M328" i="1"/>
  <c r="M348" i="1" s="1"/>
  <c r="P328" i="1"/>
  <c r="P348" i="1" s="1"/>
  <c r="I328" i="1"/>
  <c r="I348" i="1" s="1"/>
  <c r="O328" i="1"/>
  <c r="O348" i="1" s="1"/>
  <c r="K328" i="1"/>
  <c r="K348" i="1" s="1"/>
  <c r="D328" i="1"/>
  <c r="D348" i="1" s="1"/>
  <c r="S328" i="1"/>
  <c r="S348" i="1" s="1"/>
  <c r="E328" i="1"/>
  <c r="E348" i="1" s="1"/>
  <c r="N328" i="1"/>
  <c r="N348" i="1" s="1"/>
  <c r="Q331" i="1"/>
  <c r="Q351" i="1" s="1"/>
  <c r="S331" i="1"/>
  <c r="S351" i="1" s="1"/>
  <c r="M331" i="1"/>
  <c r="M351" i="1" s="1"/>
  <c r="T331" i="1"/>
  <c r="T351" i="1" s="1"/>
  <c r="E331" i="1"/>
  <c r="E351" i="1" s="1"/>
  <c r="G331" i="1"/>
  <c r="G351" i="1" s="1"/>
  <c r="R331" i="1"/>
  <c r="R351" i="1" s="1"/>
  <c r="L331" i="1"/>
  <c r="L351" i="1" s="1"/>
  <c r="I331" i="1"/>
  <c r="I351" i="1" s="1"/>
  <c r="K331" i="1"/>
  <c r="K351" i="1" s="1"/>
  <c r="D331" i="1"/>
  <c r="D351" i="1" s="1"/>
  <c r="C331" i="1"/>
  <c r="C351" i="1" s="1"/>
  <c r="J331" i="1"/>
  <c r="J351" i="1" s="1"/>
  <c r="H331" i="1"/>
  <c r="H351" i="1" s="1"/>
  <c r="O331" i="1"/>
  <c r="O351" i="1" s="1"/>
  <c r="F331" i="1"/>
  <c r="F351" i="1" s="1"/>
  <c r="N331" i="1"/>
  <c r="N351" i="1" s="1"/>
  <c r="P331" i="1"/>
  <c r="P351" i="1" s="1"/>
  <c r="N195" i="1"/>
  <c r="N215" i="1" s="1"/>
  <c r="R195" i="1"/>
  <c r="R215" i="1" s="1"/>
  <c r="C195" i="1"/>
  <c r="C215" i="1" s="1"/>
  <c r="O190" i="1"/>
  <c r="O210" i="1" s="1"/>
  <c r="I190" i="1"/>
  <c r="I210" i="1" s="1"/>
  <c r="E322" i="1"/>
  <c r="E342" i="1" s="1"/>
  <c r="H322" i="1"/>
  <c r="H342" i="1" s="1"/>
  <c r="E198" i="1"/>
  <c r="E218" i="1" s="1"/>
  <c r="L198" i="1"/>
  <c r="L218" i="1" s="1"/>
  <c r="I192" i="1"/>
  <c r="I212" i="1" s="1"/>
  <c r="O192" i="1"/>
  <c r="O212" i="1" s="1"/>
  <c r="T319" i="1"/>
  <c r="T339" i="1" s="1"/>
  <c r="I319" i="1"/>
  <c r="I339" i="1" s="1"/>
  <c r="D318" i="1"/>
  <c r="D338" i="1" s="1"/>
  <c r="Q318" i="1"/>
  <c r="Q338" i="1" s="1"/>
  <c r="N191" i="1"/>
  <c r="N211" i="1" s="1"/>
  <c r="H191" i="1"/>
  <c r="H211" i="1" s="1"/>
  <c r="J320" i="1"/>
  <c r="J340" i="1" s="1"/>
  <c r="G320" i="1"/>
  <c r="G340" i="1" s="1"/>
  <c r="G194" i="1"/>
  <c r="G214" i="1" s="1"/>
  <c r="E194" i="1"/>
  <c r="E214" i="1" s="1"/>
  <c r="S197" i="1"/>
  <c r="S217" i="1" s="1"/>
  <c r="J197" i="1"/>
  <c r="J217" i="1" s="1"/>
  <c r="R193" i="1"/>
  <c r="R213" i="1" s="1"/>
  <c r="S193" i="1"/>
  <c r="S213" i="1" s="1"/>
  <c r="I196" i="1"/>
  <c r="I216" i="1" s="1"/>
  <c r="C196" i="1"/>
  <c r="C216" i="1" s="1"/>
  <c r="S325" i="1"/>
  <c r="S345" i="1" s="1"/>
  <c r="C325" i="1"/>
  <c r="C345" i="1" s="1"/>
  <c r="J201" i="1"/>
  <c r="J221" i="1" s="1"/>
  <c r="I201" i="1"/>
  <c r="I221" i="1" s="1"/>
  <c r="R201" i="1"/>
  <c r="R221" i="1" s="1"/>
  <c r="M201" i="1"/>
  <c r="M221" i="1" s="1"/>
  <c r="N201" i="1"/>
  <c r="N221" i="1" s="1"/>
  <c r="D201" i="1"/>
  <c r="D221" i="1" s="1"/>
  <c r="T201" i="1"/>
  <c r="T221" i="1" s="1"/>
  <c r="H201" i="1"/>
  <c r="H221" i="1" s="1"/>
  <c r="E201" i="1"/>
  <c r="E221" i="1" s="1"/>
  <c r="L201" i="1"/>
  <c r="L221" i="1" s="1"/>
  <c r="C201" i="1"/>
  <c r="C221" i="1" s="1"/>
  <c r="Q201" i="1"/>
  <c r="Q221" i="1" s="1"/>
  <c r="O201" i="1"/>
  <c r="O221" i="1" s="1"/>
  <c r="P201" i="1"/>
  <c r="P221" i="1" s="1"/>
  <c r="G201" i="1"/>
  <c r="G221" i="1" s="1"/>
  <c r="F201" i="1"/>
  <c r="F221" i="1" s="1"/>
  <c r="S201" i="1"/>
  <c r="S221" i="1" s="1"/>
  <c r="K201" i="1"/>
  <c r="K221" i="1" s="1"/>
  <c r="P203" i="1"/>
  <c r="P223" i="1" s="1"/>
  <c r="F203" i="1"/>
  <c r="F223" i="1" s="1"/>
  <c r="R203" i="1"/>
  <c r="R223" i="1" s="1"/>
  <c r="E203" i="1"/>
  <c r="E223" i="1" s="1"/>
  <c r="K203" i="1"/>
  <c r="K223" i="1" s="1"/>
  <c r="C203" i="1"/>
  <c r="C223" i="1" s="1"/>
  <c r="D203" i="1"/>
  <c r="D223" i="1" s="1"/>
  <c r="T203" i="1"/>
  <c r="T223" i="1" s="1"/>
  <c r="H203" i="1"/>
  <c r="H223" i="1" s="1"/>
  <c r="S203" i="1"/>
  <c r="S223" i="1" s="1"/>
  <c r="M203" i="1"/>
  <c r="M223" i="1" s="1"/>
  <c r="I203" i="1"/>
  <c r="I223" i="1" s="1"/>
  <c r="N203" i="1"/>
  <c r="N223" i="1" s="1"/>
  <c r="G203" i="1"/>
  <c r="G223" i="1" s="1"/>
  <c r="O203" i="1"/>
  <c r="O223" i="1" s="1"/>
  <c r="L203" i="1"/>
  <c r="L223" i="1" s="1"/>
  <c r="Q203" i="1"/>
  <c r="Q223" i="1" s="1"/>
  <c r="J203" i="1"/>
  <c r="J223" i="1" s="1"/>
  <c r="P330" i="1"/>
  <c r="P350" i="1" s="1"/>
  <c r="Q330" i="1"/>
  <c r="Q350" i="1" s="1"/>
  <c r="T330" i="1"/>
  <c r="T350" i="1" s="1"/>
  <c r="M330" i="1"/>
  <c r="M350" i="1" s="1"/>
  <c r="J330" i="1"/>
  <c r="J350" i="1" s="1"/>
  <c r="E330" i="1"/>
  <c r="E350" i="1" s="1"/>
  <c r="G330" i="1"/>
  <c r="G350" i="1" s="1"/>
  <c r="R330" i="1"/>
  <c r="R350" i="1" s="1"/>
  <c r="D330" i="1"/>
  <c r="D350" i="1" s="1"/>
  <c r="K330" i="1"/>
  <c r="K350" i="1" s="1"/>
  <c r="F330" i="1"/>
  <c r="F350" i="1" s="1"/>
  <c r="O330" i="1"/>
  <c r="O350" i="1" s="1"/>
  <c r="I330" i="1"/>
  <c r="I350" i="1" s="1"/>
  <c r="L330" i="1"/>
  <c r="L350" i="1" s="1"/>
  <c r="H330" i="1"/>
  <c r="H350" i="1" s="1"/>
  <c r="N330" i="1"/>
  <c r="N350" i="1" s="1"/>
  <c r="S330" i="1"/>
  <c r="S350" i="1" s="1"/>
  <c r="C330" i="1"/>
  <c r="C350" i="1" s="1"/>
  <c r="M195" i="1"/>
  <c r="M215" i="1" s="1"/>
  <c r="H195" i="1"/>
  <c r="H215" i="1" s="1"/>
  <c r="N190" i="1"/>
  <c r="N210" i="1" s="1"/>
  <c r="P190" i="1"/>
  <c r="P210" i="1" s="1"/>
  <c r="M322" i="1"/>
  <c r="M342" i="1" s="1"/>
  <c r="S322" i="1"/>
  <c r="S342" i="1" s="1"/>
  <c r="O198" i="1"/>
  <c r="O218" i="1" s="1"/>
  <c r="K198" i="1"/>
  <c r="K218" i="1" s="1"/>
  <c r="C192" i="1"/>
  <c r="C212" i="1" s="1"/>
  <c r="G192" i="1"/>
  <c r="G212" i="1" s="1"/>
  <c r="E319" i="1"/>
  <c r="E339" i="1" s="1"/>
  <c r="G319" i="1"/>
  <c r="G339" i="1" s="1"/>
  <c r="J318" i="1"/>
  <c r="J338" i="1" s="1"/>
  <c r="S318" i="1"/>
  <c r="S338" i="1" s="1"/>
  <c r="P318" i="1"/>
  <c r="P338" i="1" s="1"/>
  <c r="D191" i="1"/>
  <c r="D211" i="1" s="1"/>
  <c r="T191" i="1"/>
  <c r="T211" i="1" s="1"/>
  <c r="F320" i="1"/>
  <c r="F340" i="1" s="1"/>
  <c r="M320" i="1"/>
  <c r="M340" i="1" s="1"/>
  <c r="T194" i="1"/>
  <c r="T214" i="1" s="1"/>
  <c r="K194" i="1"/>
  <c r="K214" i="1" s="1"/>
  <c r="L194" i="1"/>
  <c r="L214" i="1" s="1"/>
  <c r="N197" i="1"/>
  <c r="N217" i="1" s="1"/>
  <c r="G197" i="1"/>
  <c r="G217" i="1" s="1"/>
  <c r="Q197" i="1"/>
  <c r="Q217" i="1" s="1"/>
  <c r="O193" i="1"/>
  <c r="O213" i="1" s="1"/>
  <c r="I193" i="1"/>
  <c r="I213" i="1" s="1"/>
  <c r="H196" i="1"/>
  <c r="H216" i="1" s="1"/>
  <c r="N196" i="1"/>
  <c r="N216" i="1" s="1"/>
  <c r="R196" i="1"/>
  <c r="R216" i="1" s="1"/>
  <c r="R325" i="1"/>
  <c r="R345" i="1" s="1"/>
  <c r="J325" i="1"/>
  <c r="J345" i="1" s="1"/>
  <c r="U282" i="1"/>
  <c r="I12" i="2"/>
  <c r="F195" i="1"/>
  <c r="F215" i="1" s="1"/>
  <c r="Q195" i="1"/>
  <c r="Q215" i="1" s="1"/>
  <c r="E190" i="1"/>
  <c r="E210" i="1" s="1"/>
  <c r="J190" i="1"/>
  <c r="J210" i="1" s="1"/>
  <c r="H190" i="1"/>
  <c r="H210" i="1" s="1"/>
  <c r="L322" i="1"/>
  <c r="L342" i="1" s="1"/>
  <c r="Q322" i="1"/>
  <c r="Q342" i="1" s="1"/>
  <c r="N198" i="1"/>
  <c r="N218" i="1" s="1"/>
  <c r="J198" i="1"/>
  <c r="J218" i="1" s="1"/>
  <c r="M192" i="1"/>
  <c r="M212" i="1" s="1"/>
  <c r="R192" i="1"/>
  <c r="R212" i="1" s="1"/>
  <c r="N192" i="1"/>
  <c r="N212" i="1" s="1"/>
  <c r="O319" i="1"/>
  <c r="O339" i="1" s="1"/>
  <c r="S319" i="1"/>
  <c r="S339" i="1" s="1"/>
  <c r="O318" i="1"/>
  <c r="O338" i="1" s="1"/>
  <c r="K318" i="1"/>
  <c r="K338" i="1" s="1"/>
  <c r="N318" i="1"/>
  <c r="N338" i="1" s="1"/>
  <c r="I191" i="1"/>
  <c r="I211" i="1" s="1"/>
  <c r="R191" i="1"/>
  <c r="R211" i="1" s="1"/>
  <c r="O191" i="1"/>
  <c r="O211" i="1" s="1"/>
  <c r="C320" i="1"/>
  <c r="C340" i="1" s="1"/>
  <c r="E320" i="1"/>
  <c r="E340" i="1" s="1"/>
  <c r="I194" i="1"/>
  <c r="I214" i="1" s="1"/>
  <c r="P194" i="1"/>
  <c r="P214" i="1" s="1"/>
  <c r="D194" i="1"/>
  <c r="D214" i="1" s="1"/>
  <c r="C197" i="1"/>
  <c r="C217" i="1" s="1"/>
  <c r="P197" i="1"/>
  <c r="P217" i="1" s="1"/>
  <c r="I197" i="1"/>
  <c r="I217" i="1" s="1"/>
  <c r="C193" i="1"/>
  <c r="C213" i="1" s="1"/>
  <c r="N193" i="1"/>
  <c r="N213" i="1" s="1"/>
  <c r="Q196" i="1"/>
  <c r="Q216" i="1" s="1"/>
  <c r="D196" i="1"/>
  <c r="D216" i="1" s="1"/>
  <c r="J196" i="1"/>
  <c r="J216" i="1" s="1"/>
  <c r="G325" i="1"/>
  <c r="G345" i="1" s="1"/>
  <c r="T325" i="1"/>
  <c r="T345" i="1" s="1"/>
  <c r="U287" i="1"/>
  <c r="U286" i="1"/>
  <c r="Q69" i="1"/>
  <c r="Q89" i="1" s="1"/>
  <c r="G69" i="1"/>
  <c r="G89" i="1" s="1"/>
  <c r="T69" i="1"/>
  <c r="T89" i="1" s="1"/>
  <c r="D69" i="1"/>
  <c r="D89" i="1" s="1"/>
  <c r="H69" i="1"/>
  <c r="H89" i="1" s="1"/>
  <c r="K69" i="1"/>
  <c r="K89" i="1" s="1"/>
  <c r="J69" i="1"/>
  <c r="J89" i="1" s="1"/>
  <c r="L69" i="1"/>
  <c r="L89" i="1" s="1"/>
  <c r="E69" i="1"/>
  <c r="E89" i="1" s="1"/>
  <c r="P69" i="1"/>
  <c r="P89" i="1" s="1"/>
  <c r="I69" i="1"/>
  <c r="I89" i="1" s="1"/>
  <c r="F69" i="1"/>
  <c r="F89" i="1" s="1"/>
  <c r="S69" i="1"/>
  <c r="S89" i="1" s="1"/>
  <c r="M69" i="1"/>
  <c r="M89" i="1" s="1"/>
  <c r="N69" i="1"/>
  <c r="N89" i="1" s="1"/>
  <c r="B69" i="1"/>
  <c r="B89" i="1" s="1"/>
  <c r="R69" i="1"/>
  <c r="R89" i="1" s="1"/>
  <c r="C69" i="1"/>
  <c r="C89" i="1" s="1"/>
  <c r="O69" i="1"/>
  <c r="O89" i="1" s="1"/>
  <c r="J64" i="1"/>
  <c r="J84" i="1" s="1"/>
  <c r="E67" i="1"/>
  <c r="E87" i="1" s="1"/>
  <c r="B68" i="1"/>
  <c r="B88" i="1" s="1"/>
  <c r="S65" i="1"/>
  <c r="S85" i="1" s="1"/>
  <c r="O63" i="1"/>
  <c r="O83" i="1" s="1"/>
  <c r="P66" i="1"/>
  <c r="P86" i="1" s="1"/>
  <c r="B203" i="1"/>
  <c r="B223" i="1" s="1"/>
  <c r="N64" i="1"/>
  <c r="N84" i="1" s="1"/>
  <c r="G67" i="1"/>
  <c r="G87" i="1" s="1"/>
  <c r="M68" i="1"/>
  <c r="M88" i="1" s="1"/>
  <c r="E63" i="1"/>
  <c r="E83" i="1" s="1"/>
  <c r="C66" i="1"/>
  <c r="C86" i="1" s="1"/>
  <c r="T71" i="1"/>
  <c r="T91" i="1" s="1"/>
  <c r="Q64" i="1"/>
  <c r="Q84" i="1" s="1"/>
  <c r="E68" i="1"/>
  <c r="E88" i="1" s="1"/>
  <c r="K65" i="1"/>
  <c r="K85" i="1" s="1"/>
  <c r="G66" i="1"/>
  <c r="G86" i="1" s="1"/>
  <c r="O71" i="1"/>
  <c r="O91" i="1" s="1"/>
  <c r="L71" i="1"/>
  <c r="L91" i="1" s="1"/>
  <c r="B71" i="1"/>
  <c r="B91" i="1" s="1"/>
  <c r="S64" i="1"/>
  <c r="S84" i="1" s="1"/>
  <c r="I64" i="1"/>
  <c r="I84" i="1" s="1"/>
  <c r="M64" i="1"/>
  <c r="M84" i="1" s="1"/>
  <c r="M67" i="1"/>
  <c r="M87" i="1" s="1"/>
  <c r="N67" i="1"/>
  <c r="N87" i="1" s="1"/>
  <c r="H68" i="1"/>
  <c r="H88" i="1" s="1"/>
  <c r="N68" i="1"/>
  <c r="N88" i="1" s="1"/>
  <c r="I68" i="1"/>
  <c r="I88" i="1" s="1"/>
  <c r="I65" i="1"/>
  <c r="I85" i="1" s="1"/>
  <c r="T65" i="1"/>
  <c r="T85" i="1" s="1"/>
  <c r="T63" i="1"/>
  <c r="T83" i="1" s="1"/>
  <c r="J63" i="1"/>
  <c r="J83" i="1" s="1"/>
  <c r="N66" i="1"/>
  <c r="N86" i="1" s="1"/>
  <c r="R66" i="1"/>
  <c r="R86" i="1" s="1"/>
  <c r="I71" i="1"/>
  <c r="I91" i="1" s="1"/>
  <c r="D71" i="1"/>
  <c r="D91" i="1" s="1"/>
  <c r="P71" i="1"/>
  <c r="P91" i="1" s="1"/>
  <c r="Q68" i="1"/>
  <c r="Q88" i="1" s="1"/>
  <c r="K64" i="1"/>
  <c r="K84" i="1" s="1"/>
  <c r="R64" i="1"/>
  <c r="R84" i="1" s="1"/>
  <c r="E64" i="1"/>
  <c r="E84" i="1" s="1"/>
  <c r="K67" i="1"/>
  <c r="K87" i="1" s="1"/>
  <c r="F67" i="1"/>
  <c r="F87" i="1" s="1"/>
  <c r="G68" i="1"/>
  <c r="G88" i="1" s="1"/>
  <c r="T68" i="1"/>
  <c r="T88" i="1" s="1"/>
  <c r="H65" i="1"/>
  <c r="H85" i="1" s="1"/>
  <c r="L65" i="1"/>
  <c r="L85" i="1" s="1"/>
  <c r="L63" i="1"/>
  <c r="L83" i="1" s="1"/>
  <c r="B63" i="1"/>
  <c r="B83" i="1" s="1"/>
  <c r="M66" i="1"/>
  <c r="M86" i="1" s="1"/>
  <c r="J66" i="1"/>
  <c r="J86" i="1" s="1"/>
  <c r="G71" i="1"/>
  <c r="G91" i="1" s="1"/>
  <c r="E71" i="1"/>
  <c r="E91" i="1" s="1"/>
  <c r="H71" i="1"/>
  <c r="H91" i="1" s="1"/>
  <c r="C68" i="1"/>
  <c r="C88" i="1" s="1"/>
  <c r="R67" i="1"/>
  <c r="R87" i="1" s="1"/>
  <c r="J68" i="1"/>
  <c r="J88" i="1" s="1"/>
  <c r="T66" i="1"/>
  <c r="T86" i="1" s="1"/>
  <c r="B330" i="1"/>
  <c r="B350" i="1" s="1"/>
  <c r="T64" i="1"/>
  <c r="T84" i="1" s="1"/>
  <c r="P64" i="1"/>
  <c r="P84" i="1" s="1"/>
  <c r="J67" i="1"/>
  <c r="J87" i="1" s="1"/>
  <c r="I67" i="1"/>
  <c r="I87" i="1" s="1"/>
  <c r="T67" i="1"/>
  <c r="T87" i="1" s="1"/>
  <c r="R68" i="1"/>
  <c r="R88" i="1" s="1"/>
  <c r="L68" i="1"/>
  <c r="L88" i="1" s="1"/>
  <c r="O65" i="1"/>
  <c r="O85" i="1" s="1"/>
  <c r="D65" i="1"/>
  <c r="D85" i="1" s="1"/>
  <c r="G63" i="1"/>
  <c r="G83" i="1" s="1"/>
  <c r="D63" i="1"/>
  <c r="D83" i="1" s="1"/>
  <c r="Q63" i="1"/>
  <c r="Q83" i="1" s="1"/>
  <c r="H66" i="1"/>
  <c r="H86" i="1" s="1"/>
  <c r="B66" i="1"/>
  <c r="B86" i="1" s="1"/>
  <c r="Q71" i="1"/>
  <c r="Q91" i="1" s="1"/>
  <c r="S71" i="1"/>
  <c r="S91" i="1" s="1"/>
  <c r="J71" i="1"/>
  <c r="J91" i="1" s="1"/>
  <c r="F64" i="1"/>
  <c r="F84" i="1" s="1"/>
  <c r="G65" i="1"/>
  <c r="G85" i="1" s="1"/>
  <c r="F66" i="1"/>
  <c r="F86" i="1" s="1"/>
  <c r="B195" i="1"/>
  <c r="B215" i="1" s="1"/>
  <c r="D64" i="1"/>
  <c r="D84" i="1" s="1"/>
  <c r="H64" i="1"/>
  <c r="H84" i="1" s="1"/>
  <c r="C67" i="1"/>
  <c r="C87" i="1" s="1"/>
  <c r="P67" i="1"/>
  <c r="P87" i="1" s="1"/>
  <c r="L67" i="1"/>
  <c r="L87" i="1" s="1"/>
  <c r="P68" i="1"/>
  <c r="P88" i="1" s="1"/>
  <c r="D68" i="1"/>
  <c r="D88" i="1" s="1"/>
  <c r="Q65" i="1"/>
  <c r="Q85" i="1" s="1"/>
  <c r="N65" i="1"/>
  <c r="N85" i="1" s="1"/>
  <c r="R65" i="1"/>
  <c r="R85" i="1" s="1"/>
  <c r="F63" i="1"/>
  <c r="F83" i="1" s="1"/>
  <c r="S63" i="1"/>
  <c r="S83" i="1" s="1"/>
  <c r="P63" i="1"/>
  <c r="P83" i="1" s="1"/>
  <c r="D66" i="1"/>
  <c r="D86" i="1" s="1"/>
  <c r="L66" i="1"/>
  <c r="L86" i="1" s="1"/>
  <c r="N71" i="1"/>
  <c r="N91" i="1" s="1"/>
  <c r="K71" i="1"/>
  <c r="K91" i="1" s="1"/>
  <c r="E65" i="1"/>
  <c r="E85" i="1" s="1"/>
  <c r="O66" i="1"/>
  <c r="O86" i="1" s="1"/>
  <c r="Q67" i="1"/>
  <c r="Q87" i="1" s="1"/>
  <c r="M63" i="1"/>
  <c r="M83" i="1" s="1"/>
  <c r="C64" i="1"/>
  <c r="C84" i="1" s="1"/>
  <c r="O64" i="1"/>
  <c r="O84" i="1" s="1"/>
  <c r="B67" i="1"/>
  <c r="B87" i="1" s="1"/>
  <c r="H67" i="1"/>
  <c r="H87" i="1" s="1"/>
  <c r="D67" i="1"/>
  <c r="D87" i="1" s="1"/>
  <c r="O68" i="1"/>
  <c r="O88" i="1" s="1"/>
  <c r="S68" i="1"/>
  <c r="S88" i="1" s="1"/>
  <c r="C65" i="1"/>
  <c r="C85" i="1" s="1"/>
  <c r="F65" i="1"/>
  <c r="F85" i="1" s="1"/>
  <c r="J65" i="1"/>
  <c r="J85" i="1" s="1"/>
  <c r="I63" i="1"/>
  <c r="I83" i="1" s="1"/>
  <c r="K63" i="1"/>
  <c r="K83" i="1" s="1"/>
  <c r="H63" i="1"/>
  <c r="H83" i="1" s="1"/>
  <c r="S66" i="1"/>
  <c r="S86" i="1" s="1"/>
  <c r="Q66" i="1"/>
  <c r="Q86" i="1" s="1"/>
  <c r="F71" i="1"/>
  <c r="F91" i="1" s="1"/>
  <c r="C71" i="1"/>
  <c r="C91" i="1" s="1"/>
  <c r="L64" i="1"/>
  <c r="L84" i="1" s="1"/>
  <c r="R63" i="1"/>
  <c r="R83" i="1" s="1"/>
  <c r="B64" i="1"/>
  <c r="B84" i="1" s="1"/>
  <c r="G64" i="1"/>
  <c r="G84" i="1" s="1"/>
  <c r="S67" i="1"/>
  <c r="S87" i="1" s="1"/>
  <c r="O67" i="1"/>
  <c r="O87" i="1" s="1"/>
  <c r="F68" i="1"/>
  <c r="F88" i="1" s="1"/>
  <c r="K68" i="1"/>
  <c r="K88" i="1" s="1"/>
  <c r="P65" i="1"/>
  <c r="P85" i="1" s="1"/>
  <c r="M65" i="1"/>
  <c r="M85" i="1" s="1"/>
  <c r="B65" i="1"/>
  <c r="B85" i="1" s="1"/>
  <c r="N63" i="1"/>
  <c r="N83" i="1" s="1"/>
  <c r="C63" i="1"/>
  <c r="C83" i="1" s="1"/>
  <c r="E66" i="1"/>
  <c r="E86" i="1" s="1"/>
  <c r="K66" i="1"/>
  <c r="K86" i="1" s="1"/>
  <c r="I66" i="1"/>
  <c r="I86" i="1" s="1"/>
  <c r="M71" i="1"/>
  <c r="M91" i="1" s="1"/>
  <c r="R71" i="1"/>
  <c r="R91" i="1" s="1"/>
  <c r="B197" i="1"/>
  <c r="B217" i="1" s="1"/>
  <c r="B327" i="1"/>
  <c r="B347" i="1" s="1"/>
  <c r="B318" i="1"/>
  <c r="B338" i="1" s="1"/>
  <c r="B329" i="1"/>
  <c r="B349" i="1" s="1"/>
  <c r="B328" i="1"/>
  <c r="B348" i="1" s="1"/>
  <c r="B320" i="1"/>
  <c r="B340" i="1" s="1"/>
  <c r="B322" i="1"/>
  <c r="B342" i="1" s="1"/>
  <c r="B325" i="1"/>
  <c r="B345" i="1" s="1"/>
  <c r="B319" i="1"/>
  <c r="B339" i="1" s="1"/>
  <c r="B331" i="1"/>
  <c r="B351" i="1" s="1"/>
  <c r="B191" i="1"/>
  <c r="B211" i="1" s="1"/>
  <c r="U337" i="1"/>
  <c r="B199" i="1"/>
  <c r="B219" i="1" s="1"/>
  <c r="B193" i="1"/>
  <c r="B213" i="1" s="1"/>
  <c r="B194" i="1"/>
  <c r="B214" i="1" s="1"/>
  <c r="B190" i="1"/>
  <c r="B210" i="1" s="1"/>
  <c r="B192" i="1"/>
  <c r="B212" i="1" s="1"/>
  <c r="B201" i="1"/>
  <c r="B221" i="1" s="1"/>
  <c r="B200" i="1"/>
  <c r="B220" i="1" s="1"/>
  <c r="B198" i="1"/>
  <c r="B218" i="1" s="1"/>
  <c r="U266" i="1"/>
  <c r="B202" i="1"/>
  <c r="B222" i="1" s="1"/>
  <c r="U264" i="1"/>
  <c r="U265" i="1"/>
  <c r="U267" i="1"/>
  <c r="U275" i="1"/>
  <c r="U274" i="1"/>
  <c r="U317" i="1"/>
  <c r="U189" i="1"/>
  <c r="U62" i="1"/>
  <c r="H3" i="2"/>
  <c r="U145" i="1"/>
  <c r="U138" i="1" l="1"/>
  <c r="H13" i="2"/>
  <c r="U158" i="1"/>
  <c r="U157" i="1"/>
  <c r="U156" i="1"/>
  <c r="U137" i="1"/>
  <c r="U155" i="1"/>
  <c r="H15" i="2"/>
  <c r="U136" i="1"/>
  <c r="U135" i="1"/>
  <c r="H16" i="2"/>
  <c r="H14" i="2"/>
  <c r="U128" i="1"/>
  <c r="U129" i="1"/>
  <c r="U139" i="1"/>
  <c r="U132" i="1"/>
  <c r="U131" i="1"/>
  <c r="U142" i="1"/>
  <c r="U141" i="1"/>
  <c r="U130" i="1"/>
  <c r="U134" i="1"/>
  <c r="U126" i="1"/>
  <c r="U143" i="1"/>
  <c r="U133" i="1"/>
  <c r="U140" i="1"/>
  <c r="U127" i="1"/>
  <c r="U344" i="1"/>
  <c r="U76" i="1"/>
  <c r="U93" i="1"/>
  <c r="D7" i="2"/>
  <c r="P7" i="2" s="1"/>
  <c r="AO7" i="2" s="1"/>
  <c r="U343" i="1"/>
  <c r="U95" i="1"/>
  <c r="D12" i="2"/>
  <c r="P12" i="2" s="1"/>
  <c r="AI12" i="2" s="1"/>
  <c r="D10" i="2"/>
  <c r="P10" i="2" s="1"/>
  <c r="AO10" i="2" s="1"/>
  <c r="B14" i="2"/>
  <c r="U324" i="1"/>
  <c r="D9" i="2"/>
  <c r="P9" i="2" s="1"/>
  <c r="AI9" i="2" s="1"/>
  <c r="B15" i="2"/>
  <c r="U323" i="1"/>
  <c r="U79" i="1"/>
  <c r="B16" i="2"/>
  <c r="B18" i="2"/>
  <c r="U77" i="1"/>
  <c r="U94" i="1"/>
  <c r="B17" i="2"/>
  <c r="U90" i="1"/>
  <c r="U346" i="1"/>
  <c r="U78" i="1"/>
  <c r="U70" i="1"/>
  <c r="B20" i="2"/>
  <c r="U321" i="1"/>
  <c r="U341" i="1"/>
  <c r="B11" i="2"/>
  <c r="U92" i="1"/>
  <c r="U96" i="1"/>
  <c r="U335" i="1"/>
  <c r="U462" i="1"/>
  <c r="U207" i="1"/>
  <c r="U205" i="1"/>
  <c r="B19" i="2"/>
  <c r="C21" i="2"/>
  <c r="U227" i="1"/>
  <c r="U463" i="1"/>
  <c r="U206" i="1"/>
  <c r="U460" i="1"/>
  <c r="U204" i="1"/>
  <c r="U80" i="1"/>
  <c r="U333" i="1"/>
  <c r="U332" i="1"/>
  <c r="B13" i="2"/>
  <c r="U461" i="1"/>
  <c r="U334" i="1"/>
  <c r="B21" i="2"/>
  <c r="U326" i="1"/>
  <c r="C15" i="2"/>
  <c r="D17" i="2"/>
  <c r="D13" i="2"/>
  <c r="C9" i="2"/>
  <c r="C6" i="2"/>
  <c r="C14" i="2"/>
  <c r="C5" i="2"/>
  <c r="C11" i="2"/>
  <c r="C4" i="2"/>
  <c r="D5" i="2"/>
  <c r="C16" i="2"/>
  <c r="C7" i="2"/>
  <c r="D6" i="2"/>
  <c r="C8" i="2"/>
  <c r="C13" i="2"/>
  <c r="D14" i="2"/>
  <c r="D16" i="2"/>
  <c r="D8" i="2"/>
  <c r="C17" i="2"/>
  <c r="C12" i="2"/>
  <c r="D15" i="2"/>
  <c r="D11" i="2"/>
  <c r="D4" i="2"/>
  <c r="B6" i="2"/>
  <c r="B5" i="2"/>
  <c r="C10" i="2"/>
  <c r="B8" i="2"/>
  <c r="B10" i="2"/>
  <c r="B12" i="2"/>
  <c r="B7" i="2"/>
  <c r="B4" i="2"/>
  <c r="B9" i="2"/>
  <c r="N3" i="2"/>
  <c r="AG3" i="2" s="1"/>
  <c r="P3" i="2"/>
  <c r="AI3" i="2" s="1"/>
  <c r="U222" i="1"/>
  <c r="U100" i="1"/>
  <c r="U219" i="1"/>
  <c r="U218" i="1"/>
  <c r="U348" i="1"/>
  <c r="U99" i="1"/>
  <c r="U350" i="1"/>
  <c r="U89" i="1"/>
  <c r="U340" i="1"/>
  <c r="U220" i="1"/>
  <c r="U349" i="1"/>
  <c r="U91" i="1"/>
  <c r="U86" i="1"/>
  <c r="U88" i="1"/>
  <c r="U213" i="1"/>
  <c r="U223" i="1"/>
  <c r="U221" i="1"/>
  <c r="U285" i="1"/>
  <c r="I15" i="2"/>
  <c r="U212" i="1"/>
  <c r="U351" i="1"/>
  <c r="U347" i="1"/>
  <c r="U215" i="1"/>
  <c r="U339" i="1"/>
  <c r="U217" i="1"/>
  <c r="U85" i="1"/>
  <c r="U342" i="1"/>
  <c r="U97" i="1"/>
  <c r="U87" i="1"/>
  <c r="U196" i="1"/>
  <c r="U216" i="1"/>
  <c r="U284" i="1"/>
  <c r="I14" i="2"/>
  <c r="U214" i="1"/>
  <c r="U345" i="1"/>
  <c r="U69" i="1"/>
  <c r="U330" i="1"/>
  <c r="U195" i="1"/>
  <c r="U327" i="1"/>
  <c r="U203" i="1"/>
  <c r="U338" i="1"/>
  <c r="U318" i="1"/>
  <c r="U197" i="1"/>
  <c r="U329" i="1"/>
  <c r="U328" i="1"/>
  <c r="U68" i="1"/>
  <c r="U319" i="1"/>
  <c r="U320" i="1"/>
  <c r="U67" i="1"/>
  <c r="U325" i="1"/>
  <c r="U64" i="1"/>
  <c r="U331" i="1"/>
  <c r="U84" i="1"/>
  <c r="U322" i="1"/>
  <c r="U63" i="1"/>
  <c r="U65" i="1"/>
  <c r="U191" i="1"/>
  <c r="U72" i="1"/>
  <c r="U199" i="1"/>
  <c r="U193" i="1"/>
  <c r="U194" i="1"/>
  <c r="U201" i="1"/>
  <c r="U73" i="1"/>
  <c r="U192" i="1"/>
  <c r="U74" i="1"/>
  <c r="U202" i="1"/>
  <c r="U66" i="1"/>
  <c r="U71" i="1"/>
  <c r="U200" i="1"/>
  <c r="U190" i="1"/>
  <c r="U211" i="1"/>
  <c r="U210" i="1"/>
  <c r="U209" i="1"/>
  <c r="U198" i="1"/>
  <c r="U75" i="1"/>
  <c r="U82" i="1"/>
  <c r="U83" i="1"/>
  <c r="C39" i="3" l="1"/>
  <c r="N13" i="2"/>
  <c r="AM13" i="2" s="1"/>
  <c r="C44" i="10" s="1"/>
  <c r="D44" i="10" s="1"/>
  <c r="N16" i="2"/>
  <c r="AM16" i="2" s="1"/>
  <c r="C47" i="10" s="1"/>
  <c r="D47" i="10" s="1"/>
  <c r="N14" i="2"/>
  <c r="AM14" i="2" s="1"/>
  <c r="N15" i="2"/>
  <c r="AG15" i="2" s="1"/>
  <c r="H11" i="2"/>
  <c r="N11" i="2" s="1"/>
  <c r="AG11" i="2" s="1"/>
  <c r="U153" i="1"/>
  <c r="U150" i="1"/>
  <c r="H8" i="2"/>
  <c r="N8" i="2" s="1"/>
  <c r="AG8" i="2" s="1"/>
  <c r="U152" i="1"/>
  <c r="H10" i="2"/>
  <c r="N10" i="2" s="1"/>
  <c r="U163" i="1"/>
  <c r="H21" i="2"/>
  <c r="N21" i="2" s="1"/>
  <c r="AG21" i="2" s="1"/>
  <c r="U161" i="1"/>
  <c r="H19" i="2"/>
  <c r="N19" i="2" s="1"/>
  <c r="AG19" i="2" s="1"/>
  <c r="U159" i="1"/>
  <c r="H17" i="2"/>
  <c r="N17" i="2" s="1"/>
  <c r="AM17" i="2" s="1"/>
  <c r="H5" i="2"/>
  <c r="N5" i="2" s="1"/>
  <c r="AG5" i="2" s="1"/>
  <c r="U147" i="1"/>
  <c r="U149" i="1"/>
  <c r="H7" i="2"/>
  <c r="N7" i="2" s="1"/>
  <c r="AM7" i="2" s="1"/>
  <c r="H4" i="2"/>
  <c r="N4" i="2" s="1"/>
  <c r="AG4" i="2" s="1"/>
  <c r="U146" i="1"/>
  <c r="U162" i="1"/>
  <c r="H20" i="2"/>
  <c r="N20" i="2" s="1"/>
  <c r="AG20" i="2" s="1"/>
  <c r="H18" i="2"/>
  <c r="N18" i="2" s="1"/>
  <c r="AG18" i="2" s="1"/>
  <c r="U160" i="1"/>
  <c r="U154" i="1"/>
  <c r="H12" i="2"/>
  <c r="N12" i="2" s="1"/>
  <c r="H9" i="2"/>
  <c r="N9" i="2" s="1"/>
  <c r="U151" i="1"/>
  <c r="H6" i="2"/>
  <c r="N6" i="2" s="1"/>
  <c r="AM6" i="2" s="1"/>
  <c r="U148" i="1"/>
  <c r="AG13" i="2"/>
  <c r="U98" i="1"/>
  <c r="C19" i="2"/>
  <c r="U225" i="1"/>
  <c r="C20" i="2"/>
  <c r="U226" i="1"/>
  <c r="D18" i="2"/>
  <c r="U352" i="1"/>
  <c r="E21" i="2"/>
  <c r="U483" i="1"/>
  <c r="D20" i="2"/>
  <c r="U354" i="1"/>
  <c r="E19" i="2"/>
  <c r="U481" i="1"/>
  <c r="C18" i="2"/>
  <c r="U224" i="1"/>
  <c r="O21" i="2"/>
  <c r="AH21" i="2" s="1"/>
  <c r="H57" i="3" s="1"/>
  <c r="I57" i="3" s="1"/>
  <c r="D21" i="2"/>
  <c r="U355" i="1"/>
  <c r="D19" i="2"/>
  <c r="U353" i="1"/>
  <c r="E20" i="2"/>
  <c r="U482" i="1"/>
  <c r="E18" i="2"/>
  <c r="U480" i="1"/>
  <c r="AI10" i="2"/>
  <c r="M46" i="3" s="1"/>
  <c r="N46" i="3" s="1"/>
  <c r="AI7" i="2"/>
  <c r="M43" i="3" s="1"/>
  <c r="N43" i="3" s="1"/>
  <c r="AO3" i="2"/>
  <c r="AM3" i="2"/>
  <c r="AO9" i="2"/>
  <c r="AO12" i="2"/>
  <c r="M39" i="3"/>
  <c r="M48" i="3"/>
  <c r="N48" i="3" s="1"/>
  <c r="M45" i="3"/>
  <c r="N45" i="3" s="1"/>
  <c r="O6" i="2"/>
  <c r="AH6" i="2" s="1"/>
  <c r="O12" i="2"/>
  <c r="AN12" i="2" s="1"/>
  <c r="O3" i="2"/>
  <c r="O7" i="2"/>
  <c r="AH7" i="2" s="1"/>
  <c r="P11" i="2"/>
  <c r="AO11" i="2" s="1"/>
  <c r="O9" i="2"/>
  <c r="AN9" i="2" s="1"/>
  <c r="P15" i="2"/>
  <c r="AI15" i="2" s="1"/>
  <c r="P16" i="2"/>
  <c r="AI16" i="2" s="1"/>
  <c r="O13" i="2"/>
  <c r="AH13" i="2" s="1"/>
  <c r="O10" i="2"/>
  <c r="AH10" i="2" s="1"/>
  <c r="P13" i="2"/>
  <c r="AI13" i="2" s="1"/>
  <c r="O15" i="2"/>
  <c r="AH15" i="2" s="1"/>
  <c r="O14" i="2"/>
  <c r="AH14" i="2" s="1"/>
  <c r="O8" i="2"/>
  <c r="AN8" i="2" s="1"/>
  <c r="O11" i="2"/>
  <c r="AH11" i="2" s="1"/>
  <c r="P5" i="2"/>
  <c r="AI5" i="2" s="1"/>
  <c r="P17" i="2"/>
  <c r="AO17" i="2" s="1"/>
  <c r="O17" i="2"/>
  <c r="AN17" i="2" s="1"/>
  <c r="O5" i="2"/>
  <c r="AH5" i="2" s="1"/>
  <c r="P6" i="2"/>
  <c r="AI6" i="2" s="1"/>
  <c r="P14" i="2"/>
  <c r="AI14" i="2" s="1"/>
  <c r="O16" i="2"/>
  <c r="AN16" i="2" s="1"/>
  <c r="P4" i="2"/>
  <c r="AI4" i="2" s="1"/>
  <c r="P8" i="2"/>
  <c r="AI8" i="2" s="1"/>
  <c r="O4" i="2"/>
  <c r="AH4" i="2" s="1"/>
  <c r="AG16" i="2" l="1"/>
  <c r="AM15" i="2"/>
  <c r="C46" i="10" s="1"/>
  <c r="D46" i="10" s="1"/>
  <c r="AG14" i="2"/>
  <c r="C50" i="3" s="1"/>
  <c r="D50" i="3" s="1"/>
  <c r="AM11" i="2"/>
  <c r="C42" i="10" s="1"/>
  <c r="D42" i="10" s="1"/>
  <c r="AG17" i="2"/>
  <c r="C53" i="3" s="1"/>
  <c r="D53" i="3" s="1"/>
  <c r="AM12" i="2"/>
  <c r="AG12" i="2"/>
  <c r="C48" i="3" s="1"/>
  <c r="D48" i="3" s="1"/>
  <c r="AM10" i="2"/>
  <c r="AG10" i="2"/>
  <c r="C46" i="3" s="1"/>
  <c r="D46" i="3" s="1"/>
  <c r="AM9" i="2"/>
  <c r="AG9" i="2"/>
  <c r="C45" i="3" s="1"/>
  <c r="D45" i="3" s="1"/>
  <c r="AN21" i="2"/>
  <c r="H52" i="10" s="1"/>
  <c r="I52" i="10" s="1"/>
  <c r="Q20" i="2"/>
  <c r="AP20" i="2" s="1"/>
  <c r="R51" i="10" s="1"/>
  <c r="S51" i="10" s="1"/>
  <c r="O18" i="2"/>
  <c r="AN18" i="2" s="1"/>
  <c r="H49" i="10" s="1"/>
  <c r="I49" i="10" s="1"/>
  <c r="P18" i="2"/>
  <c r="AO18" i="2" s="1"/>
  <c r="M49" i="10" s="1"/>
  <c r="N49" i="10" s="1"/>
  <c r="Q21" i="2"/>
  <c r="AP21" i="2" s="1"/>
  <c r="R52" i="10" s="1"/>
  <c r="S52" i="10" s="1"/>
  <c r="O20" i="2"/>
  <c r="AN20" i="2" s="1"/>
  <c r="H51" i="10" s="1"/>
  <c r="I51" i="10" s="1"/>
  <c r="Q19" i="2"/>
  <c r="AP19" i="2" s="1"/>
  <c r="R50" i="10" s="1"/>
  <c r="S50" i="10" s="1"/>
  <c r="Q18" i="2"/>
  <c r="AP18" i="2" s="1"/>
  <c r="R49" i="10" s="1"/>
  <c r="S49" i="10" s="1"/>
  <c r="P19" i="2"/>
  <c r="AO19" i="2" s="1"/>
  <c r="M50" i="10" s="1"/>
  <c r="N50" i="10" s="1"/>
  <c r="P21" i="2"/>
  <c r="AO21" i="2" s="1"/>
  <c r="M52" i="10" s="1"/>
  <c r="N52" i="10" s="1"/>
  <c r="P20" i="2"/>
  <c r="AO20" i="2" s="1"/>
  <c r="M51" i="10" s="1"/>
  <c r="N51" i="10" s="1"/>
  <c r="O19" i="2"/>
  <c r="AN19" i="2" s="1"/>
  <c r="H50" i="10" s="1"/>
  <c r="I50" i="10" s="1"/>
  <c r="AI17" i="2"/>
  <c r="M53" i="3" s="1"/>
  <c r="N53" i="3" s="1"/>
  <c r="AH12" i="2"/>
  <c r="H48" i="3" s="1"/>
  <c r="I48" i="3" s="1"/>
  <c r="AN14" i="2"/>
  <c r="H45" i="10" s="1"/>
  <c r="I45" i="10" s="1"/>
  <c r="AN15" i="2"/>
  <c r="AN11" i="2"/>
  <c r="AH16" i="2"/>
  <c r="AO8" i="2"/>
  <c r="AH17" i="2"/>
  <c r="AH8" i="2"/>
  <c r="AM21" i="2"/>
  <c r="AM8" i="2"/>
  <c r="AI11" i="2"/>
  <c r="AM19" i="2"/>
  <c r="C50" i="10" s="1"/>
  <c r="D50" i="10" s="1"/>
  <c r="AN13" i="2"/>
  <c r="H44" i="10" s="1"/>
  <c r="I44" i="10" s="1"/>
  <c r="AH9" i="2"/>
  <c r="AM20" i="2"/>
  <c r="C54" i="3"/>
  <c r="AM18" i="2"/>
  <c r="AG6" i="2"/>
  <c r="C42" i="3" s="1"/>
  <c r="D42" i="3" s="1"/>
  <c r="AG7" i="2"/>
  <c r="C43" i="3" s="1"/>
  <c r="AN10" i="2"/>
  <c r="H40" i="10"/>
  <c r="I40" i="10" s="1"/>
  <c r="AO13" i="2"/>
  <c r="M44" i="10" s="1"/>
  <c r="N44" i="10" s="1"/>
  <c r="AO5" i="2"/>
  <c r="AN6" i="2"/>
  <c r="AO14" i="2"/>
  <c r="AO4" i="2"/>
  <c r="AN4" i="2"/>
  <c r="AO6" i="2"/>
  <c r="AM4" i="2"/>
  <c r="AN7" i="2"/>
  <c r="AO16" i="2"/>
  <c r="AO15" i="2"/>
  <c r="AN5" i="2"/>
  <c r="AM5" i="2"/>
  <c r="AH3" i="2"/>
  <c r="AN3" i="2"/>
  <c r="H46" i="3"/>
  <c r="I46" i="3" s="1"/>
  <c r="C48" i="10"/>
  <c r="D48" i="10" s="1"/>
  <c r="M41" i="10"/>
  <c r="N41" i="10" s="1"/>
  <c r="M43" i="10"/>
  <c r="N43" i="10" s="1"/>
  <c r="H50" i="3"/>
  <c r="I50" i="3" s="1"/>
  <c r="M40" i="10"/>
  <c r="N40" i="10" s="1"/>
  <c r="C45" i="10"/>
  <c r="D45" i="10" s="1"/>
  <c r="H47" i="10"/>
  <c r="I47" i="10" s="1"/>
  <c r="M41" i="3"/>
  <c r="N41" i="3" s="1"/>
  <c r="M42" i="3"/>
  <c r="N42" i="3" s="1"/>
  <c r="M52" i="3"/>
  <c r="N52" i="3" s="1"/>
  <c r="M50" i="3"/>
  <c r="N50" i="3" s="1"/>
  <c r="M51" i="3"/>
  <c r="N51" i="3" s="1"/>
  <c r="M44" i="3"/>
  <c r="N44" i="3" s="1"/>
  <c r="C51" i="3"/>
  <c r="D51" i="3" s="1"/>
  <c r="H40" i="3"/>
  <c r="I40" i="3" s="1"/>
  <c r="H41" i="3"/>
  <c r="I41" i="3" s="1"/>
  <c r="C49" i="3"/>
  <c r="D49" i="3" s="1"/>
  <c r="C40" i="3"/>
  <c r="D40" i="3" s="1"/>
  <c r="H43" i="3"/>
  <c r="I43" i="3" s="1"/>
  <c r="C47" i="3"/>
  <c r="D47" i="3" s="1"/>
  <c r="C41" i="3"/>
  <c r="D41" i="3" s="1"/>
  <c r="C52" i="3"/>
  <c r="D52" i="3" s="1"/>
  <c r="H43" i="10"/>
  <c r="I43" i="10" s="1"/>
  <c r="M42" i="10"/>
  <c r="N42" i="10" s="1"/>
  <c r="N39" i="3"/>
  <c r="H39" i="3" l="1"/>
  <c r="AJ19" i="2"/>
  <c r="R55" i="3" s="1"/>
  <c r="S55" i="3" s="1"/>
  <c r="AJ20" i="2"/>
  <c r="R56" i="3" s="1"/>
  <c r="S56" i="3" s="1"/>
  <c r="AJ18" i="2"/>
  <c r="R54" i="3" s="1"/>
  <c r="S54" i="3" s="1"/>
  <c r="AJ21" i="2"/>
  <c r="R57" i="3" s="1"/>
  <c r="S57" i="3" s="1"/>
  <c r="AH19" i="2"/>
  <c r="H55" i="3" s="1"/>
  <c r="I55" i="3" s="1"/>
  <c r="AH20" i="2"/>
  <c r="H56" i="3" s="1"/>
  <c r="I56" i="3" s="1"/>
  <c r="AI18" i="2"/>
  <c r="M54" i="3" s="1"/>
  <c r="N54" i="3" s="1"/>
  <c r="AI21" i="2"/>
  <c r="M57" i="3" s="1"/>
  <c r="N57" i="3" s="1"/>
  <c r="AI19" i="2"/>
  <c r="M55" i="3" s="1"/>
  <c r="N55" i="3" s="1"/>
  <c r="D43" i="3"/>
  <c r="AI20" i="2"/>
  <c r="M56" i="3" s="1"/>
  <c r="N56" i="3" s="1"/>
  <c r="AH18" i="2"/>
  <c r="H54" i="3" s="1"/>
  <c r="I54" i="3" s="1"/>
  <c r="C51" i="10"/>
  <c r="D51" i="10" s="1"/>
  <c r="H46" i="10"/>
  <c r="I46" i="10" s="1"/>
  <c r="H48" i="10"/>
  <c r="I48" i="10" s="1"/>
  <c r="C49" i="10"/>
  <c r="D49" i="10" s="1"/>
  <c r="C52" i="10"/>
  <c r="D52" i="10" s="1"/>
  <c r="H39" i="10"/>
  <c r="I39" i="10" s="1"/>
  <c r="H41" i="10"/>
  <c r="I41" i="10" s="1"/>
  <c r="M46" i="10"/>
  <c r="N46" i="10" s="1"/>
  <c r="M48" i="10"/>
  <c r="N48" i="10" s="1"/>
  <c r="M47" i="10"/>
  <c r="N47" i="10" s="1"/>
  <c r="M39" i="10"/>
  <c r="N39" i="10" s="1"/>
  <c r="C40" i="10"/>
  <c r="D40" i="10" s="1"/>
  <c r="M45" i="10"/>
  <c r="N45" i="10" s="1"/>
  <c r="D39" i="10"/>
  <c r="H42" i="10"/>
  <c r="I42" i="10" s="1"/>
  <c r="C43" i="10"/>
  <c r="D43" i="10" s="1"/>
  <c r="C41" i="10"/>
  <c r="D41" i="10" s="1"/>
  <c r="H45" i="3"/>
  <c r="I45" i="3" s="1"/>
  <c r="M40" i="3"/>
  <c r="N40" i="3" s="1"/>
  <c r="M47" i="3"/>
  <c r="N47" i="3" s="1"/>
  <c r="M49" i="3"/>
  <c r="N49" i="3" s="1"/>
  <c r="H42" i="3"/>
  <c r="H51" i="3"/>
  <c r="I51" i="3" s="1"/>
  <c r="C57" i="3"/>
  <c r="D57" i="3" s="1"/>
  <c r="H44" i="3"/>
  <c r="I44" i="3" s="1"/>
  <c r="H47" i="3"/>
  <c r="I47" i="3" s="1"/>
  <c r="C44" i="3"/>
  <c r="D44" i="3" s="1"/>
  <c r="C55" i="3"/>
  <c r="D55" i="3" s="1"/>
  <c r="H52" i="3"/>
  <c r="I52" i="3" s="1"/>
  <c r="C56" i="3"/>
  <c r="D56" i="3" s="1"/>
  <c r="H49" i="3"/>
  <c r="I49" i="3" s="1"/>
  <c r="H53" i="3"/>
  <c r="I53" i="3" s="1"/>
  <c r="D54" i="3"/>
  <c r="I39" i="3"/>
  <c r="D39" i="3"/>
  <c r="H54" i="10" l="1"/>
  <c r="N54" i="10"/>
  <c r="C54" i="10"/>
  <c r="M54" i="10"/>
  <c r="N59" i="3"/>
  <c r="H59" i="3"/>
  <c r="M59" i="3"/>
  <c r="I42" i="3"/>
  <c r="I59" i="3" s="1"/>
  <c r="C59" i="3"/>
  <c r="D54" i="10"/>
  <c r="D59" i="3"/>
  <c r="I54" i="10"/>
  <c r="T11" i="3"/>
  <c r="T11" i="10" s="1"/>
  <c r="O39" i="3"/>
  <c r="T42" i="3"/>
  <c r="J41" i="3"/>
  <c r="E40" i="3"/>
  <c r="O41" i="3"/>
  <c r="O42" i="3"/>
  <c r="T41" i="3"/>
  <c r="T40" i="3"/>
  <c r="J40" i="3"/>
  <c r="O40" i="3"/>
  <c r="T39" i="3"/>
  <c r="J39" i="3"/>
  <c r="E39" i="3"/>
  <c r="T59" i="3" l="1"/>
  <c r="J59" i="3"/>
  <c r="K59" i="3" s="1"/>
  <c r="G61" i="3" s="1"/>
  <c r="E59" i="3"/>
  <c r="O59" i="3"/>
  <c r="F59" i="3"/>
  <c r="B61" i="3" s="1"/>
  <c r="P59" i="3" l="1"/>
  <c r="L61" i="3" s="1"/>
  <c r="W11" i="3"/>
  <c r="W11" i="10" s="1"/>
  <c r="U429" i="1"/>
  <c r="U433" i="1"/>
  <c r="U427" i="1"/>
  <c r="U432" i="1"/>
  <c r="B435" i="1"/>
  <c r="U431" i="1"/>
  <c r="U434" i="1"/>
  <c r="U428" i="1"/>
  <c r="U426" i="1"/>
  <c r="U425" i="1"/>
  <c r="B425" i="1" s="1"/>
  <c r="U430" i="1"/>
  <c r="R455" i="1" l="1"/>
  <c r="R475" i="1" s="1"/>
  <c r="S455" i="1"/>
  <c r="S475" i="1" s="1"/>
  <c r="G455" i="1"/>
  <c r="G475" i="1" s="1"/>
  <c r="C455" i="1"/>
  <c r="C475" i="1" s="1"/>
  <c r="Q455" i="1"/>
  <c r="Q475" i="1" s="1"/>
  <c r="D455" i="1"/>
  <c r="D475" i="1" s="1"/>
  <c r="M455" i="1"/>
  <c r="M475" i="1" s="1"/>
  <c r="P455" i="1"/>
  <c r="P475" i="1" s="1"/>
  <c r="K455" i="1"/>
  <c r="K475" i="1" s="1"/>
  <c r="J455" i="1"/>
  <c r="J475" i="1" s="1"/>
  <c r="L455" i="1"/>
  <c r="L475" i="1" s="1"/>
  <c r="H455" i="1"/>
  <c r="H475" i="1" s="1"/>
  <c r="O455" i="1"/>
  <c r="O475" i="1" s="1"/>
  <c r="I455" i="1"/>
  <c r="I475" i="1" s="1"/>
  <c r="T455" i="1"/>
  <c r="T475" i="1" s="1"/>
  <c r="E455" i="1"/>
  <c r="E475" i="1" s="1"/>
  <c r="N455" i="1"/>
  <c r="N475" i="1" s="1"/>
  <c r="F455" i="1"/>
  <c r="F475" i="1" s="1"/>
  <c r="T426" i="1"/>
  <c r="H426" i="1"/>
  <c r="P426" i="1"/>
  <c r="I426" i="1"/>
  <c r="Q426" i="1"/>
  <c r="S426" i="1"/>
  <c r="E426" i="1"/>
  <c r="O426" i="1"/>
  <c r="F426" i="1"/>
  <c r="R426" i="1"/>
  <c r="G426" i="1"/>
  <c r="J426" i="1"/>
  <c r="K426" i="1"/>
  <c r="L426" i="1"/>
  <c r="C426" i="1"/>
  <c r="M426" i="1"/>
  <c r="D426" i="1"/>
  <c r="N426" i="1"/>
  <c r="AU9" i="2"/>
  <c r="S431" i="1"/>
  <c r="E431" i="1"/>
  <c r="M431" i="1"/>
  <c r="F431" i="1"/>
  <c r="N431" i="1"/>
  <c r="G431" i="1"/>
  <c r="O431" i="1"/>
  <c r="H431" i="1"/>
  <c r="P431" i="1"/>
  <c r="I431" i="1"/>
  <c r="Q431" i="1"/>
  <c r="J431" i="1"/>
  <c r="R431" i="1"/>
  <c r="C431" i="1"/>
  <c r="K431" i="1"/>
  <c r="D431" i="1"/>
  <c r="L431" i="1"/>
  <c r="T431" i="1"/>
  <c r="AU8" i="2"/>
  <c r="T430" i="1"/>
  <c r="E430" i="1"/>
  <c r="M430" i="1"/>
  <c r="F430" i="1"/>
  <c r="N430" i="1"/>
  <c r="G430" i="1"/>
  <c r="O430" i="1"/>
  <c r="H430" i="1"/>
  <c r="P430" i="1"/>
  <c r="I430" i="1"/>
  <c r="Q430" i="1"/>
  <c r="J430" i="1"/>
  <c r="R430" i="1"/>
  <c r="S430" i="1"/>
  <c r="C430" i="1"/>
  <c r="K430" i="1"/>
  <c r="D430" i="1"/>
  <c r="L430" i="1"/>
  <c r="AU3" i="2"/>
  <c r="H425" i="1"/>
  <c r="P425" i="1"/>
  <c r="I425" i="1"/>
  <c r="Q425" i="1"/>
  <c r="K425" i="1"/>
  <c r="L425" i="1"/>
  <c r="C425" i="1"/>
  <c r="M425" i="1"/>
  <c r="D425" i="1"/>
  <c r="N425" i="1"/>
  <c r="E425" i="1"/>
  <c r="O425" i="1"/>
  <c r="F425" i="1"/>
  <c r="R425" i="1"/>
  <c r="S425" i="1"/>
  <c r="G425" i="1"/>
  <c r="J425" i="1"/>
  <c r="T425" i="1"/>
  <c r="AU6" i="2"/>
  <c r="H428" i="1"/>
  <c r="P428" i="1"/>
  <c r="I428" i="1"/>
  <c r="Q428" i="1"/>
  <c r="E428" i="1"/>
  <c r="O428" i="1"/>
  <c r="F428" i="1"/>
  <c r="R428" i="1"/>
  <c r="S428" i="1"/>
  <c r="G428" i="1"/>
  <c r="T428" i="1"/>
  <c r="J428" i="1"/>
  <c r="K428" i="1"/>
  <c r="L428" i="1"/>
  <c r="C428" i="1"/>
  <c r="M428" i="1"/>
  <c r="D428" i="1"/>
  <c r="N428" i="1"/>
  <c r="AU10" i="2"/>
  <c r="S432" i="1"/>
  <c r="E432" i="1"/>
  <c r="M432" i="1"/>
  <c r="T432" i="1"/>
  <c r="F432" i="1"/>
  <c r="N432" i="1"/>
  <c r="G432" i="1"/>
  <c r="O432" i="1"/>
  <c r="H432" i="1"/>
  <c r="P432" i="1"/>
  <c r="I432" i="1"/>
  <c r="Q432" i="1"/>
  <c r="J432" i="1"/>
  <c r="R432" i="1"/>
  <c r="C432" i="1"/>
  <c r="K432" i="1"/>
  <c r="D432" i="1"/>
  <c r="L432" i="1"/>
  <c r="AU5" i="2"/>
  <c r="H427" i="1"/>
  <c r="P427" i="1"/>
  <c r="S427" i="1"/>
  <c r="I427" i="1"/>
  <c r="Q427" i="1"/>
  <c r="K427" i="1"/>
  <c r="T427" i="1"/>
  <c r="L427" i="1"/>
  <c r="C427" i="1"/>
  <c r="M427" i="1"/>
  <c r="D427" i="1"/>
  <c r="N427" i="1"/>
  <c r="E427" i="1"/>
  <c r="O427" i="1"/>
  <c r="F427" i="1"/>
  <c r="R427" i="1"/>
  <c r="G427" i="1"/>
  <c r="J427" i="1"/>
  <c r="AU11" i="2"/>
  <c r="E433" i="1"/>
  <c r="M433" i="1"/>
  <c r="F433" i="1"/>
  <c r="N433" i="1"/>
  <c r="S433" i="1"/>
  <c r="G433" i="1"/>
  <c r="O433" i="1"/>
  <c r="T433" i="1"/>
  <c r="H433" i="1"/>
  <c r="P433" i="1"/>
  <c r="I433" i="1"/>
  <c r="Q433" i="1"/>
  <c r="J433" i="1"/>
  <c r="R433" i="1"/>
  <c r="C433" i="1"/>
  <c r="K433" i="1"/>
  <c r="D433" i="1"/>
  <c r="L433" i="1"/>
  <c r="B429" i="1"/>
  <c r="AU7" i="2"/>
  <c r="H429" i="1"/>
  <c r="P429" i="1"/>
  <c r="I429" i="1"/>
  <c r="Q429" i="1"/>
  <c r="K429" i="1"/>
  <c r="L429" i="1"/>
  <c r="C429" i="1"/>
  <c r="M429" i="1"/>
  <c r="D429" i="1"/>
  <c r="N429" i="1"/>
  <c r="S429" i="1"/>
  <c r="E429" i="1"/>
  <c r="O429" i="1"/>
  <c r="T429" i="1"/>
  <c r="F429" i="1"/>
  <c r="R429" i="1"/>
  <c r="G429" i="1"/>
  <c r="J429" i="1"/>
  <c r="AU12" i="2"/>
  <c r="T434" i="1"/>
  <c r="E434" i="1"/>
  <c r="M434" i="1"/>
  <c r="F434" i="1"/>
  <c r="N434" i="1"/>
  <c r="G434" i="1"/>
  <c r="O434" i="1"/>
  <c r="H434" i="1"/>
  <c r="P434" i="1"/>
  <c r="S434" i="1"/>
  <c r="I434" i="1"/>
  <c r="Q434" i="1"/>
  <c r="J434" i="1"/>
  <c r="R434" i="1"/>
  <c r="C434" i="1"/>
  <c r="K434" i="1"/>
  <c r="D434" i="1"/>
  <c r="L434" i="1"/>
  <c r="B437" i="1"/>
  <c r="B426" i="1"/>
  <c r="B434" i="1"/>
  <c r="B438" i="1"/>
  <c r="B433" i="1"/>
  <c r="B439" i="1"/>
  <c r="B427" i="1"/>
  <c r="B430" i="1"/>
  <c r="B428" i="1"/>
  <c r="B431" i="1"/>
  <c r="B436" i="1"/>
  <c r="B432" i="1"/>
  <c r="AU4" i="2"/>
  <c r="O449" i="1" l="1"/>
  <c r="O469" i="1" s="1"/>
  <c r="C452" i="1"/>
  <c r="C472" i="1" s="1"/>
  <c r="K450" i="1"/>
  <c r="K470" i="1" s="1"/>
  <c r="Q451" i="1"/>
  <c r="Q471" i="1" s="1"/>
  <c r="M451" i="1"/>
  <c r="M471" i="1" s="1"/>
  <c r="L454" i="1"/>
  <c r="L474" i="1" s="1"/>
  <c r="S454" i="1"/>
  <c r="S474" i="1" s="1"/>
  <c r="N447" i="1"/>
  <c r="N467" i="1" s="1"/>
  <c r="N448" i="1"/>
  <c r="N468" i="1" s="1"/>
  <c r="D453" i="1"/>
  <c r="D473" i="1" s="1"/>
  <c r="H450" i="1"/>
  <c r="H470" i="1" s="1"/>
  <c r="H453" i="1"/>
  <c r="H473" i="1" s="1"/>
  <c r="E454" i="1"/>
  <c r="E474" i="1" s="1"/>
  <c r="S446" i="1"/>
  <c r="S466" i="1" s="1"/>
  <c r="L446" i="1"/>
  <c r="L466" i="1" s="1"/>
  <c r="E453" i="1"/>
  <c r="E473" i="1" s="1"/>
  <c r="E449" i="1"/>
  <c r="E469" i="1" s="1"/>
  <c r="H448" i="1"/>
  <c r="H468" i="1" s="1"/>
  <c r="T451" i="1"/>
  <c r="T471" i="1" s="1"/>
  <c r="K446" i="1"/>
  <c r="K466" i="1" s="1"/>
  <c r="S449" i="1"/>
  <c r="S469" i="1" s="1"/>
  <c r="I449" i="1"/>
  <c r="I469" i="1" s="1"/>
  <c r="C453" i="1"/>
  <c r="C473" i="1" s="1"/>
  <c r="O453" i="1"/>
  <c r="O473" i="1" s="1"/>
  <c r="J447" i="1"/>
  <c r="J467" i="1" s="1"/>
  <c r="M447" i="1"/>
  <c r="M467" i="1" s="1"/>
  <c r="P447" i="1"/>
  <c r="P467" i="1" s="1"/>
  <c r="J452" i="1"/>
  <c r="J472" i="1" s="1"/>
  <c r="F452" i="1"/>
  <c r="F472" i="1" s="1"/>
  <c r="M448" i="1"/>
  <c r="M468" i="1" s="1"/>
  <c r="R448" i="1"/>
  <c r="R468" i="1" s="1"/>
  <c r="E445" i="1"/>
  <c r="E465" i="1" s="1"/>
  <c r="I445" i="1"/>
  <c r="I465" i="1" s="1"/>
  <c r="S450" i="1"/>
  <c r="S470" i="1" s="1"/>
  <c r="G450" i="1"/>
  <c r="G470" i="1" s="1"/>
  <c r="L451" i="1"/>
  <c r="L471" i="1" s="1"/>
  <c r="P451" i="1"/>
  <c r="P471" i="1" s="1"/>
  <c r="S451" i="1"/>
  <c r="S471" i="1" s="1"/>
  <c r="J446" i="1"/>
  <c r="J466" i="1" s="1"/>
  <c r="I446" i="1"/>
  <c r="I466" i="1" s="1"/>
  <c r="G452" i="1"/>
  <c r="G472" i="1" s="1"/>
  <c r="K445" i="1"/>
  <c r="K465" i="1" s="1"/>
  <c r="T454" i="1"/>
  <c r="T474" i="1" s="1"/>
  <c r="S447" i="1"/>
  <c r="S467" i="1" s="1"/>
  <c r="C450" i="1"/>
  <c r="C470" i="1" s="1"/>
  <c r="C459" i="1"/>
  <c r="C479" i="1" s="1"/>
  <c r="N459" i="1"/>
  <c r="N479" i="1" s="1"/>
  <c r="L459" i="1"/>
  <c r="L479" i="1" s="1"/>
  <c r="K459" i="1"/>
  <c r="K479" i="1" s="1"/>
  <c r="H459" i="1"/>
  <c r="H479" i="1" s="1"/>
  <c r="M459" i="1"/>
  <c r="M479" i="1" s="1"/>
  <c r="O459" i="1"/>
  <c r="O479" i="1" s="1"/>
  <c r="P459" i="1"/>
  <c r="P479" i="1" s="1"/>
  <c r="E459" i="1"/>
  <c r="E479" i="1" s="1"/>
  <c r="R459" i="1"/>
  <c r="R479" i="1" s="1"/>
  <c r="T459" i="1"/>
  <c r="T479" i="1" s="1"/>
  <c r="G459" i="1"/>
  <c r="G479" i="1" s="1"/>
  <c r="Q459" i="1"/>
  <c r="Q479" i="1" s="1"/>
  <c r="D459" i="1"/>
  <c r="D479" i="1" s="1"/>
  <c r="F459" i="1"/>
  <c r="F479" i="1" s="1"/>
  <c r="I459" i="1"/>
  <c r="I479" i="1" s="1"/>
  <c r="S459" i="1"/>
  <c r="S479" i="1" s="1"/>
  <c r="J459" i="1"/>
  <c r="J479" i="1" s="1"/>
  <c r="O454" i="1"/>
  <c r="O474" i="1" s="1"/>
  <c r="N449" i="1"/>
  <c r="N469" i="1" s="1"/>
  <c r="P449" i="1"/>
  <c r="P469" i="1" s="1"/>
  <c r="R453" i="1"/>
  <c r="R473" i="1" s="1"/>
  <c r="G453" i="1"/>
  <c r="G473" i="1" s="1"/>
  <c r="G447" i="1"/>
  <c r="G467" i="1" s="1"/>
  <c r="C447" i="1"/>
  <c r="C467" i="1" s="1"/>
  <c r="H447" i="1"/>
  <c r="H467" i="1" s="1"/>
  <c r="Q452" i="1"/>
  <c r="Q472" i="1" s="1"/>
  <c r="T452" i="1"/>
  <c r="T472" i="1" s="1"/>
  <c r="C448" i="1"/>
  <c r="C468" i="1" s="1"/>
  <c r="F448" i="1"/>
  <c r="F468" i="1" s="1"/>
  <c r="T445" i="1"/>
  <c r="T465" i="1" s="1"/>
  <c r="N445" i="1"/>
  <c r="N465" i="1" s="1"/>
  <c r="P445" i="1"/>
  <c r="P465" i="1" s="1"/>
  <c r="R450" i="1"/>
  <c r="R470" i="1" s="1"/>
  <c r="N450" i="1"/>
  <c r="N470" i="1" s="1"/>
  <c r="D451" i="1"/>
  <c r="D471" i="1" s="1"/>
  <c r="H451" i="1"/>
  <c r="H471" i="1" s="1"/>
  <c r="G446" i="1"/>
  <c r="G466" i="1" s="1"/>
  <c r="P446" i="1"/>
  <c r="P466" i="1" s="1"/>
  <c r="P448" i="1"/>
  <c r="P468" i="1" s="1"/>
  <c r="P454" i="1"/>
  <c r="P474" i="1" s="1"/>
  <c r="D447" i="1"/>
  <c r="D467" i="1" s="1"/>
  <c r="S448" i="1"/>
  <c r="S468" i="1" s="1"/>
  <c r="I451" i="1"/>
  <c r="I471" i="1" s="1"/>
  <c r="K454" i="1"/>
  <c r="K474" i="1" s="1"/>
  <c r="K456" i="1"/>
  <c r="K476" i="1" s="1"/>
  <c r="S456" i="1"/>
  <c r="S476" i="1" s="1"/>
  <c r="D456" i="1"/>
  <c r="D476" i="1" s="1"/>
  <c r="P456" i="1"/>
  <c r="P476" i="1" s="1"/>
  <c r="M456" i="1"/>
  <c r="M476" i="1" s="1"/>
  <c r="H456" i="1"/>
  <c r="H476" i="1" s="1"/>
  <c r="G456" i="1"/>
  <c r="G476" i="1" s="1"/>
  <c r="T456" i="1"/>
  <c r="T476" i="1" s="1"/>
  <c r="Q456" i="1"/>
  <c r="Q476" i="1" s="1"/>
  <c r="I456" i="1"/>
  <c r="I476" i="1" s="1"/>
  <c r="C456" i="1"/>
  <c r="C476" i="1" s="1"/>
  <c r="L456" i="1"/>
  <c r="L476" i="1" s="1"/>
  <c r="E456" i="1"/>
  <c r="E476" i="1" s="1"/>
  <c r="O456" i="1"/>
  <c r="O476" i="1" s="1"/>
  <c r="R456" i="1"/>
  <c r="R476" i="1" s="1"/>
  <c r="J456" i="1"/>
  <c r="J476" i="1" s="1"/>
  <c r="N456" i="1"/>
  <c r="N476" i="1" s="1"/>
  <c r="F456" i="1"/>
  <c r="F476" i="1" s="1"/>
  <c r="R454" i="1"/>
  <c r="R474" i="1" s="1"/>
  <c r="G454" i="1"/>
  <c r="G474" i="1" s="1"/>
  <c r="G449" i="1"/>
  <c r="G469" i="1" s="1"/>
  <c r="D449" i="1"/>
  <c r="D469" i="1" s="1"/>
  <c r="H449" i="1"/>
  <c r="H469" i="1" s="1"/>
  <c r="J453" i="1"/>
  <c r="J473" i="1" s="1"/>
  <c r="S453" i="1"/>
  <c r="S473" i="1" s="1"/>
  <c r="R447" i="1"/>
  <c r="R467" i="1" s="1"/>
  <c r="L447" i="1"/>
  <c r="L467" i="1" s="1"/>
  <c r="I452" i="1"/>
  <c r="I472" i="1" s="1"/>
  <c r="M452" i="1"/>
  <c r="M472" i="1" s="1"/>
  <c r="L448" i="1"/>
  <c r="L468" i="1" s="1"/>
  <c r="O448" i="1"/>
  <c r="O468" i="1" s="1"/>
  <c r="J445" i="1"/>
  <c r="J465" i="1" s="1"/>
  <c r="D445" i="1"/>
  <c r="D465" i="1" s="1"/>
  <c r="H445" i="1"/>
  <c r="H465" i="1" s="1"/>
  <c r="J450" i="1"/>
  <c r="J470" i="1" s="1"/>
  <c r="F450" i="1"/>
  <c r="F470" i="1" s="1"/>
  <c r="K451" i="1"/>
  <c r="K471" i="1" s="1"/>
  <c r="O451" i="1"/>
  <c r="O471" i="1" s="1"/>
  <c r="N446" i="1"/>
  <c r="N466" i="1" s="1"/>
  <c r="R446" i="1"/>
  <c r="R466" i="1" s="1"/>
  <c r="H446" i="1"/>
  <c r="H466" i="1" s="1"/>
  <c r="Q449" i="1"/>
  <c r="Q469" i="1" s="1"/>
  <c r="R452" i="1"/>
  <c r="R472" i="1" s="1"/>
  <c r="Q445" i="1"/>
  <c r="Q465" i="1" s="1"/>
  <c r="Q446" i="1"/>
  <c r="Q466" i="1" s="1"/>
  <c r="C454" i="1"/>
  <c r="C474" i="1" s="1"/>
  <c r="R449" i="1"/>
  <c r="R469" i="1" s="1"/>
  <c r="Q453" i="1"/>
  <c r="Q473" i="1" s="1"/>
  <c r="N453" i="1"/>
  <c r="N473" i="1" s="1"/>
  <c r="F447" i="1"/>
  <c r="F467" i="1" s="1"/>
  <c r="T447" i="1"/>
  <c r="T467" i="1" s="1"/>
  <c r="L452" i="1"/>
  <c r="L472" i="1" s="1"/>
  <c r="P452" i="1"/>
  <c r="P472" i="1" s="1"/>
  <c r="E452" i="1"/>
  <c r="E472" i="1" s="1"/>
  <c r="K448" i="1"/>
  <c r="K468" i="1" s="1"/>
  <c r="E448" i="1"/>
  <c r="E468" i="1" s="1"/>
  <c r="G445" i="1"/>
  <c r="G465" i="1" s="1"/>
  <c r="M445" i="1"/>
  <c r="M465" i="1" s="1"/>
  <c r="Q450" i="1"/>
  <c r="Q470" i="1" s="1"/>
  <c r="M450" i="1"/>
  <c r="M470" i="1" s="1"/>
  <c r="C451" i="1"/>
  <c r="C471" i="1" s="1"/>
  <c r="G451" i="1"/>
  <c r="G471" i="1" s="1"/>
  <c r="D446" i="1"/>
  <c r="D466" i="1" s="1"/>
  <c r="F446" i="1"/>
  <c r="F466" i="1" s="1"/>
  <c r="T446" i="1"/>
  <c r="T466" i="1" s="1"/>
  <c r="I447" i="1"/>
  <c r="I467" i="1" s="1"/>
  <c r="G448" i="1"/>
  <c r="G468" i="1" s="1"/>
  <c r="D454" i="1"/>
  <c r="D474" i="1" s="1"/>
  <c r="K453" i="1"/>
  <c r="K473" i="1" s="1"/>
  <c r="N452" i="1"/>
  <c r="N472" i="1" s="1"/>
  <c r="O445" i="1"/>
  <c r="O465" i="1" s="1"/>
  <c r="E451" i="1"/>
  <c r="E471" i="1" s="1"/>
  <c r="H454" i="1"/>
  <c r="H474" i="1" s="1"/>
  <c r="J449" i="1"/>
  <c r="J469" i="1" s="1"/>
  <c r="N454" i="1"/>
  <c r="N474" i="1" s="1"/>
  <c r="Q454" i="1"/>
  <c r="Q474" i="1" s="1"/>
  <c r="F454" i="1"/>
  <c r="F474" i="1" s="1"/>
  <c r="F449" i="1"/>
  <c r="F469" i="1" s="1"/>
  <c r="C449" i="1"/>
  <c r="C469" i="1" s="1"/>
  <c r="I453" i="1"/>
  <c r="I473" i="1" s="1"/>
  <c r="F453" i="1"/>
  <c r="F473" i="1" s="1"/>
  <c r="O447" i="1"/>
  <c r="O467" i="1" s="1"/>
  <c r="K447" i="1"/>
  <c r="K467" i="1" s="1"/>
  <c r="D452" i="1"/>
  <c r="D472" i="1" s="1"/>
  <c r="H452" i="1"/>
  <c r="H472" i="1" s="1"/>
  <c r="S452" i="1"/>
  <c r="S472" i="1" s="1"/>
  <c r="J448" i="1"/>
  <c r="J468" i="1" s="1"/>
  <c r="Q448" i="1"/>
  <c r="Q468" i="1" s="1"/>
  <c r="S445" i="1"/>
  <c r="S465" i="1" s="1"/>
  <c r="C445" i="1"/>
  <c r="C465" i="1" s="1"/>
  <c r="L450" i="1"/>
  <c r="L470" i="1" s="1"/>
  <c r="I450" i="1"/>
  <c r="I470" i="1" s="1"/>
  <c r="E450" i="1"/>
  <c r="E470" i="1" s="1"/>
  <c r="R451" i="1"/>
  <c r="R471" i="1" s="1"/>
  <c r="N451" i="1"/>
  <c r="N471" i="1" s="1"/>
  <c r="M446" i="1"/>
  <c r="M466" i="1" s="1"/>
  <c r="O446" i="1"/>
  <c r="O466" i="1" s="1"/>
  <c r="K449" i="1"/>
  <c r="K469" i="1" s="1"/>
  <c r="F445" i="1"/>
  <c r="F465" i="1" s="1"/>
  <c r="T453" i="1"/>
  <c r="T473" i="1" s="1"/>
  <c r="D448" i="1"/>
  <c r="D468" i="1" s="1"/>
  <c r="O450" i="1"/>
  <c r="O470" i="1" s="1"/>
  <c r="D458" i="1"/>
  <c r="D478" i="1" s="1"/>
  <c r="M458" i="1"/>
  <c r="M478" i="1" s="1"/>
  <c r="R458" i="1"/>
  <c r="R478" i="1" s="1"/>
  <c r="F458" i="1"/>
  <c r="F478" i="1" s="1"/>
  <c r="I458" i="1"/>
  <c r="I478" i="1" s="1"/>
  <c r="H458" i="1"/>
  <c r="H478" i="1" s="1"/>
  <c r="Q458" i="1"/>
  <c r="Q478" i="1" s="1"/>
  <c r="T458" i="1"/>
  <c r="T478" i="1" s="1"/>
  <c r="S458" i="1"/>
  <c r="S478" i="1" s="1"/>
  <c r="J458" i="1"/>
  <c r="J478" i="1" s="1"/>
  <c r="E458" i="1"/>
  <c r="E478" i="1" s="1"/>
  <c r="L458" i="1"/>
  <c r="L478" i="1" s="1"/>
  <c r="P458" i="1"/>
  <c r="P478" i="1" s="1"/>
  <c r="K458" i="1"/>
  <c r="K478" i="1" s="1"/>
  <c r="C458" i="1"/>
  <c r="C478" i="1" s="1"/>
  <c r="N458" i="1"/>
  <c r="N478" i="1" s="1"/>
  <c r="O458" i="1"/>
  <c r="O478" i="1" s="1"/>
  <c r="G458" i="1"/>
  <c r="G478" i="1" s="1"/>
  <c r="J454" i="1"/>
  <c r="J474" i="1" s="1"/>
  <c r="M449" i="1"/>
  <c r="M469" i="1" s="1"/>
  <c r="R457" i="1"/>
  <c r="R477" i="1" s="1"/>
  <c r="Q457" i="1"/>
  <c r="Q477" i="1" s="1"/>
  <c r="K457" i="1"/>
  <c r="K477" i="1" s="1"/>
  <c r="C457" i="1"/>
  <c r="C477" i="1" s="1"/>
  <c r="N457" i="1"/>
  <c r="N477" i="1" s="1"/>
  <c r="T457" i="1"/>
  <c r="T477" i="1" s="1"/>
  <c r="D457" i="1"/>
  <c r="D477" i="1" s="1"/>
  <c r="H457" i="1"/>
  <c r="H477" i="1" s="1"/>
  <c r="I457" i="1"/>
  <c r="I477" i="1" s="1"/>
  <c r="S457" i="1"/>
  <c r="S477" i="1" s="1"/>
  <c r="J457" i="1"/>
  <c r="J477" i="1" s="1"/>
  <c r="M457" i="1"/>
  <c r="M477" i="1" s="1"/>
  <c r="L457" i="1"/>
  <c r="L477" i="1" s="1"/>
  <c r="F457" i="1"/>
  <c r="F477" i="1" s="1"/>
  <c r="P457" i="1"/>
  <c r="P477" i="1" s="1"/>
  <c r="E457" i="1"/>
  <c r="E477" i="1" s="1"/>
  <c r="O457" i="1"/>
  <c r="O477" i="1" s="1"/>
  <c r="G457" i="1"/>
  <c r="G477" i="1" s="1"/>
  <c r="I454" i="1"/>
  <c r="I474" i="1" s="1"/>
  <c r="M454" i="1"/>
  <c r="M474" i="1" s="1"/>
  <c r="T449" i="1"/>
  <c r="T469" i="1" s="1"/>
  <c r="L449" i="1"/>
  <c r="L469" i="1" s="1"/>
  <c r="L453" i="1"/>
  <c r="L473" i="1" s="1"/>
  <c r="P453" i="1"/>
  <c r="P473" i="1" s="1"/>
  <c r="M453" i="1"/>
  <c r="M473" i="1" s="1"/>
  <c r="E447" i="1"/>
  <c r="E467" i="1" s="1"/>
  <c r="Q447" i="1"/>
  <c r="Q467" i="1" s="1"/>
  <c r="K452" i="1"/>
  <c r="K472" i="1" s="1"/>
  <c r="O452" i="1"/>
  <c r="O472" i="1" s="1"/>
  <c r="T448" i="1"/>
  <c r="T468" i="1" s="1"/>
  <c r="I448" i="1"/>
  <c r="I468" i="1" s="1"/>
  <c r="R445" i="1"/>
  <c r="R465" i="1" s="1"/>
  <c r="L445" i="1"/>
  <c r="L465" i="1" s="1"/>
  <c r="D450" i="1"/>
  <c r="D470" i="1" s="1"/>
  <c r="P450" i="1"/>
  <c r="P470" i="1" s="1"/>
  <c r="T450" i="1"/>
  <c r="T470" i="1" s="1"/>
  <c r="J451" i="1"/>
  <c r="J471" i="1" s="1"/>
  <c r="F451" i="1"/>
  <c r="F471" i="1" s="1"/>
  <c r="C446" i="1"/>
  <c r="C466" i="1" s="1"/>
  <c r="E446" i="1"/>
  <c r="E466" i="1" s="1"/>
  <c r="B455" i="1"/>
  <c r="B475" i="1" s="1"/>
  <c r="B447" i="1"/>
  <c r="B467" i="1" s="1"/>
  <c r="B452" i="1"/>
  <c r="B472" i="1" s="1"/>
  <c r="B448" i="1"/>
  <c r="B468" i="1" s="1"/>
  <c r="B459" i="1"/>
  <c r="B479" i="1" s="1"/>
  <c r="B449" i="1"/>
  <c r="B469" i="1" s="1"/>
  <c r="B445" i="1"/>
  <c r="B465" i="1" s="1"/>
  <c r="B458" i="1"/>
  <c r="B478" i="1" s="1"/>
  <c r="B454" i="1"/>
  <c r="B474" i="1" s="1"/>
  <c r="B446" i="1"/>
  <c r="B466" i="1" s="1"/>
  <c r="B453" i="1"/>
  <c r="B473" i="1" s="1"/>
  <c r="B456" i="1"/>
  <c r="B476" i="1" s="1"/>
  <c r="B457" i="1"/>
  <c r="B477" i="1" s="1"/>
  <c r="B451" i="1"/>
  <c r="B471" i="1" s="1"/>
  <c r="B450" i="1"/>
  <c r="B470" i="1" s="1"/>
  <c r="E13" i="2" l="1"/>
  <c r="Q13" i="2" s="1"/>
  <c r="AJ13" i="2" s="1"/>
  <c r="E10" i="2"/>
  <c r="E5" i="2"/>
  <c r="E4" i="2"/>
  <c r="U466" i="1"/>
  <c r="U465" i="1"/>
  <c r="E3" i="2"/>
  <c r="U457" i="1"/>
  <c r="E15" i="2"/>
  <c r="U446" i="1"/>
  <c r="U458" i="1"/>
  <c r="E16" i="2"/>
  <c r="U454" i="1"/>
  <c r="E12" i="2"/>
  <c r="E6" i="2"/>
  <c r="U448" i="1"/>
  <c r="U453" i="1"/>
  <c r="E11" i="2"/>
  <c r="U449" i="1"/>
  <c r="E7" i="2"/>
  <c r="U451" i="1"/>
  <c r="E9" i="2"/>
  <c r="E14" i="2"/>
  <c r="U456" i="1"/>
  <c r="U447" i="1"/>
  <c r="U459" i="1"/>
  <c r="E17" i="2"/>
  <c r="U452" i="1"/>
  <c r="U467" i="1"/>
  <c r="U445" i="1"/>
  <c r="U472" i="1"/>
  <c r="U475" i="1"/>
  <c r="U450" i="1"/>
  <c r="E8" i="2"/>
  <c r="U455" i="1"/>
  <c r="AP13" i="2" l="1"/>
  <c r="R49" i="3"/>
  <c r="S49" i="3" s="1"/>
  <c r="Q12" i="2"/>
  <c r="AJ12" i="2" s="1"/>
  <c r="Q5" i="2"/>
  <c r="AJ5" i="2" s="1"/>
  <c r="Q10" i="2"/>
  <c r="AP10" i="2" s="1"/>
  <c r="Q6" i="2"/>
  <c r="AP6" i="2" s="1"/>
  <c r="Q7" i="2"/>
  <c r="AJ7" i="2" s="1"/>
  <c r="Q17" i="2"/>
  <c r="AP17" i="2" s="1"/>
  <c r="Q14" i="2"/>
  <c r="AJ14" i="2" s="1"/>
  <c r="Q16" i="2"/>
  <c r="AJ16" i="2" s="1"/>
  <c r="Q11" i="2"/>
  <c r="AJ11" i="2" s="1"/>
  <c r="Q4" i="2"/>
  <c r="AP4" i="2" s="1"/>
  <c r="Q15" i="2"/>
  <c r="AJ15" i="2" s="1"/>
  <c r="Q9" i="2"/>
  <c r="AP9" i="2" s="1"/>
  <c r="Q8" i="2"/>
  <c r="AP8" i="2" s="1"/>
  <c r="U470" i="1"/>
  <c r="U474" i="1"/>
  <c r="U478" i="1"/>
  <c r="U471" i="1"/>
  <c r="U469" i="1"/>
  <c r="U479" i="1"/>
  <c r="U473" i="1"/>
  <c r="U477" i="1"/>
  <c r="U476" i="1"/>
  <c r="U468" i="1"/>
  <c r="AJ17" i="2" l="1"/>
  <c r="R53" i="3" s="1"/>
  <c r="AP16" i="2"/>
  <c r="R47" i="10" s="1"/>
  <c r="S47" i="10" s="1"/>
  <c r="AJ8" i="2"/>
  <c r="R44" i="3" s="1"/>
  <c r="S44" i="3" s="1"/>
  <c r="AJ9" i="2"/>
  <c r="R45" i="3" s="1"/>
  <c r="S45" i="3" s="1"/>
  <c r="AJ10" i="2"/>
  <c r="AP11" i="2"/>
  <c r="R42" i="10" s="1"/>
  <c r="S42" i="10" s="1"/>
  <c r="AP15" i="2"/>
  <c r="AP7" i="2"/>
  <c r="R41" i="10"/>
  <c r="S41" i="10" s="1"/>
  <c r="AJ6" i="2"/>
  <c r="R42" i="3" s="1"/>
  <c r="AJ4" i="2"/>
  <c r="R40" i="3" s="1"/>
  <c r="AP5" i="2"/>
  <c r="AP12" i="2"/>
  <c r="AP14" i="2"/>
  <c r="R47" i="3"/>
  <c r="S47" i="3" s="1"/>
  <c r="R44" i="10"/>
  <c r="S44" i="10" s="1"/>
  <c r="R39" i="10"/>
  <c r="R41" i="3"/>
  <c r="S41" i="3" s="1"/>
  <c r="R43" i="3"/>
  <c r="R48" i="3"/>
  <c r="S48" i="3" s="1"/>
  <c r="Q3" i="2"/>
  <c r="S43" i="3" l="1"/>
  <c r="AJ3" i="2"/>
  <c r="AP3" i="2"/>
  <c r="R48" i="10"/>
  <c r="S48" i="10" s="1"/>
  <c r="R40" i="10"/>
  <c r="S40" i="10" s="1"/>
  <c r="R45" i="10"/>
  <c r="S45" i="10" s="1"/>
  <c r="R43" i="10"/>
  <c r="S43" i="10" s="1"/>
  <c r="R46" i="10"/>
  <c r="S46" i="10" s="1"/>
  <c r="R46" i="3"/>
  <c r="S46" i="3" s="1"/>
  <c r="R51" i="3"/>
  <c r="S51" i="3" s="1"/>
  <c r="R50" i="3"/>
  <c r="S50" i="3" s="1"/>
  <c r="R52" i="3"/>
  <c r="S52" i="3" s="1"/>
  <c r="S53" i="3"/>
  <c r="S40" i="3"/>
  <c r="S42" i="3"/>
  <c r="R39" i="3" l="1"/>
  <c r="U8" i="3"/>
  <c r="B37" i="3"/>
  <c r="C37" i="3"/>
  <c r="B37" i="10"/>
  <c r="R54" i="10"/>
  <c r="S39" i="3"/>
  <c r="R59" i="3"/>
  <c r="S39" i="10"/>
  <c r="C37" i="10" s="1"/>
  <c r="V8" i="3" l="1"/>
  <c r="S59" i="3"/>
  <c r="U59" i="3" s="1"/>
  <c r="Q61" i="3" s="1"/>
  <c r="E37" i="3"/>
  <c r="S54" i="10"/>
  <c r="U8" i="10"/>
  <c r="U11" i="3"/>
  <c r="U11" i="10" s="1"/>
  <c r="V11" i="3" l="1"/>
  <c r="V11" i="10" s="1"/>
  <c r="V14" i="3"/>
  <c r="V8" i="10"/>
  <c r="U14" i="10"/>
  <c r="U14" i="3"/>
  <c r="F37" i="3"/>
  <c r="Y11" i="3" s="1"/>
  <c r="Y11" i="10" s="1"/>
  <c r="X11" i="3"/>
  <c r="X11" i="10" s="1"/>
  <c r="V14" i="10" l="1"/>
  <c r="O39" i="10"/>
  <c r="O54" i="10" s="1"/>
  <c r="P54" i="10" s="1"/>
  <c r="L56" i="10" s="1"/>
  <c r="T39" i="10"/>
  <c r="T54" i="10" s="1"/>
  <c r="U54" i="10" s="1"/>
  <c r="Q56" i="10" s="1"/>
  <c r="J39" i="10"/>
  <c r="T14" i="10"/>
  <c r="T14" i="3"/>
  <c r="J54" i="10"/>
  <c r="K54" i="10" s="1"/>
  <c r="G56" i="10" s="1"/>
  <c r="E54" i="10"/>
  <c r="F54" i="10" s="1"/>
  <c r="B56" i="10" s="1"/>
  <c r="D37" i="10" l="1"/>
  <c r="E37" i="10" s="1"/>
  <c r="W8" i="3"/>
  <c r="X8" i="3" s="1"/>
  <c r="W8" i="10" l="1"/>
  <c r="W14" i="10"/>
  <c r="W14" i="3"/>
  <c r="X8" i="10"/>
  <c r="Y8" i="3"/>
  <c r="Y8" i="10" s="1"/>
  <c r="F37" i="10" l="1"/>
  <c r="X14" i="10"/>
  <c r="X14" i="3"/>
  <c r="Y14" i="3" l="1"/>
  <c r="Y14" i="10"/>
</calcChain>
</file>

<file path=xl/sharedStrings.xml><?xml version="1.0" encoding="utf-8"?>
<sst xmlns="http://schemas.openxmlformats.org/spreadsheetml/2006/main" count="884" uniqueCount="220">
  <si>
    <t>Wx * r Target Sess 15</t>
  </si>
  <si>
    <t>Wx * r Target Sess 14</t>
  </si>
  <si>
    <t>Wx * r Target Sess 13</t>
  </si>
  <si>
    <t>Wx * r Target Sess 12</t>
  </si>
  <si>
    <t>Wx * r Target Sess 11</t>
  </si>
  <si>
    <t>Wx * r Target Sess 10</t>
  </si>
  <si>
    <t>Wx * r Target Sess 9</t>
  </si>
  <si>
    <t>Wx * r Target Sess 8</t>
  </si>
  <si>
    <t>Wx * r Target Sess 7</t>
  </si>
  <si>
    <t>Wx * r Target Sess 6</t>
  </si>
  <si>
    <t>Wx * r Target Sess 5</t>
  </si>
  <si>
    <t>Wx * r Target Sess 4</t>
  </si>
  <si>
    <t>Wx * r Target Sess 3</t>
  </si>
  <si>
    <t>Wx * r Target Sess 2</t>
  </si>
  <si>
    <t>Wx * r Target Sess 1</t>
  </si>
  <si>
    <t>Weights Sess 15</t>
  </si>
  <si>
    <t>Weights Sess 14</t>
  </si>
  <si>
    <t>Weights Sess 13</t>
  </si>
  <si>
    <t>Weights Sess 12</t>
  </si>
  <si>
    <t>Weights Sess 11</t>
  </si>
  <si>
    <t>Weights Sess 10</t>
  </si>
  <si>
    <t>Weights Sess 9</t>
  </si>
  <si>
    <t>Weights Sess 8</t>
  </si>
  <si>
    <t>Weights Sess 7</t>
  </si>
  <si>
    <t>Weights Sess 6</t>
  </si>
  <si>
    <t>Weights Sess 5</t>
  </si>
  <si>
    <t>Weights Sess 4</t>
  </si>
  <si>
    <t>Weights Sess 3</t>
  </si>
  <si>
    <t>Weights Sess 2</t>
  </si>
  <si>
    <t>Weights Sess 1</t>
  </si>
  <si>
    <t>Sum of Weights</t>
  </si>
  <si>
    <t>1/t^c Sess 15</t>
  </si>
  <si>
    <t>1/t^c Sess 14</t>
  </si>
  <si>
    <t>1/t^c Sess 13</t>
  </si>
  <si>
    <t>1/t^c Sess 12</t>
  </si>
  <si>
    <t>1/t^c Sess 11</t>
  </si>
  <si>
    <t>1/t^c Sess 10</t>
  </si>
  <si>
    <t>1/t^c Sess 9</t>
  </si>
  <si>
    <t>1/t^c Sess 8</t>
  </si>
  <si>
    <t>1/t^c Sess 7</t>
  </si>
  <si>
    <t>1/t^c Sess 6</t>
  </si>
  <si>
    <t>1/t^c Sess 5</t>
  </si>
  <si>
    <t>1/t^c Sess 4</t>
  </si>
  <si>
    <t>1/t^c Sess 3</t>
  </si>
  <si>
    <t>1/t^c Sess 2</t>
  </si>
  <si>
    <t>1/t^c Sess 1</t>
  </si>
  <si>
    <t>c</t>
  </si>
  <si>
    <t>c target</t>
  </si>
  <si>
    <t>Session</t>
  </si>
  <si>
    <t>Resurgence test</t>
  </si>
  <si>
    <t>Baseline</t>
  </si>
  <si>
    <t>a</t>
  </si>
  <si>
    <t>b</t>
  </si>
  <si>
    <t>k</t>
  </si>
  <si>
    <t>λ</t>
  </si>
  <si>
    <t>r^2</t>
  </si>
  <si>
    <t>SumSqModel</t>
  </si>
  <si>
    <t>SumSqTx</t>
  </si>
  <si>
    <t>SumSqResid</t>
  </si>
  <si>
    <t>Mean Ypred</t>
  </si>
  <si>
    <t>Mean Yobt</t>
  </si>
  <si>
    <t>R5</t>
  </si>
  <si>
    <t>R4</t>
  </si>
  <si>
    <t>R3</t>
  </si>
  <si>
    <t>R2</t>
  </si>
  <si>
    <t>R1</t>
  </si>
  <si>
    <t>E5</t>
  </si>
  <si>
    <t>E4</t>
  </si>
  <si>
    <t>E3</t>
  </si>
  <si>
    <t>E2</t>
  </si>
  <si>
    <t>E1</t>
  </si>
  <si>
    <t>Global Fit</t>
  </si>
  <si>
    <t>Parameters from global fits</t>
  </si>
  <si>
    <t>Value</t>
  </si>
  <si>
    <t>Global Target</t>
  </si>
  <si>
    <t>Global ALT</t>
  </si>
  <si>
    <t>__ Obtained</t>
  </si>
  <si>
    <t>…. Predicted</t>
  </si>
  <si>
    <t>Magnitude:</t>
  </si>
  <si>
    <t>VI Value</t>
  </si>
  <si>
    <t>ALL Sr Rate T</t>
  </si>
  <si>
    <t>ALL Target Sched (VI value)</t>
  </si>
  <si>
    <t>BL1</t>
  </si>
  <si>
    <t>BL2</t>
  </si>
  <si>
    <t>BL3</t>
  </si>
  <si>
    <t>BL4</t>
  </si>
  <si>
    <t>BL5</t>
  </si>
  <si>
    <r>
      <t>d</t>
    </r>
    <r>
      <rPr>
        <b/>
        <vertAlign val="subscript"/>
        <sz val="14"/>
        <color theme="1"/>
        <rFont val="Calibri (Body)"/>
      </rPr>
      <t>m</t>
    </r>
    <r>
      <rPr>
        <b/>
        <sz val="14"/>
        <color theme="1"/>
        <rFont val="Calibri"/>
        <family val="2"/>
        <scheme val="minor"/>
      </rPr>
      <t xml:space="preserve"> on/off</t>
    </r>
  </si>
  <si>
    <t>e:</t>
  </si>
  <si>
    <t>xon</t>
  </si>
  <si>
    <t>xoff</t>
  </si>
  <si>
    <t>1/t^c Sess 16</t>
  </si>
  <si>
    <t>1/t^c Sess 17</t>
  </si>
  <si>
    <t>1/t^c Sess 18</t>
  </si>
  <si>
    <t>1/t^c Sess 19</t>
  </si>
  <si>
    <t>Weights Sess 16</t>
  </si>
  <si>
    <t>Weights Sess 17</t>
  </si>
  <si>
    <t>Weights Sess 18</t>
  </si>
  <si>
    <t>Weights Sess 19</t>
  </si>
  <si>
    <t>Wx * r Target Sess 16</t>
  </si>
  <si>
    <t>Wx * r Target Sess 17</t>
  </si>
  <si>
    <t>Wx * r Target Sess 18</t>
  </si>
  <si>
    <t>Wx * r Target Sess 19</t>
  </si>
  <si>
    <t>6/1to1 Alt Sr/Hr</t>
  </si>
  <si>
    <t>6to1 Alt Sr/Hr</t>
  </si>
  <si>
    <t>6to0 Alt Sr/Hr</t>
  </si>
  <si>
    <t>6/1to0 Alt Sr/Hr</t>
  </si>
  <si>
    <t>6to1 r Alt</t>
  </si>
  <si>
    <t>6/1to1 r Alt</t>
  </si>
  <si>
    <t>6to0 r Alt</t>
  </si>
  <si>
    <t>6/1to0 r Alt</t>
  </si>
  <si>
    <t>6to1 Target</t>
  </si>
  <si>
    <t>6to1 ALTERNATIVE</t>
  </si>
  <si>
    <t>6/1to1 TARGET</t>
  </si>
  <si>
    <t>6/1to1 ALTERNATIVE</t>
  </si>
  <si>
    <t>6to0 TARGET</t>
  </si>
  <si>
    <t>6to0 ALTERNATIVE</t>
  </si>
  <si>
    <t>6/1to0 TARGET</t>
  </si>
  <si>
    <t>6/1to0 ALTERNATIVE</t>
  </si>
  <si>
    <t>6to1 Alt Schedule (VI value)</t>
  </si>
  <si>
    <t>6/1to1 Alt Schedule (VI value)</t>
  </si>
  <si>
    <t>6to0 Alt Schedule (VI value)</t>
  </si>
  <si>
    <t>6/1to0 Alt Schedule (VI value)</t>
  </si>
  <si>
    <t>VT6to1</t>
  </si>
  <si>
    <t>VT6/1to1</t>
  </si>
  <si>
    <t>VT6to0</t>
  </si>
  <si>
    <t>VT6/1to0</t>
  </si>
  <si>
    <t>VA6to1</t>
  </si>
  <si>
    <t>VA6/1to1</t>
  </si>
  <si>
    <t>VA6to0</t>
  </si>
  <si>
    <t>VA6/1to0</t>
  </si>
  <si>
    <t>A6to1</t>
  </si>
  <si>
    <t>A6/1to1</t>
  </si>
  <si>
    <t>A6to0</t>
  </si>
  <si>
    <t>A6/1to0</t>
  </si>
  <si>
    <t>BT6to1</t>
  </si>
  <si>
    <t>BT6/1to1</t>
  </si>
  <si>
    <t>BT6to0</t>
  </si>
  <si>
    <t>BT6/1to0</t>
  </si>
  <si>
    <t>BA6to1</t>
  </si>
  <si>
    <t>BA6/1to1</t>
  </si>
  <si>
    <t>BA6to0</t>
  </si>
  <si>
    <t>BA6/1to0</t>
  </si>
  <si>
    <t>Control:</t>
  </si>
  <si>
    <t>On/Off:</t>
  </si>
  <si>
    <t>6/1to0</t>
  </si>
  <si>
    <t>6to1 Sr Rate Alt</t>
  </si>
  <si>
    <t>6/1to1 Sr Rate Alt</t>
  </si>
  <si>
    <t>6to0 Sr Rate Alt</t>
  </si>
  <si>
    <t>6/1to0 Sr Rate Alt</t>
  </si>
  <si>
    <t>6to1</t>
  </si>
  <si>
    <t>6/1to1</t>
  </si>
  <si>
    <t>6to0</t>
  </si>
  <si>
    <t>E6</t>
  </si>
  <si>
    <t>E7</t>
  </si>
  <si>
    <t>E8</t>
  </si>
  <si>
    <t>E9</t>
  </si>
  <si>
    <t>6to1 Obtained</t>
  </si>
  <si>
    <t>6to1 Predicted</t>
  </si>
  <si>
    <t>6to1 Sqr residuals</t>
  </si>
  <si>
    <t>6to1 Sq Y</t>
  </si>
  <si>
    <t>6/1to1 Obtained</t>
  </si>
  <si>
    <t>6/1to1 Predicted</t>
  </si>
  <si>
    <t>6/1to1 Sqr residuals</t>
  </si>
  <si>
    <t>6/1to1 Sq Y</t>
  </si>
  <si>
    <t>6to0 Obtained</t>
  </si>
  <si>
    <t>6to0 Predicted</t>
  </si>
  <si>
    <t>6to0 Sqr residuals</t>
  </si>
  <si>
    <t>6to0 Sq Y</t>
  </si>
  <si>
    <t>6/1to0 Obtained</t>
  </si>
  <si>
    <t>6/1to0 Predicted</t>
  </si>
  <si>
    <t>6/1to0 Sqr residuals</t>
  </si>
  <si>
    <t>6/1to0 Sq Y</t>
  </si>
  <si>
    <r>
      <t>d</t>
    </r>
    <r>
      <rPr>
        <b/>
        <vertAlign val="subscript"/>
        <sz val="14"/>
        <color theme="1"/>
        <rFont val="Calibri (Body)"/>
      </rPr>
      <t>m</t>
    </r>
    <r>
      <rPr>
        <b/>
        <sz val="14"/>
        <color theme="1"/>
        <rFont val="Calibri"/>
        <family val="2"/>
        <scheme val="minor"/>
      </rPr>
      <t xml:space="preserve"> const</t>
    </r>
  </si>
  <si>
    <t>s</t>
  </si>
  <si>
    <t>d0/d0s</t>
  </si>
  <si>
    <t>EXT Test</t>
  </si>
  <si>
    <t>Bias not included in calc of A as per RaC paper</t>
  </si>
  <si>
    <t>d1</t>
  </si>
  <si>
    <t>d1s</t>
  </si>
  <si>
    <t>d0</t>
  </si>
  <si>
    <r>
      <rPr>
        <i/>
        <sz val="12"/>
        <color rgb="FFFF0000"/>
        <rFont val="Calibri"/>
        <family val="2"/>
        <scheme val="minor"/>
      </rPr>
      <t>p</t>
    </r>
    <r>
      <rPr>
        <sz val="12"/>
        <color rgb="FFFF0000"/>
        <rFont val="Calibri"/>
        <family val="2"/>
        <scheme val="minor"/>
      </rPr>
      <t xml:space="preserve"> </t>
    </r>
  </si>
  <si>
    <t>Mean</t>
  </si>
  <si>
    <t>Baseline 1</t>
  </si>
  <si>
    <t>Baseline 2</t>
  </si>
  <si>
    <t>Baseline 3</t>
  </si>
  <si>
    <t>Baseline 4</t>
  </si>
  <si>
    <t>Baseline 5</t>
  </si>
  <si>
    <t>Ext+DRA 1</t>
  </si>
  <si>
    <t>Ext+DRA 2</t>
  </si>
  <si>
    <t>Ext+DRA 3</t>
  </si>
  <si>
    <t>Ext+DRA 4</t>
  </si>
  <si>
    <t>Ext+DRA 5</t>
  </si>
  <si>
    <t>Ext+DRA 6</t>
  </si>
  <si>
    <t>Ext+DRA 7</t>
  </si>
  <si>
    <t>Ext+DRA 8</t>
  </si>
  <si>
    <t>Ext+DRA 9</t>
  </si>
  <si>
    <t>Test 1</t>
  </si>
  <si>
    <t>Test 2</t>
  </si>
  <si>
    <t>Test 3</t>
  </si>
  <si>
    <t>Test 4</t>
  </si>
  <si>
    <t>Test 5</t>
  </si>
  <si>
    <t>Ext + DRA</t>
  </si>
  <si>
    <t>c6to1t</t>
  </si>
  <si>
    <t>c6/1to1t</t>
  </si>
  <si>
    <t>c6to0t</t>
  </si>
  <si>
    <t>c6/1to0t</t>
  </si>
  <si>
    <t>c6to1a</t>
  </si>
  <si>
    <t>c6/1to1a</t>
  </si>
  <si>
    <t>c6to0a</t>
  </si>
  <si>
    <t>c6/1to0a</t>
  </si>
  <si>
    <t>6to1 TARG Sr/Hr</t>
  </si>
  <si>
    <t>6/1to1 TARG Sr/Hr</t>
  </si>
  <si>
    <t>6to0 TARG Sr/Hr</t>
  </si>
  <si>
    <t>6/1to0 TARG Sr/Hr</t>
  </si>
  <si>
    <t>m</t>
  </si>
  <si>
    <t>6to1 r TARG</t>
  </si>
  <si>
    <t>6/1to1 r TARG</t>
  </si>
  <si>
    <t>6to0 r TARG</t>
  </si>
  <si>
    <t>6/1to0 r TARG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</si>
</sst>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theme="1"/>
      <name val="Calibri (Body)"/>
    </font>
    <font>
      <b/>
      <vertAlign val="subscript"/>
      <sz val="14"/>
      <color theme="1"/>
      <name val="Calibri (Body)"/>
    </font>
    <font>
      <u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2" tint="-9.9978637043366805E-2"/>
      <name val="Calibri"/>
      <family val="2"/>
      <scheme val="minor"/>
    </font>
    <font>
      <sz val="14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6" xfId="0" applyFont="1" applyBorder="1"/>
    <xf numFmtId="0" fontId="2" fillId="0" borderId="4" xfId="0" applyFont="1" applyBorder="1"/>
    <xf numFmtId="0" fontId="1" fillId="0" borderId="0" xfId="0" applyFont="1"/>
    <xf numFmtId="0" fontId="6" fillId="0" borderId="0" xfId="0" applyFont="1"/>
    <xf numFmtId="0" fontId="0" fillId="0" borderId="6" xfId="0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9" fillId="0" borderId="7" xfId="0" applyFont="1" applyBorder="1"/>
    <xf numFmtId="0" fontId="9" fillId="0" borderId="6" xfId="0" applyFont="1" applyBorder="1"/>
    <xf numFmtId="0" fontId="9" fillId="0" borderId="5" xfId="0" applyFont="1" applyBorder="1"/>
    <xf numFmtId="0" fontId="11" fillId="0" borderId="0" xfId="0" applyFont="1"/>
    <xf numFmtId="0" fontId="16" fillId="0" borderId="0" xfId="0" applyFont="1"/>
    <xf numFmtId="0" fontId="18" fillId="0" borderId="0" xfId="0" applyFont="1"/>
    <xf numFmtId="0" fontId="9" fillId="0" borderId="10" xfId="0" applyFont="1" applyBorder="1"/>
    <xf numFmtId="0" fontId="9" fillId="0" borderId="8" xfId="0" applyFont="1" applyBorder="1"/>
    <xf numFmtId="0" fontId="11" fillId="0" borderId="6" xfId="0" applyFont="1" applyBorder="1"/>
    <xf numFmtId="0" fontId="11" fillId="4" borderId="6" xfId="0" applyFont="1" applyFill="1" applyBorder="1"/>
    <xf numFmtId="0" fontId="11" fillId="2" borderId="6" xfId="0" applyFont="1" applyFill="1" applyBorder="1"/>
    <xf numFmtId="0" fontId="11" fillId="7" borderId="6" xfId="0" applyFont="1" applyFill="1" applyBorder="1"/>
    <xf numFmtId="0" fontId="11" fillId="6" borderId="6" xfId="0" applyFont="1" applyFill="1" applyBorder="1"/>
    <xf numFmtId="0" fontId="19" fillId="0" borderId="0" xfId="1" applyFont="1" applyFill="1" applyBorder="1"/>
    <xf numFmtId="0" fontId="20" fillId="0" borderId="0" xfId="1" applyFont="1" applyFill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7" fillId="5" borderId="0" xfId="0" applyFont="1" applyFill="1"/>
    <xf numFmtId="0" fontId="11" fillId="5" borderId="0" xfId="0" applyFont="1" applyFill="1"/>
    <xf numFmtId="0" fontId="11" fillId="0" borderId="4" xfId="0" applyFont="1" applyBorder="1"/>
    <xf numFmtId="0" fontId="11" fillId="0" borderId="3" xfId="0" applyFont="1" applyBorder="1"/>
    <xf numFmtId="0" fontId="11" fillId="0" borderId="2" xfId="0" applyFont="1" applyBorder="1"/>
    <xf numFmtId="0" fontId="17" fillId="0" borderId="0" xfId="0" applyFont="1"/>
    <xf numFmtId="0" fontId="22" fillId="0" borderId="0" xfId="0" applyFont="1"/>
    <xf numFmtId="0" fontId="7" fillId="0" borderId="6" xfId="0" applyFont="1" applyBorder="1"/>
    <xf numFmtId="0" fontId="6" fillId="0" borderId="11" xfId="0" applyFont="1" applyBorder="1"/>
    <xf numFmtId="0" fontId="11" fillId="0" borderId="12" xfId="0" applyFont="1" applyBorder="1"/>
    <xf numFmtId="0" fontId="6" fillId="0" borderId="13" xfId="0" applyFont="1" applyBorder="1"/>
    <xf numFmtId="0" fontId="10" fillId="0" borderId="14" xfId="0" applyFont="1" applyBorder="1"/>
    <xf numFmtId="0" fontId="15" fillId="0" borderId="13" xfId="0" applyFont="1" applyBorder="1"/>
    <xf numFmtId="0" fontId="6" fillId="0" borderId="15" xfId="0" applyFont="1" applyBorder="1"/>
    <xf numFmtId="0" fontId="10" fillId="0" borderId="16" xfId="0" applyFont="1" applyBorder="1"/>
    <xf numFmtId="0" fontId="15" fillId="0" borderId="14" xfId="0" applyFont="1" applyBorder="1"/>
    <xf numFmtId="11" fontId="10" fillId="0" borderId="14" xfId="0" applyNumberFormat="1" applyFont="1" applyBorder="1"/>
    <xf numFmtId="11" fontId="11" fillId="0" borderId="0" xfId="0" applyNumberFormat="1" applyFont="1"/>
    <xf numFmtId="0" fontId="0" fillId="5" borderId="0" xfId="0" applyFill="1"/>
    <xf numFmtId="0" fontId="24" fillId="0" borderId="6" xfId="0" applyFont="1" applyBorder="1"/>
    <xf numFmtId="0" fontId="26" fillId="9" borderId="0" xfId="0" applyFont="1" applyFill="1"/>
    <xf numFmtId="0" fontId="25" fillId="9" borderId="0" xfId="0" applyFont="1" applyFill="1"/>
    <xf numFmtId="0" fontId="27" fillId="9" borderId="0" xfId="0" applyFont="1" applyFill="1"/>
    <xf numFmtId="16" fontId="2" fillId="0" borderId="0" xfId="0" quotePrefix="1" applyNumberFormat="1" applyFont="1"/>
    <xf numFmtId="16" fontId="12" fillId="0" borderId="0" xfId="0" quotePrefix="1" applyNumberFormat="1" applyFont="1"/>
    <xf numFmtId="0" fontId="2" fillId="0" borderId="0" xfId="0" quotePrefix="1" applyFont="1"/>
    <xf numFmtId="17" fontId="12" fillId="0" borderId="0" xfId="0" quotePrefix="1" applyNumberFormat="1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7" fontId="25" fillId="9" borderId="0" xfId="0" quotePrefix="1" applyNumberFormat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11" fillId="8" borderId="9" xfId="0" applyFont="1" applyFill="1" applyBorder="1" applyAlignment="1">
      <alignment horizontal="center"/>
    </xf>
    <xf numFmtId="16" fontId="25" fillId="9" borderId="0" xfId="0" quotePrefix="1" applyNumberFormat="1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8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  <cellStyle name="Normal 2" xfId="2" xr:uid="{00000000-0005-0000-0000-000006000000}"/>
    <cellStyle name="Normal 3" xfId="3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12"/>
          <c:order val="0"/>
          <c:tx>
            <c:v>6-6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'Target FITS'!$B$39:$B$57</c:f>
              <c:numCache>
                <c:formatCode>General</c:formatCode>
                <c:ptCount val="19"/>
                <c:pt idx="0">
                  <c:v>1.8489277132270783</c:v>
                </c:pt>
                <c:pt idx="1">
                  <c:v>2.0060379549973173</c:v>
                </c:pt>
                <c:pt idx="2">
                  <c:v>2.0445397603924111</c:v>
                </c:pt>
                <c:pt idx="3">
                  <c:v>2.0445397603924111</c:v>
                </c:pt>
                <c:pt idx="4">
                  <c:v>2.0506890277588812</c:v>
                </c:pt>
                <c:pt idx="5">
                  <c:v>1.6518592692469489</c:v>
                </c:pt>
                <c:pt idx="6">
                  <c:v>1.2591158441850663</c:v>
                </c:pt>
                <c:pt idx="7">
                  <c:v>1.2309595557485691</c:v>
                </c:pt>
                <c:pt idx="8">
                  <c:v>1.1504494094608806</c:v>
                </c:pt>
                <c:pt idx="9">
                  <c:v>1.0622058088197126</c:v>
                </c:pt>
                <c:pt idx="10">
                  <c:v>1.1335389083702174</c:v>
                </c:pt>
                <c:pt idx="11">
                  <c:v>1.2882492255719862</c:v>
                </c:pt>
                <c:pt idx="12">
                  <c:v>1.0390173219974119</c:v>
                </c:pt>
                <c:pt idx="13">
                  <c:v>1.0515383905153275</c:v>
                </c:pt>
                <c:pt idx="14">
                  <c:v>1.3714373174041008</c:v>
                </c:pt>
                <c:pt idx="15">
                  <c:v>1.1914510144648955</c:v>
                </c:pt>
                <c:pt idx="16">
                  <c:v>1.1360860973840974</c:v>
                </c:pt>
                <c:pt idx="17">
                  <c:v>1.1010593549081156</c:v>
                </c:pt>
                <c:pt idx="18">
                  <c:v>0.95424250943932487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17A-374D-B3BF-6616B410ED92}"/>
            </c:ext>
          </c:extLst>
        </c:ser>
        <c:ser>
          <c:idx val="15"/>
          <c:order val="1"/>
          <c:tx>
            <c:v>Pred 6-6</c:v>
          </c:tx>
          <c:spPr>
            <a:ln w="412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'Target FITS'!$C$39:$C$57</c:f>
              <c:numCache>
                <c:formatCode>General</c:formatCode>
                <c:ptCount val="19"/>
                <c:pt idx="0">
                  <c:v>2.0295837582779237</c:v>
                </c:pt>
                <c:pt idx="1">
                  <c:v>2.0295837582779237</c:v>
                </c:pt>
                <c:pt idx="2">
                  <c:v>2.0295837582779237</c:v>
                </c:pt>
                <c:pt idx="3">
                  <c:v>2.0295837582779237</c:v>
                </c:pt>
                <c:pt idx="4">
                  <c:v>2.0295837582779237</c:v>
                </c:pt>
                <c:pt idx="5">
                  <c:v>1.7281878110167443</c:v>
                </c:pt>
                <c:pt idx="6">
                  <c:v>1.4836952735180899</c:v>
                </c:pt>
                <c:pt idx="7">
                  <c:v>1.335389270906145</c:v>
                </c:pt>
                <c:pt idx="8">
                  <c:v>1.2340127417407647</c:v>
                </c:pt>
                <c:pt idx="9">
                  <c:v>1.1578351193553527</c:v>
                </c:pt>
                <c:pt idx="10">
                  <c:v>1.0969223725730401</c:v>
                </c:pt>
                <c:pt idx="11">
                  <c:v>1.0462688666927167</c:v>
                </c:pt>
                <c:pt idx="12">
                  <c:v>1.0030716582310473</c:v>
                </c:pt>
                <c:pt idx="13">
                  <c:v>0.96559658923403124</c:v>
                </c:pt>
                <c:pt idx="14">
                  <c:v>1.2531357217109271</c:v>
                </c:pt>
                <c:pt idx="15">
                  <c:v>1.1594140898628462</c:v>
                </c:pt>
                <c:pt idx="16">
                  <c:v>1.1342859819284044</c:v>
                </c:pt>
                <c:pt idx="17">
                  <c:v>1.1256679447956957</c:v>
                </c:pt>
                <c:pt idx="18">
                  <c:v>1.1207577779215308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17A-374D-B3BF-6616B410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'Target FITS'!$L$39:$L$57</c:f>
              <c:numCache>
                <c:formatCode>General</c:formatCode>
                <c:ptCount val="19"/>
                <c:pt idx="0">
                  <c:v>1.8003045775561985</c:v>
                </c:pt>
                <c:pt idx="1">
                  <c:v>1.933588510196653</c:v>
                </c:pt>
                <c:pt idx="2">
                  <c:v>2.0033743540197499</c:v>
                </c:pt>
                <c:pt idx="3">
                  <c:v>2.0021660617565078</c:v>
                </c:pt>
                <c:pt idx="4">
                  <c:v>2.0349491466763721</c:v>
                </c:pt>
                <c:pt idx="5">
                  <c:v>1.6689447344577337</c:v>
                </c:pt>
                <c:pt idx="6">
                  <c:v>1.3126004392612594</c:v>
                </c:pt>
                <c:pt idx="7">
                  <c:v>1.1908917169221696</c:v>
                </c:pt>
                <c:pt idx="8">
                  <c:v>0.94349451590610256</c:v>
                </c:pt>
                <c:pt idx="9">
                  <c:v>1.0358298252528282</c:v>
                </c:pt>
                <c:pt idx="10">
                  <c:v>1.0086001717619175</c:v>
                </c:pt>
                <c:pt idx="11">
                  <c:v>0.88422876963260399</c:v>
                </c:pt>
                <c:pt idx="12">
                  <c:v>0.96094619573383144</c:v>
                </c:pt>
                <c:pt idx="13">
                  <c:v>0.80753502806885324</c:v>
                </c:pt>
                <c:pt idx="14">
                  <c:v>1.4828735836087537</c:v>
                </c:pt>
                <c:pt idx="15">
                  <c:v>1.4548448600085102</c:v>
                </c:pt>
                <c:pt idx="16">
                  <c:v>1.4106085425683679</c:v>
                </c:pt>
                <c:pt idx="17">
                  <c:v>1.3651134316275773</c:v>
                </c:pt>
                <c:pt idx="18">
                  <c:v>1.356790460351716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D-4244-B673-AEA32948F972}"/>
            </c:ext>
          </c:extLst>
        </c:ser>
        <c:ser>
          <c:idx val="4"/>
          <c:order val="1"/>
          <c:spPr>
            <a:ln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val>
            <c:numRef>
              <c:f>'Target FITS'!$M$39:$M$57</c:f>
              <c:numCache>
                <c:formatCode>General</c:formatCode>
                <c:ptCount val="19"/>
                <c:pt idx="0">
                  <c:v>2.0295837582779237</c:v>
                </c:pt>
                <c:pt idx="1">
                  <c:v>2.0295837582779237</c:v>
                </c:pt>
                <c:pt idx="2">
                  <c:v>2.0295837582779237</c:v>
                </c:pt>
                <c:pt idx="3">
                  <c:v>2.0295837582779237</c:v>
                </c:pt>
                <c:pt idx="4">
                  <c:v>2.0295837582779237</c:v>
                </c:pt>
                <c:pt idx="5">
                  <c:v>1.7281878110167443</c:v>
                </c:pt>
                <c:pt idx="6">
                  <c:v>1.4836952735180899</c:v>
                </c:pt>
                <c:pt idx="7">
                  <c:v>1.335389270906145</c:v>
                </c:pt>
                <c:pt idx="8">
                  <c:v>1.2340127417407647</c:v>
                </c:pt>
                <c:pt idx="9">
                  <c:v>1.1578351193553527</c:v>
                </c:pt>
                <c:pt idx="10">
                  <c:v>1.0969223725730401</c:v>
                </c:pt>
                <c:pt idx="11">
                  <c:v>1.0462688666927167</c:v>
                </c:pt>
                <c:pt idx="12">
                  <c:v>1.0030716582310473</c:v>
                </c:pt>
                <c:pt idx="13">
                  <c:v>0.96559658923403124</c:v>
                </c:pt>
                <c:pt idx="14">
                  <c:v>1.4376423203831754</c:v>
                </c:pt>
                <c:pt idx="15">
                  <c:v>1.3935157827449678</c:v>
                </c:pt>
                <c:pt idx="16">
                  <c:v>1.3489543055084292</c:v>
                </c:pt>
                <c:pt idx="17">
                  <c:v>1.3049535376652306</c:v>
                </c:pt>
                <c:pt idx="18">
                  <c:v>1.2608786587073761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D-4244-B673-AEA32948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4573995551791E-2"/>
          <c:y val="4.9814638301120602E-2"/>
          <c:w val="0.92695770480093898"/>
          <c:h val="0.87032414234439803"/>
        </c:manualLayout>
      </c:layout>
      <c:lineChart>
        <c:grouping val="standard"/>
        <c:varyColors val="0"/>
        <c:ser>
          <c:idx val="13"/>
          <c:order val="0"/>
          <c:tx>
            <c:v>6-3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'Target FITS'!$G$39:$G$57</c:f>
              <c:numCache>
                <c:formatCode>General</c:formatCode>
                <c:ptCount val="19"/>
                <c:pt idx="0">
                  <c:v>1.7863059347548866</c:v>
                </c:pt>
                <c:pt idx="1">
                  <c:v>1.9660036203251152</c:v>
                </c:pt>
                <c:pt idx="2">
                  <c:v>2.0093508970688245</c:v>
                </c:pt>
                <c:pt idx="3">
                  <c:v>2.0314480697855446</c:v>
                </c:pt>
                <c:pt idx="4">
                  <c:v>2.0197270267056511</c:v>
                </c:pt>
                <c:pt idx="5">
                  <c:v>1.6516959885088121</c:v>
                </c:pt>
                <c:pt idx="6">
                  <c:v>1.4288332720360537</c:v>
                </c:pt>
                <c:pt idx="7">
                  <c:v>1.2398635457891143</c:v>
                </c:pt>
                <c:pt idx="8">
                  <c:v>1.1527678304730573</c:v>
                </c:pt>
                <c:pt idx="9">
                  <c:v>0.91256587887582108</c:v>
                </c:pt>
                <c:pt idx="10">
                  <c:v>0.98878621263539568</c:v>
                </c:pt>
                <c:pt idx="11">
                  <c:v>0.93883355012513314</c:v>
                </c:pt>
                <c:pt idx="12">
                  <c:v>0.979066093164357</c:v>
                </c:pt>
                <c:pt idx="13">
                  <c:v>0.98791150039226105</c:v>
                </c:pt>
                <c:pt idx="14">
                  <c:v>1.0167056935028527</c:v>
                </c:pt>
                <c:pt idx="15">
                  <c:v>0.94273734703400014</c:v>
                </c:pt>
                <c:pt idx="16">
                  <c:v>0.92285769892708758</c:v>
                </c:pt>
                <c:pt idx="17">
                  <c:v>0.95139466656649863</c:v>
                </c:pt>
                <c:pt idx="18">
                  <c:v>0.95518765558363772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8-CE4E-8BB2-00A2A0119CC9}"/>
            </c:ext>
          </c:extLst>
        </c:ser>
        <c:ser>
          <c:idx val="16"/>
          <c:order val="1"/>
          <c:tx>
            <c:v>Pred 6-3</c:v>
          </c:tx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'Target FITS'!$H$39:$H$57</c:f>
              <c:numCache>
                <c:formatCode>General</c:formatCode>
                <c:ptCount val="19"/>
                <c:pt idx="0">
                  <c:v>2.0295837582779237</c:v>
                </c:pt>
                <c:pt idx="1">
                  <c:v>2.0295837582779237</c:v>
                </c:pt>
                <c:pt idx="2">
                  <c:v>2.0295837582779237</c:v>
                </c:pt>
                <c:pt idx="3">
                  <c:v>2.0295837582779237</c:v>
                </c:pt>
                <c:pt idx="4">
                  <c:v>2.0295837582779237</c:v>
                </c:pt>
                <c:pt idx="5">
                  <c:v>1.5856036214183447</c:v>
                </c:pt>
                <c:pt idx="6">
                  <c:v>1.6503788630364251</c:v>
                </c:pt>
                <c:pt idx="7">
                  <c:v>1.2460440128094097</c:v>
                </c:pt>
                <c:pt idx="8">
                  <c:v>1.3526125482390634</c:v>
                </c:pt>
                <c:pt idx="9">
                  <c:v>1.0648598816238526</c:v>
                </c:pt>
                <c:pt idx="10">
                  <c:v>1.1807393581386045</c:v>
                </c:pt>
                <c:pt idx="11">
                  <c:v>0.95116061263054041</c:v>
                </c:pt>
                <c:pt idx="12">
                  <c:v>1.0681048507030193</c:v>
                </c:pt>
                <c:pt idx="13">
                  <c:v>0.87149316944170041</c:v>
                </c:pt>
                <c:pt idx="14">
                  <c:v>0.98679262202158236</c:v>
                </c:pt>
                <c:pt idx="15">
                  <c:v>1.0058086809323867</c:v>
                </c:pt>
                <c:pt idx="16">
                  <c:v>1.011168911737246</c:v>
                </c:pt>
                <c:pt idx="17">
                  <c:v>1.0098271142596618</c:v>
                </c:pt>
                <c:pt idx="18">
                  <c:v>1.0047158791710307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8-CE4E-8BB2-00A2A011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'Target FITS'!$Q$39:$Q$57</c:f>
              <c:numCache>
                <c:formatCode>General</c:formatCode>
                <c:ptCount val="19"/>
                <c:pt idx="0">
                  <c:v>1.8723276935051674</c:v>
                </c:pt>
                <c:pt idx="1">
                  <c:v>1.956036532026584</c:v>
                </c:pt>
                <c:pt idx="2">
                  <c:v>2.0163778003337072</c:v>
                </c:pt>
                <c:pt idx="3">
                  <c:v>2.0376608084302044</c:v>
                </c:pt>
                <c:pt idx="4">
                  <c:v>2.070363872739843</c:v>
                </c:pt>
                <c:pt idx="5">
                  <c:v>1.6697360749702623</c:v>
                </c:pt>
                <c:pt idx="6">
                  <c:v>1.4373152421892059</c:v>
                </c:pt>
                <c:pt idx="7">
                  <c:v>1.1268505275835963</c:v>
                </c:pt>
                <c:pt idx="8">
                  <c:v>1.3001776019028035</c:v>
                </c:pt>
                <c:pt idx="9">
                  <c:v>0.99914760623882237</c:v>
                </c:pt>
                <c:pt idx="10">
                  <c:v>1.0727471360422149</c:v>
                </c:pt>
                <c:pt idx="11">
                  <c:v>0.92891772025542907</c:v>
                </c:pt>
                <c:pt idx="12">
                  <c:v>1.1783561637034947</c:v>
                </c:pt>
                <c:pt idx="13">
                  <c:v>0.92387359291523563</c:v>
                </c:pt>
                <c:pt idx="14">
                  <c:v>1.5704971547907263</c:v>
                </c:pt>
                <c:pt idx="15">
                  <c:v>1.4641562775552948</c:v>
                </c:pt>
                <c:pt idx="16">
                  <c:v>1.39997895364675</c:v>
                </c:pt>
                <c:pt idx="17">
                  <c:v>1.3373613700512237</c:v>
                </c:pt>
                <c:pt idx="18">
                  <c:v>1.3197794316768201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E-B24D-985E-81D2C951CFD0}"/>
            </c:ext>
          </c:extLst>
        </c:ser>
        <c:ser>
          <c:idx val="5"/>
          <c:order val="1"/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'Target FITS'!$R$39:$R$57</c:f>
              <c:numCache>
                <c:formatCode>General</c:formatCode>
                <c:ptCount val="19"/>
                <c:pt idx="0">
                  <c:v>2.0295837582779237</c:v>
                </c:pt>
                <c:pt idx="1">
                  <c:v>2.0295837582779237</c:v>
                </c:pt>
                <c:pt idx="2">
                  <c:v>2.0295837582779237</c:v>
                </c:pt>
                <c:pt idx="3">
                  <c:v>2.0295837582779237</c:v>
                </c:pt>
                <c:pt idx="4">
                  <c:v>2.0295837582779237</c:v>
                </c:pt>
                <c:pt idx="5">
                  <c:v>1.5856036214183447</c:v>
                </c:pt>
                <c:pt idx="6">
                  <c:v>1.6503788630364251</c:v>
                </c:pt>
                <c:pt idx="7">
                  <c:v>1.2460440128094097</c:v>
                </c:pt>
                <c:pt idx="8">
                  <c:v>1.3526125482390634</c:v>
                </c:pt>
                <c:pt idx="9">
                  <c:v>1.0648598816238526</c:v>
                </c:pt>
                <c:pt idx="10">
                  <c:v>1.1807393581386045</c:v>
                </c:pt>
                <c:pt idx="11">
                  <c:v>0.95116061263054041</c:v>
                </c:pt>
                <c:pt idx="12">
                  <c:v>1.0681048507030193</c:v>
                </c:pt>
                <c:pt idx="13">
                  <c:v>0.87149316944170041</c:v>
                </c:pt>
                <c:pt idx="14">
                  <c:v>1.4174993738808164</c:v>
                </c:pt>
                <c:pt idx="15">
                  <c:v>1.3664946694223234</c:v>
                </c:pt>
                <c:pt idx="16">
                  <c:v>1.315291627019219</c:v>
                </c:pt>
                <c:pt idx="17">
                  <c:v>1.2656802514354635</c:v>
                </c:pt>
                <c:pt idx="18">
                  <c:v>1.2168772748917156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2E-B24D-985E-81D2C951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tx>
            <c:v>6-6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'Alt FITS'!$B$39:$B$52</c:f>
              <c:numCache>
                <c:formatCode>General</c:formatCode>
                <c:ptCount val="14"/>
                <c:pt idx="0">
                  <c:v>1.8769103113446273</c:v>
                </c:pt>
                <c:pt idx="1">
                  <c:v>1.9820902392957931</c:v>
                </c:pt>
                <c:pt idx="2">
                  <c:v>1.9897167199481047</c:v>
                </c:pt>
                <c:pt idx="3">
                  <c:v>1.9722028383790644</c:v>
                </c:pt>
                <c:pt idx="4">
                  <c:v>1.957224057843167</c:v>
                </c:pt>
                <c:pt idx="5">
                  <c:v>1.998520882835038</c:v>
                </c:pt>
                <c:pt idx="6">
                  <c:v>1.9676415640830112</c:v>
                </c:pt>
                <c:pt idx="7">
                  <c:v>2.0013875234866414</c:v>
                </c:pt>
                <c:pt idx="8">
                  <c:v>1.990161192898479</c:v>
                </c:pt>
                <c:pt idx="9">
                  <c:v>1.9147661369258526</c:v>
                </c:pt>
                <c:pt idx="10">
                  <c:v>1.9702538695947869</c:v>
                </c:pt>
                <c:pt idx="11">
                  <c:v>1.9651075858490559</c:v>
                </c:pt>
                <c:pt idx="12">
                  <c:v>1.9444826721501687</c:v>
                </c:pt>
                <c:pt idx="13">
                  <c:v>1.9083777724323947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F-9D4A-A7A5-9ACD4A4B5D05}"/>
            </c:ext>
          </c:extLst>
        </c:ser>
        <c:ser>
          <c:idx val="3"/>
          <c:order val="1"/>
          <c:tx>
            <c:v>Pred 6-6</c:v>
          </c:tx>
          <c:spPr>
            <a:ln w="412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'Alt FITS'!$C$39:$C$52</c:f>
              <c:numCache>
                <c:formatCode>General</c:formatCode>
                <c:ptCount val="14"/>
                <c:pt idx="0">
                  <c:v>1.7992832078837515</c:v>
                </c:pt>
                <c:pt idx="1">
                  <c:v>1.9367410303980219</c:v>
                </c:pt>
                <c:pt idx="2">
                  <c:v>1.9795755383618543</c:v>
                </c:pt>
                <c:pt idx="3">
                  <c:v>1.999848108824996</c:v>
                </c:pt>
                <c:pt idx="4">
                  <c:v>2.0117414763761281</c:v>
                </c:pt>
                <c:pt idx="5">
                  <c:v>2.0196468857625542</c:v>
                </c:pt>
                <c:pt idx="6">
                  <c:v>2.0253238244813514</c:v>
                </c:pt>
                <c:pt idx="7">
                  <c:v>2.0296129348597876</c:v>
                </c:pt>
                <c:pt idx="8">
                  <c:v>2.0329709129073499</c:v>
                </c:pt>
                <c:pt idx="9">
                  <c:v>1.9980950403276829</c:v>
                </c:pt>
                <c:pt idx="10">
                  <c:v>2.009905039565187</c:v>
                </c:pt>
                <c:pt idx="11">
                  <c:v>2.0104709473757323</c:v>
                </c:pt>
                <c:pt idx="12">
                  <c:v>2.0088389965768187</c:v>
                </c:pt>
                <c:pt idx="13">
                  <c:v>2.0067793374623264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F-9D4A-A7A5-9ACD4A4B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'Alt FITS'!$L$39:$L$52</c:f>
              <c:numCache>
                <c:formatCode>General</c:formatCode>
                <c:ptCount val="14"/>
                <c:pt idx="0">
                  <c:v>1.856366323659248</c:v>
                </c:pt>
                <c:pt idx="1">
                  <c:v>1.9644482079166607</c:v>
                </c:pt>
                <c:pt idx="2">
                  <c:v>1.9843472575858638</c:v>
                </c:pt>
                <c:pt idx="3">
                  <c:v>2.0072355375459519</c:v>
                </c:pt>
                <c:pt idx="4">
                  <c:v>1.9999131324165715</c:v>
                </c:pt>
                <c:pt idx="5">
                  <c:v>2.0215200641140325</c:v>
                </c:pt>
                <c:pt idx="6">
                  <c:v>2.0109780121747423</c:v>
                </c:pt>
                <c:pt idx="7">
                  <c:v>2.0100454126360985</c:v>
                </c:pt>
                <c:pt idx="8">
                  <c:v>2.0251419496251932</c:v>
                </c:pt>
                <c:pt idx="9">
                  <c:v>1.8824106843739681</c:v>
                </c:pt>
                <c:pt idx="10">
                  <c:v>1.7398886550845432</c:v>
                </c:pt>
                <c:pt idx="11">
                  <c:v>1.7173375827238637</c:v>
                </c:pt>
                <c:pt idx="12">
                  <c:v>1.5714759036819437</c:v>
                </c:pt>
                <c:pt idx="13">
                  <c:v>1.5712428505602238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7946-BE07-0C9C9A7C14BF}"/>
            </c:ext>
          </c:extLst>
        </c:ser>
        <c:ser>
          <c:idx val="4"/>
          <c:order val="1"/>
          <c:spPr>
            <a:ln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val>
            <c:numRef>
              <c:f>'Alt FITS'!$M$39:$M$52</c:f>
              <c:numCache>
                <c:formatCode>General</c:formatCode>
                <c:ptCount val="14"/>
                <c:pt idx="0">
                  <c:v>1.7992832078837515</c:v>
                </c:pt>
                <c:pt idx="1">
                  <c:v>1.9367410303980219</c:v>
                </c:pt>
                <c:pt idx="2">
                  <c:v>1.9795755383618543</c:v>
                </c:pt>
                <c:pt idx="3">
                  <c:v>1.999848108824996</c:v>
                </c:pt>
                <c:pt idx="4">
                  <c:v>2.0117414763761281</c:v>
                </c:pt>
                <c:pt idx="5">
                  <c:v>2.0196468857625542</c:v>
                </c:pt>
                <c:pt idx="6">
                  <c:v>2.0253238244813514</c:v>
                </c:pt>
                <c:pt idx="7">
                  <c:v>2.0296129348597876</c:v>
                </c:pt>
                <c:pt idx="8">
                  <c:v>2.0329709129073499</c:v>
                </c:pt>
                <c:pt idx="9">
                  <c:v>1.8396661964298624</c:v>
                </c:pt>
                <c:pt idx="10">
                  <c:v>1.7411433940690451</c:v>
                </c:pt>
                <c:pt idx="11">
                  <c:v>1.6591877835548252</c:v>
                </c:pt>
                <c:pt idx="12">
                  <c:v>1.5871670730969711</c:v>
                </c:pt>
                <c:pt idx="13">
                  <c:v>1.5210212152863543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6-7946-BE07-0C9C9A7C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tx>
            <c:v>6-3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'Alt FITS'!$G$39:$G$52</c:f>
              <c:numCache>
                <c:formatCode>General</c:formatCode>
                <c:ptCount val="14"/>
                <c:pt idx="0">
                  <c:v>1.9170212830289115</c:v>
                </c:pt>
                <c:pt idx="1">
                  <c:v>1.951299416104026</c:v>
                </c:pt>
                <c:pt idx="2">
                  <c:v>2.0012754619502426</c:v>
                </c:pt>
                <c:pt idx="3">
                  <c:v>2.0055001497577032</c:v>
                </c:pt>
                <c:pt idx="4">
                  <c:v>2.0395307552670499</c:v>
                </c:pt>
                <c:pt idx="5">
                  <c:v>2.0155569826977553</c:v>
                </c:pt>
                <c:pt idx="6">
                  <c:v>2.0328714688518295</c:v>
                </c:pt>
                <c:pt idx="7">
                  <c:v>2.0060043616741332</c:v>
                </c:pt>
                <c:pt idx="8">
                  <c:v>2.0632082200712114</c:v>
                </c:pt>
                <c:pt idx="9">
                  <c:v>2.0151459913905585</c:v>
                </c:pt>
                <c:pt idx="10">
                  <c:v>2.0127545413195054</c:v>
                </c:pt>
                <c:pt idx="11">
                  <c:v>1.9994035000782417</c:v>
                </c:pt>
                <c:pt idx="12">
                  <c:v>1.9844831889361445</c:v>
                </c:pt>
                <c:pt idx="13">
                  <c:v>2.0071785846271233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74E-AB93-6D935223179A}"/>
            </c:ext>
          </c:extLst>
        </c:ser>
        <c:ser>
          <c:idx val="4"/>
          <c:order val="1"/>
          <c:tx>
            <c:v>Pred 6-3</c:v>
          </c:tx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'Alt FITS'!$H$39:$H$52</c:f>
              <c:numCache>
                <c:formatCode>General</c:formatCode>
                <c:ptCount val="14"/>
                <c:pt idx="0">
                  <c:v>1.8976324667029223</c:v>
                </c:pt>
                <c:pt idx="1">
                  <c:v>1.8640730067061653</c:v>
                </c:pt>
                <c:pt idx="2">
                  <c:v>2.0001096329568506</c:v>
                </c:pt>
                <c:pt idx="3">
                  <c:v>1.9782166699656438</c:v>
                </c:pt>
                <c:pt idx="4">
                  <c:v>2.0255982887827551</c:v>
                </c:pt>
                <c:pt idx="5">
                  <c:v>2.0104258868472158</c:v>
                </c:pt>
                <c:pt idx="6">
                  <c:v>2.0363902893821875</c:v>
                </c:pt>
                <c:pt idx="7">
                  <c:v>2.0248372273069815</c:v>
                </c:pt>
                <c:pt idx="8">
                  <c:v>2.0422637342522356</c:v>
                </c:pt>
                <c:pt idx="9">
                  <c:v>2.0329571236904984</c:v>
                </c:pt>
                <c:pt idx="10">
                  <c:v>2.0289750916397895</c:v>
                </c:pt>
                <c:pt idx="11">
                  <c:v>2.026470889716514</c:v>
                </c:pt>
                <c:pt idx="12">
                  <c:v>2.0247763950245945</c:v>
                </c:pt>
                <c:pt idx="13">
                  <c:v>2.023579444397801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E-474E-AB93-6D935223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'Alt FITS'!$Q$39:$Q$52</c:f>
              <c:numCache>
                <c:formatCode>General</c:formatCode>
                <c:ptCount val="14"/>
                <c:pt idx="0">
                  <c:v>1.9399105970757395</c:v>
                </c:pt>
                <c:pt idx="1">
                  <c:v>2.008098966303054</c:v>
                </c:pt>
                <c:pt idx="2">
                  <c:v>2.0828557412931743</c:v>
                </c:pt>
                <c:pt idx="3">
                  <c:v>2.0601050479300236</c:v>
                </c:pt>
                <c:pt idx="4">
                  <c:v>2.105543577909962</c:v>
                </c:pt>
                <c:pt idx="5">
                  <c:v>2.0760475890928123</c:v>
                </c:pt>
                <c:pt idx="6">
                  <c:v>2.1132878133417634</c:v>
                </c:pt>
                <c:pt idx="7">
                  <c:v>2.0597341413553369</c:v>
                </c:pt>
                <c:pt idx="8">
                  <c:v>2.120960830547165</c:v>
                </c:pt>
                <c:pt idx="9">
                  <c:v>1.834757206676038</c:v>
                </c:pt>
                <c:pt idx="10">
                  <c:v>1.668459005630244</c:v>
                </c:pt>
                <c:pt idx="11">
                  <c:v>1.547943536721597</c:v>
                </c:pt>
                <c:pt idx="12">
                  <c:v>1.5228787452803376</c:v>
                </c:pt>
                <c:pt idx="13">
                  <c:v>1.4641562775552948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A-944F-BEDB-C34A64D4E0BB}"/>
            </c:ext>
          </c:extLst>
        </c:ser>
        <c:ser>
          <c:idx val="5"/>
          <c:order val="1"/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'Alt FITS'!$R$39:$R$52</c:f>
              <c:numCache>
                <c:formatCode>General</c:formatCode>
                <c:ptCount val="14"/>
                <c:pt idx="0">
                  <c:v>1.8976324667029223</c:v>
                </c:pt>
                <c:pt idx="1">
                  <c:v>1.8640730067061653</c:v>
                </c:pt>
                <c:pt idx="2">
                  <c:v>2.0001096329568506</c:v>
                </c:pt>
                <c:pt idx="3">
                  <c:v>1.9782166699656438</c:v>
                </c:pt>
                <c:pt idx="4">
                  <c:v>2.0255982887827551</c:v>
                </c:pt>
                <c:pt idx="5">
                  <c:v>2.0104258868472158</c:v>
                </c:pt>
                <c:pt idx="6">
                  <c:v>2.0363902893821875</c:v>
                </c:pt>
                <c:pt idx="7">
                  <c:v>2.0248372273069815</c:v>
                </c:pt>
                <c:pt idx="8">
                  <c:v>2.0422637342522356</c:v>
                </c:pt>
                <c:pt idx="9">
                  <c:v>1.8347799370952984</c:v>
                </c:pt>
                <c:pt idx="10">
                  <c:v>1.7237908085964282</c:v>
                </c:pt>
                <c:pt idx="11">
                  <c:v>1.632293700000796</c:v>
                </c:pt>
                <c:pt idx="12">
                  <c:v>1.5529272127871472</c:v>
                </c:pt>
                <c:pt idx="13">
                  <c:v>1.4809182275505706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5A-944F-BEDB-C34A64D4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7</xdr:col>
      <xdr:colOff>383952</xdr:colOff>
      <xdr:row>15</xdr:row>
      <xdr:rowOff>197884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415421</xdr:colOff>
      <xdr:row>5</xdr:row>
      <xdr:rowOff>83084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670421" y="10990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16</xdr:row>
      <xdr:rowOff>0</xdr:rowOff>
    </xdr:from>
    <xdr:to>
      <xdr:col>7</xdr:col>
      <xdr:colOff>5099</xdr:colOff>
      <xdr:row>33</xdr:row>
      <xdr:rowOff>142948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383954</xdr:colOff>
      <xdr:row>0</xdr:row>
      <xdr:rowOff>0</xdr:rowOff>
    </xdr:from>
    <xdr:to>
      <xdr:col>14</xdr:col>
      <xdr:colOff>728707</xdr:colOff>
      <xdr:row>16</xdr:row>
      <xdr:rowOff>172484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D34CD5-8A3C-3844-9498-EDD2D16455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59068</xdr:colOff>
      <xdr:row>16</xdr:row>
      <xdr:rowOff>88605</xdr:rowOff>
    </xdr:from>
    <xdr:to>
      <xdr:col>14</xdr:col>
      <xdr:colOff>403819</xdr:colOff>
      <xdr:row>34</xdr:row>
      <xdr:rowOff>24809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0F9372-FAA6-CD4D-9781-8A91B081BC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561163</xdr:colOff>
      <xdr:row>1</xdr:row>
      <xdr:rowOff>73837</xdr:rowOff>
    </xdr:from>
    <xdr:to>
      <xdr:col>6</xdr:col>
      <xdr:colOff>516863</xdr:colOff>
      <xdr:row>3</xdr:row>
      <xdr:rowOff>14767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394E87E-BD6F-FC47-B87A-F52D686B04B6}"/>
            </a:ext>
          </a:extLst>
        </xdr:cNvPr>
        <xdr:cNvSpPr txBox="1"/>
      </xdr:nvSpPr>
      <xdr:spPr>
        <a:xfrm>
          <a:off x="5626396" y="310116"/>
          <a:ext cx="782676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6to1</a:t>
          </a:r>
        </a:p>
      </xdr:txBody>
    </xdr:sp>
    <xdr:clientData/>
  </xdr:twoCellAnchor>
  <xdr:twoCellAnchor>
    <xdr:from>
      <xdr:col>13</xdr:col>
      <xdr:colOff>4728</xdr:colOff>
      <xdr:row>1</xdr:row>
      <xdr:rowOff>93330</xdr:rowOff>
    </xdr:from>
    <xdr:to>
      <xdr:col>13</xdr:col>
      <xdr:colOff>1151860</xdr:colOff>
      <xdr:row>3</xdr:row>
      <xdr:rowOff>34260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C63073-807C-ED4C-B0B9-3E7D318DC0CB}"/>
            </a:ext>
          </a:extLst>
        </xdr:cNvPr>
        <xdr:cNvSpPr txBox="1"/>
      </xdr:nvSpPr>
      <xdr:spPr>
        <a:xfrm>
          <a:off x="13029612" y="329609"/>
          <a:ext cx="114713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6/1to1</a:t>
          </a:r>
        </a:p>
      </xdr:txBody>
    </xdr:sp>
    <xdr:clientData/>
  </xdr:twoCellAnchor>
  <xdr:twoCellAnchor>
    <xdr:from>
      <xdr:col>5</xdr:col>
      <xdr:colOff>531627</xdr:colOff>
      <xdr:row>17</xdr:row>
      <xdr:rowOff>157125</xdr:rowOff>
    </xdr:from>
    <xdr:to>
      <xdr:col>6</xdr:col>
      <xdr:colOff>511546</xdr:colOff>
      <xdr:row>19</xdr:row>
      <xdr:rowOff>157125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B3E118-B8A5-BF45-B259-3E6074919A6A}"/>
            </a:ext>
          </a:extLst>
        </xdr:cNvPr>
        <xdr:cNvSpPr txBox="1"/>
      </xdr:nvSpPr>
      <xdr:spPr>
        <a:xfrm>
          <a:off x="5596860" y="4203404"/>
          <a:ext cx="806895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6to0</a:t>
          </a:r>
        </a:p>
      </xdr:txBody>
    </xdr:sp>
    <xdr:clientData/>
  </xdr:twoCellAnchor>
  <xdr:twoCellAnchor>
    <xdr:from>
      <xdr:col>13</xdr:col>
      <xdr:colOff>73248</xdr:colOff>
      <xdr:row>17</xdr:row>
      <xdr:rowOff>161851</xdr:rowOff>
    </xdr:from>
    <xdr:to>
      <xdr:col>13</xdr:col>
      <xdr:colOff>1166628</xdr:colOff>
      <xdr:row>19</xdr:row>
      <xdr:rowOff>161851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0F21661-4053-6B4F-BED7-9E290A82F4E4}"/>
            </a:ext>
          </a:extLst>
        </xdr:cNvPr>
        <xdr:cNvSpPr txBox="1"/>
      </xdr:nvSpPr>
      <xdr:spPr>
        <a:xfrm>
          <a:off x="13098132" y="4208130"/>
          <a:ext cx="1093380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12700</xdr:colOff>
      <xdr:row>15</xdr:row>
      <xdr:rowOff>177210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4B229-51E3-CE43-B201-54EAC0D2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415421</xdr:colOff>
      <xdr:row>5</xdr:row>
      <xdr:rowOff>83084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C0F6FB-A3F0-A64A-910C-B50ED65F542C}"/>
            </a:ext>
          </a:extLst>
        </xdr:cNvPr>
        <xdr:cNvSpPr txBox="1"/>
      </xdr:nvSpPr>
      <xdr:spPr>
        <a:xfrm>
          <a:off x="8759321" y="12895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15</xdr:row>
      <xdr:rowOff>191976</xdr:rowOff>
    </xdr:from>
    <xdr:to>
      <xdr:col>7</xdr:col>
      <xdr:colOff>12700</xdr:colOff>
      <xdr:row>33</xdr:row>
      <xdr:rowOff>132906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1F7BDE-BC81-1649-94DD-FC0AFB076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177209</xdr:colOff>
      <xdr:row>0</xdr:row>
      <xdr:rowOff>44302</xdr:rowOff>
    </xdr:from>
    <xdr:to>
      <xdr:col>14</xdr:col>
      <xdr:colOff>278514</xdr:colOff>
      <xdr:row>16</xdr:row>
      <xdr:rowOff>14768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4B544-55A1-9340-B052-D8E45C764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14767</xdr:colOff>
      <xdr:row>16</xdr:row>
      <xdr:rowOff>1</xdr:rowOff>
    </xdr:from>
    <xdr:to>
      <xdr:col>14</xdr:col>
      <xdr:colOff>116072</xdr:colOff>
      <xdr:row>33</xdr:row>
      <xdr:rowOff>147675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122DCE-CDA7-ED40-AB81-DE1FCEFEE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635000</xdr:colOff>
      <xdr:row>11</xdr:row>
      <xdr:rowOff>236278</xdr:rowOff>
    </xdr:from>
    <xdr:to>
      <xdr:col>6</xdr:col>
      <xdr:colOff>581247</xdr:colOff>
      <xdr:row>13</xdr:row>
      <xdr:rowOff>177208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CC3F3F-68BA-F148-AA76-CCF60306DCE1}"/>
            </a:ext>
          </a:extLst>
        </xdr:cNvPr>
        <xdr:cNvSpPr txBox="1"/>
      </xdr:nvSpPr>
      <xdr:spPr>
        <a:xfrm>
          <a:off x="6320465" y="2820580"/>
          <a:ext cx="773224" cy="428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6to1</a:t>
          </a:r>
        </a:p>
      </xdr:txBody>
    </xdr:sp>
    <xdr:clientData/>
  </xdr:twoCellAnchor>
  <xdr:twoCellAnchor>
    <xdr:from>
      <xdr:col>12</xdr:col>
      <xdr:colOff>620232</xdr:colOff>
      <xdr:row>12</xdr:row>
      <xdr:rowOff>19493</xdr:rowOff>
    </xdr:from>
    <xdr:to>
      <xdr:col>13</xdr:col>
      <xdr:colOff>659811</xdr:colOff>
      <xdr:row>13</xdr:row>
      <xdr:rowOff>196702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A995FA-D285-0145-AB09-927F41459CE3}"/>
            </a:ext>
          </a:extLst>
        </xdr:cNvPr>
        <xdr:cNvSpPr txBox="1"/>
      </xdr:nvSpPr>
      <xdr:spPr>
        <a:xfrm>
          <a:off x="13305465" y="2854842"/>
          <a:ext cx="105853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6/1to1</a:t>
          </a:r>
        </a:p>
      </xdr:txBody>
    </xdr:sp>
    <xdr:clientData/>
  </xdr:twoCellAnchor>
  <xdr:twoCellAnchor>
    <xdr:from>
      <xdr:col>5</xdr:col>
      <xdr:colOff>620233</xdr:colOff>
      <xdr:row>29</xdr:row>
      <xdr:rowOff>186660</xdr:rowOff>
    </xdr:from>
    <xdr:to>
      <xdr:col>6</xdr:col>
      <xdr:colOff>590698</xdr:colOff>
      <xdr:row>31</xdr:row>
      <xdr:rowOff>186660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449A3FC-EAF8-CF49-8A73-540FA1F84A38}"/>
            </a:ext>
          </a:extLst>
        </xdr:cNvPr>
        <xdr:cNvSpPr txBox="1"/>
      </xdr:nvSpPr>
      <xdr:spPr>
        <a:xfrm>
          <a:off x="6305698" y="6625265"/>
          <a:ext cx="79744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6to0</a:t>
          </a:r>
        </a:p>
      </xdr:txBody>
    </xdr:sp>
    <xdr:clientData/>
  </xdr:twoCellAnchor>
  <xdr:twoCellAnchor>
    <xdr:from>
      <xdr:col>12</xdr:col>
      <xdr:colOff>605465</xdr:colOff>
      <xdr:row>29</xdr:row>
      <xdr:rowOff>206153</xdr:rowOff>
    </xdr:from>
    <xdr:to>
      <xdr:col>13</xdr:col>
      <xdr:colOff>713564</xdr:colOff>
      <xdr:row>31</xdr:row>
      <xdr:rowOff>206153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FD9DEBD-D627-B841-8023-A6A553052646}"/>
            </a:ext>
          </a:extLst>
        </xdr:cNvPr>
        <xdr:cNvSpPr txBox="1"/>
      </xdr:nvSpPr>
      <xdr:spPr>
        <a:xfrm>
          <a:off x="13290698" y="6644758"/>
          <a:ext cx="112705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15"/>
  <sheetViews>
    <sheetView topLeftCell="C397" zoomScale="75" zoomScaleNormal="76" zoomScalePageLayoutView="76" workbookViewId="0">
      <selection activeCell="B424" sqref="B424:T424"/>
    </sheetView>
  </sheetViews>
  <sheetFormatPr baseColWidth="10" defaultRowHeight="19" x14ac:dyDescent="0.25"/>
  <cols>
    <col min="1" max="1" width="31.6640625" style="14" bestFit="1" customWidth="1"/>
    <col min="2" max="3" width="13.1640625" style="14" bestFit="1" customWidth="1"/>
    <col min="4" max="4" width="12" style="14" bestFit="1" customWidth="1"/>
    <col min="5" max="5" width="13.1640625" style="14" bestFit="1" customWidth="1"/>
    <col min="6" max="6" width="12" style="14" bestFit="1" customWidth="1"/>
    <col min="7" max="8" width="13.1640625" style="14" bestFit="1" customWidth="1"/>
    <col min="9" max="9" width="13.5" style="14" bestFit="1" customWidth="1"/>
    <col min="10" max="11" width="13.1640625" style="14" bestFit="1" customWidth="1"/>
    <col min="12" max="15" width="13.1640625" style="14" customWidth="1"/>
    <col min="16" max="16" width="13.1640625" style="14" bestFit="1" customWidth="1"/>
    <col min="17" max="20" width="10.83203125" style="14"/>
    <col min="21" max="21" width="13.1640625" style="14" bestFit="1" customWidth="1"/>
    <col min="22" max="16384" width="10.83203125" style="14"/>
  </cols>
  <sheetData>
    <row r="1" spans="1:23" x14ac:dyDescent="0.25">
      <c r="A1" s="24"/>
      <c r="B1" s="25" t="s">
        <v>79</v>
      </c>
      <c r="C1" s="26" t="s">
        <v>78</v>
      </c>
      <c r="F1" s="26"/>
      <c r="I1" s="27"/>
    </row>
    <row r="2" spans="1:23" x14ac:dyDescent="0.25">
      <c r="A2" s="14" t="s">
        <v>80</v>
      </c>
      <c r="B2" s="14">
        <v>2</v>
      </c>
      <c r="I2" s="27"/>
    </row>
    <row r="3" spans="1:23" x14ac:dyDescent="0.25">
      <c r="A3" s="14" t="s">
        <v>146</v>
      </c>
      <c r="B3" s="14">
        <v>2</v>
      </c>
      <c r="C3" s="26">
        <v>6</v>
      </c>
    </row>
    <row r="4" spans="1:23" x14ac:dyDescent="0.25">
      <c r="A4" s="14" t="s">
        <v>147</v>
      </c>
      <c r="B4" s="14">
        <v>2</v>
      </c>
      <c r="C4" s="26"/>
    </row>
    <row r="5" spans="1:23" x14ac:dyDescent="0.25">
      <c r="A5" s="14" t="s">
        <v>148</v>
      </c>
      <c r="B5" s="14">
        <v>2</v>
      </c>
      <c r="C5" s="26"/>
    </row>
    <row r="6" spans="1:23" x14ac:dyDescent="0.25">
      <c r="A6" s="14" t="s">
        <v>149</v>
      </c>
      <c r="B6" s="14">
        <v>2</v>
      </c>
      <c r="C6" s="26"/>
    </row>
    <row r="7" spans="1:23" x14ac:dyDescent="0.25">
      <c r="B7" s="60" t="s">
        <v>50</v>
      </c>
      <c r="C7" s="60"/>
      <c r="D7" s="60"/>
      <c r="E7" s="60"/>
      <c r="F7" s="60"/>
      <c r="G7" s="61" t="s">
        <v>202</v>
      </c>
      <c r="H7" s="61"/>
      <c r="I7" s="61"/>
      <c r="J7" s="61"/>
      <c r="K7" s="61"/>
      <c r="L7" s="61"/>
      <c r="M7" s="61"/>
      <c r="N7" s="61"/>
      <c r="O7" s="61"/>
      <c r="P7" s="59" t="s">
        <v>49</v>
      </c>
      <c r="Q7" s="59"/>
      <c r="R7" s="59"/>
      <c r="S7" s="59"/>
      <c r="T7" s="59"/>
    </row>
    <row r="8" spans="1:23" x14ac:dyDescent="0.25">
      <c r="B8" s="28">
        <v>1</v>
      </c>
      <c r="C8" s="28">
        <v>2</v>
      </c>
      <c r="D8" s="28">
        <v>3</v>
      </c>
      <c r="E8" s="28">
        <v>4</v>
      </c>
      <c r="F8" s="28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</row>
    <row r="9" spans="1:23" x14ac:dyDescent="0.25">
      <c r="A9" s="14" t="s">
        <v>81</v>
      </c>
      <c r="B9" s="14">
        <f>$B$2</f>
        <v>2</v>
      </c>
      <c r="C9" s="14">
        <f>$B$2</f>
        <v>2</v>
      </c>
      <c r="D9" s="14">
        <f>$B$2</f>
        <v>2</v>
      </c>
      <c r="E9" s="14">
        <f>$B$2</f>
        <v>2</v>
      </c>
      <c r="F9" s="14">
        <f>$B$2</f>
        <v>2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</row>
    <row r="10" spans="1:23" x14ac:dyDescent="0.25">
      <c r="A10" s="14" t="s">
        <v>119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3.1749999999999998</v>
      </c>
      <c r="H10" s="14">
        <v>3.1749999999999998</v>
      </c>
      <c r="I10" s="14">
        <v>3.1749999999999998</v>
      </c>
      <c r="J10" s="14">
        <v>3.1749999999999998</v>
      </c>
      <c r="K10" s="14">
        <v>3.1749999999999998</v>
      </c>
      <c r="L10" s="14">
        <v>3.1749999999999998</v>
      </c>
      <c r="M10" s="14">
        <v>3.1749999999999998</v>
      </c>
      <c r="N10" s="14">
        <v>3.1749999999999998</v>
      </c>
      <c r="O10" s="14">
        <v>3.1749999999999998</v>
      </c>
      <c r="P10" s="14">
        <v>3.1749999999999998</v>
      </c>
      <c r="Q10" s="14">
        <v>3.1749999999999998</v>
      </c>
      <c r="R10" s="14">
        <v>3.1749999999999998</v>
      </c>
      <c r="S10" s="14">
        <v>3.1749999999999998</v>
      </c>
      <c r="T10" s="14">
        <v>3.1749999999999998</v>
      </c>
      <c r="V10" s="14" t="s">
        <v>215</v>
      </c>
      <c r="W10" s="14">
        <f>'Target FITS'!R15</f>
        <v>0.92</v>
      </c>
    </row>
    <row r="11" spans="1:23" x14ac:dyDescent="0.25">
      <c r="A11" s="14" t="s">
        <v>120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2</v>
      </c>
      <c r="H11" s="14">
        <v>2</v>
      </c>
      <c r="I11" s="14">
        <v>2</v>
      </c>
      <c r="J11" s="14">
        <v>2</v>
      </c>
      <c r="K11" s="14">
        <v>2</v>
      </c>
      <c r="L11" s="14">
        <v>2</v>
      </c>
      <c r="M11" s="14">
        <v>2</v>
      </c>
      <c r="N11" s="14">
        <v>2</v>
      </c>
      <c r="O11" s="14">
        <v>2</v>
      </c>
      <c r="P11" s="14">
        <v>2</v>
      </c>
      <c r="Q11" s="14">
        <v>2</v>
      </c>
      <c r="R11" s="14">
        <v>2</v>
      </c>
      <c r="S11" s="14">
        <v>2</v>
      </c>
      <c r="T11" s="14">
        <v>2</v>
      </c>
    </row>
    <row r="12" spans="1:23" x14ac:dyDescent="0.25">
      <c r="A12" s="14" t="s">
        <v>121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3.1749999999999998</v>
      </c>
      <c r="H12" s="14">
        <v>3.1749999999999998</v>
      </c>
      <c r="I12" s="14">
        <v>3.1749999999999998</v>
      </c>
      <c r="J12" s="14">
        <v>3.1749999999999998</v>
      </c>
      <c r="K12" s="14">
        <v>3.1749999999999998</v>
      </c>
      <c r="L12" s="14">
        <v>3.1749999999999998</v>
      </c>
      <c r="M12" s="14">
        <v>3.1749999999999998</v>
      </c>
      <c r="N12" s="14">
        <v>3.1749999999999998</v>
      </c>
      <c r="O12" s="14">
        <v>3.1749999999999998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</row>
    <row r="13" spans="1:23" x14ac:dyDescent="0.25">
      <c r="A13" s="14" t="s">
        <v>122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2</v>
      </c>
      <c r="H13" s="14">
        <v>2</v>
      </c>
      <c r="I13" s="14">
        <v>2</v>
      </c>
      <c r="J13" s="14">
        <v>2</v>
      </c>
      <c r="K13" s="14">
        <v>2</v>
      </c>
      <c r="L13" s="14">
        <v>2</v>
      </c>
      <c r="M13" s="14">
        <v>2</v>
      </c>
      <c r="N13" s="14">
        <v>2</v>
      </c>
      <c r="O13" s="14">
        <v>2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</row>
    <row r="14" spans="1:23" x14ac:dyDescent="0.25">
      <c r="A14" s="14" t="s">
        <v>211</v>
      </c>
      <c r="B14" s="14">
        <f>IFERROR((60/B9)*60*$C$3,0)</f>
        <v>10800</v>
      </c>
      <c r="C14" s="14">
        <f t="shared" ref="C14:K14" si="0">IFERROR((60/C9)*60*$C$3,0)</f>
        <v>10800</v>
      </c>
      <c r="D14" s="14">
        <f t="shared" si="0"/>
        <v>10800</v>
      </c>
      <c r="E14" s="14">
        <f t="shared" si="0"/>
        <v>10800</v>
      </c>
      <c r="F14" s="14">
        <f t="shared" si="0"/>
        <v>10800</v>
      </c>
      <c r="G14" s="14">
        <f t="shared" si="0"/>
        <v>0</v>
      </c>
      <c r="H14" s="14">
        <f t="shared" si="0"/>
        <v>0</v>
      </c>
      <c r="I14" s="14">
        <f t="shared" si="0"/>
        <v>0</v>
      </c>
      <c r="J14" s="14">
        <f t="shared" si="0"/>
        <v>0</v>
      </c>
      <c r="K14" s="14">
        <f t="shared" si="0"/>
        <v>0</v>
      </c>
      <c r="L14" s="14">
        <f t="shared" ref="L14:P14" si="1">IFERROR((60/L9)*60*$C$3,0)</f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4">
        <f t="shared" si="1"/>
        <v>0</v>
      </c>
      <c r="Q14" s="14">
        <f t="shared" ref="Q14:T14" si="2">IFERROR((60/Q9)*60*$C$3,0)</f>
        <v>0</v>
      </c>
      <c r="R14" s="14">
        <f t="shared" si="2"/>
        <v>0</v>
      </c>
      <c r="S14" s="14">
        <f t="shared" si="2"/>
        <v>0</v>
      </c>
      <c r="T14" s="14">
        <f t="shared" si="2"/>
        <v>0</v>
      </c>
    </row>
    <row r="15" spans="1:23" x14ac:dyDescent="0.25">
      <c r="A15" s="14" t="s">
        <v>212</v>
      </c>
      <c r="B15" s="14">
        <v>10800</v>
      </c>
      <c r="C15" s="14">
        <v>10800</v>
      </c>
      <c r="D15" s="14">
        <v>10800</v>
      </c>
      <c r="E15" s="14">
        <v>10800</v>
      </c>
      <c r="F15" s="14">
        <v>10800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</row>
    <row r="16" spans="1:23" x14ac:dyDescent="0.25">
      <c r="A16" s="14" t="s">
        <v>213</v>
      </c>
      <c r="B16" s="14">
        <v>10800</v>
      </c>
      <c r="C16" s="14">
        <v>10800</v>
      </c>
      <c r="D16" s="14">
        <v>10800</v>
      </c>
      <c r="E16" s="14">
        <v>10800</v>
      </c>
      <c r="F16" s="14">
        <v>10800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</row>
    <row r="17" spans="1:20" x14ac:dyDescent="0.25">
      <c r="A17" s="14" t="s">
        <v>214</v>
      </c>
      <c r="B17" s="14">
        <v>10800</v>
      </c>
      <c r="C17" s="14">
        <v>10800</v>
      </c>
      <c r="D17" s="14">
        <v>10800</v>
      </c>
      <c r="E17" s="14">
        <v>10800</v>
      </c>
      <c r="F17" s="14">
        <v>10800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</row>
    <row r="18" spans="1:20" ht="22" customHeight="1" x14ac:dyDescent="0.25">
      <c r="A18" s="14" t="s">
        <v>104</v>
      </c>
      <c r="B18" s="14">
        <f>IFERROR((60/B10)*60*$C$3,0)</f>
        <v>0</v>
      </c>
      <c r="C18" s="14">
        <f t="shared" ref="C18:K18" si="3">IFERROR((60/C10)*60*$C$3,0)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6803.1496062992128</v>
      </c>
      <c r="H18" s="14">
        <f t="shared" si="3"/>
        <v>6803.1496062992128</v>
      </c>
      <c r="I18" s="14">
        <f t="shared" si="3"/>
        <v>6803.1496062992128</v>
      </c>
      <c r="J18" s="14">
        <f t="shared" si="3"/>
        <v>6803.1496062992128</v>
      </c>
      <c r="K18" s="14">
        <f t="shared" si="3"/>
        <v>6803.1496062992128</v>
      </c>
      <c r="L18" s="14">
        <f t="shared" ref="L18:O18" si="4">IFERROR((60/L10)*60*$C$3,0)</f>
        <v>6803.1496062992128</v>
      </c>
      <c r="M18" s="14">
        <f t="shared" si="4"/>
        <v>6803.1496062992128</v>
      </c>
      <c r="N18" s="14">
        <f t="shared" si="4"/>
        <v>6803.1496062992128</v>
      </c>
      <c r="O18" s="14">
        <f t="shared" si="4"/>
        <v>6803.1496062992128</v>
      </c>
      <c r="P18" s="14">
        <f t="shared" ref="P18:T19" si="5">IFERROR((60/P10)*60,0)</f>
        <v>1133.8582677165355</v>
      </c>
      <c r="Q18" s="14">
        <f t="shared" si="5"/>
        <v>1133.8582677165355</v>
      </c>
      <c r="R18" s="14">
        <f t="shared" si="5"/>
        <v>1133.8582677165355</v>
      </c>
      <c r="S18" s="14">
        <f t="shared" si="5"/>
        <v>1133.8582677165355</v>
      </c>
      <c r="T18" s="14">
        <f t="shared" si="5"/>
        <v>1133.8582677165355</v>
      </c>
    </row>
    <row r="19" spans="1:20" x14ac:dyDescent="0.25">
      <c r="A19" s="14" t="s">
        <v>103</v>
      </c>
      <c r="B19" s="14">
        <f>IFERROR((60/B11)*60*$C$4,0)</f>
        <v>0</v>
      </c>
      <c r="C19" s="14">
        <f t="shared" ref="C19:F19" si="6">IFERROR((60/C11)*60*$C$4,0)</f>
        <v>0</v>
      </c>
      <c r="D19" s="14">
        <f t="shared" si="6"/>
        <v>0</v>
      </c>
      <c r="E19" s="14">
        <f t="shared" si="6"/>
        <v>0</v>
      </c>
      <c r="F19" s="14">
        <f t="shared" si="6"/>
        <v>0</v>
      </c>
      <c r="G19" s="14">
        <f>IFERROR((60/G11)*60*$C$3,0)</f>
        <v>10800</v>
      </c>
      <c r="H19" s="14">
        <f>IFERROR((60/H11)*60,0)</f>
        <v>1800</v>
      </c>
      <c r="I19" s="14">
        <f t="shared" ref="I19:K19" si="7">IFERROR((60/I11)*60*$C$3,0)</f>
        <v>10800</v>
      </c>
      <c r="J19" s="14">
        <f>IFERROR((60/J11)*60,0)</f>
        <v>1800</v>
      </c>
      <c r="K19" s="14">
        <f t="shared" si="7"/>
        <v>10800</v>
      </c>
      <c r="L19" s="14">
        <f>IFERROR((60/L11)*60,0)</f>
        <v>1800</v>
      </c>
      <c r="M19" s="14">
        <f t="shared" ref="M19:O19" si="8">IFERROR((60/M11)*60*$C$3,0)</f>
        <v>10800</v>
      </c>
      <c r="N19" s="14">
        <f>IFERROR((60/N11)*60,0)</f>
        <v>1800</v>
      </c>
      <c r="O19" s="14">
        <f t="shared" si="8"/>
        <v>10800</v>
      </c>
      <c r="P19" s="14">
        <f t="shared" si="5"/>
        <v>1800</v>
      </c>
      <c r="Q19" s="14">
        <f t="shared" si="5"/>
        <v>1800</v>
      </c>
      <c r="R19" s="14">
        <f t="shared" si="5"/>
        <v>1800</v>
      </c>
      <c r="S19" s="14">
        <f t="shared" si="5"/>
        <v>1800</v>
      </c>
      <c r="T19" s="14">
        <f t="shared" si="5"/>
        <v>1800</v>
      </c>
    </row>
    <row r="20" spans="1:20" x14ac:dyDescent="0.25">
      <c r="A20" s="14" t="s">
        <v>105</v>
      </c>
      <c r="B20" s="14">
        <f>IFERROR((60/B12)*60,0)</f>
        <v>0</v>
      </c>
      <c r="C20" s="14">
        <f t="shared" ref="C20:F20" si="9">IFERROR((60/C12)*60,0)</f>
        <v>0</v>
      </c>
      <c r="D20" s="14">
        <f t="shared" si="9"/>
        <v>0</v>
      </c>
      <c r="E20" s="14">
        <f t="shared" si="9"/>
        <v>0</v>
      </c>
      <c r="F20" s="14">
        <f t="shared" si="9"/>
        <v>0</v>
      </c>
      <c r="G20" s="14">
        <f t="shared" ref="G20:K20" si="10">IFERROR((60/G12)*60*$C$3,0)</f>
        <v>6803.1496062992128</v>
      </c>
      <c r="H20" s="14">
        <f t="shared" si="10"/>
        <v>6803.1496062992128</v>
      </c>
      <c r="I20" s="14">
        <f t="shared" si="10"/>
        <v>6803.1496062992128</v>
      </c>
      <c r="J20" s="14">
        <f t="shared" si="10"/>
        <v>6803.1496062992128</v>
      </c>
      <c r="K20" s="14">
        <f t="shared" si="10"/>
        <v>6803.1496062992128</v>
      </c>
      <c r="L20" s="14">
        <f t="shared" ref="L20:N20" si="11">IFERROR((60/L12)*60*$C$3,0)</f>
        <v>6803.1496062992128</v>
      </c>
      <c r="M20" s="14">
        <f t="shared" si="11"/>
        <v>6803.1496062992128</v>
      </c>
      <c r="N20" s="14">
        <f t="shared" si="11"/>
        <v>6803.1496062992128</v>
      </c>
      <c r="O20" s="14">
        <f>IFERROR((60/O12)*60*$C$3,0)</f>
        <v>6803.1496062992128</v>
      </c>
      <c r="P20" s="14">
        <f>IFERROR((60/P12)*60*$C$3,0)</f>
        <v>0</v>
      </c>
      <c r="Q20" s="14">
        <f t="shared" ref="Q20:T20" si="12">IFERROR((60/Q12)*60*$C$3,0)</f>
        <v>0</v>
      </c>
      <c r="R20" s="14">
        <f t="shared" si="12"/>
        <v>0</v>
      </c>
      <c r="S20" s="14">
        <f t="shared" si="12"/>
        <v>0</v>
      </c>
      <c r="T20" s="14">
        <f t="shared" si="12"/>
        <v>0</v>
      </c>
    </row>
    <row r="21" spans="1:20" x14ac:dyDescent="0.25">
      <c r="A21" s="14" t="s">
        <v>106</v>
      </c>
      <c r="B21" s="14">
        <f>IFERROR((60/B13)*60,0)</f>
        <v>0</v>
      </c>
      <c r="C21" s="14">
        <f>IFERROR((60/C13)*60,0)</f>
        <v>0</v>
      </c>
      <c r="D21" s="14">
        <f>IFERROR((60/D13)*60,0)</f>
        <v>0</v>
      </c>
      <c r="E21" s="14">
        <f>IFERROR((60/E13)*60,0)</f>
        <v>0</v>
      </c>
      <c r="F21" s="14">
        <f>IFERROR((60/F13)*60,0)</f>
        <v>0</v>
      </c>
      <c r="G21" s="14">
        <f>IFERROR((60/G13)*60*$C$3,0)</f>
        <v>10800</v>
      </c>
      <c r="H21" s="14">
        <f>IFERROR((60/H13)*60,0)</f>
        <v>1800</v>
      </c>
      <c r="I21" s="14">
        <f>IFERROR((60/I13)*60*$C$3,0)</f>
        <v>10800</v>
      </c>
      <c r="J21" s="14">
        <f>IFERROR((60/J13)*60,0)</f>
        <v>1800</v>
      </c>
      <c r="K21" s="14">
        <f>IFERROR((60/K13)*60*$C$3,0)</f>
        <v>10800</v>
      </c>
      <c r="L21" s="14">
        <f>IFERROR((60/L13)*60,0)</f>
        <v>1800</v>
      </c>
      <c r="M21" s="14">
        <f>IFERROR((60/M13)*60*$C$3,0)</f>
        <v>10800</v>
      </c>
      <c r="N21" s="14">
        <f>IFERROR((60/N13)*60,0)</f>
        <v>1800</v>
      </c>
      <c r="O21" s="14">
        <f>IFERROR((60/O13)*60*$C$3,0)</f>
        <v>10800</v>
      </c>
      <c r="P21" s="14">
        <f>IFERROR((60/P13)*60*$C$3,0)</f>
        <v>0</v>
      </c>
      <c r="Q21" s="14">
        <f>IFERROR((60/Q13)*60*$C$3,0)</f>
        <v>0</v>
      </c>
      <c r="R21" s="14">
        <f>IFERROR((60/R13)*60*$C$3,0)</f>
        <v>0</v>
      </c>
      <c r="S21" s="14">
        <f>IFERROR((60/S13)*60*$C$3,0)</f>
        <v>0</v>
      </c>
      <c r="T21" s="14">
        <f>IFERROR((60/T13)*60*$C$3,0)</f>
        <v>0</v>
      </c>
    </row>
    <row r="22" spans="1:20" x14ac:dyDescent="0.25">
      <c r="A22" s="15" t="s">
        <v>211</v>
      </c>
      <c r="B22" s="14">
        <f>(B14*$W$10)+((1-$W$10)*B18)</f>
        <v>9936</v>
      </c>
      <c r="C22" s="14">
        <f t="shared" ref="C22:S22" si="13">(C14*$W$10)+((1-$W$10)*C18)</f>
        <v>9936</v>
      </c>
      <c r="D22" s="14">
        <f t="shared" si="13"/>
        <v>9936</v>
      </c>
      <c r="E22" s="14">
        <f t="shared" si="13"/>
        <v>9936</v>
      </c>
      <c r="F22" s="14">
        <f t="shared" si="13"/>
        <v>9936</v>
      </c>
      <c r="G22" s="14">
        <f t="shared" si="13"/>
        <v>544.25196850393672</v>
      </c>
      <c r="H22" s="14">
        <f t="shared" si="13"/>
        <v>544.25196850393672</v>
      </c>
      <c r="I22" s="14">
        <f t="shared" si="13"/>
        <v>544.25196850393672</v>
      </c>
      <c r="J22" s="14">
        <f t="shared" si="13"/>
        <v>544.25196850393672</v>
      </c>
      <c r="K22" s="14">
        <f t="shared" si="13"/>
        <v>544.25196850393672</v>
      </c>
      <c r="L22" s="14">
        <f t="shared" si="13"/>
        <v>544.25196850393672</v>
      </c>
      <c r="M22" s="14">
        <f t="shared" si="13"/>
        <v>544.25196850393672</v>
      </c>
      <c r="N22" s="14">
        <f t="shared" si="13"/>
        <v>544.25196850393672</v>
      </c>
      <c r="O22" s="14">
        <f t="shared" si="13"/>
        <v>544.25196850393672</v>
      </c>
      <c r="P22" s="14">
        <f t="shared" si="13"/>
        <v>90.708661417322787</v>
      </c>
      <c r="Q22" s="14">
        <f t="shared" si="13"/>
        <v>90.708661417322787</v>
      </c>
      <c r="R22" s="14">
        <f t="shared" si="13"/>
        <v>90.708661417322787</v>
      </c>
      <c r="S22" s="14">
        <f t="shared" si="13"/>
        <v>90.708661417322787</v>
      </c>
      <c r="T22" s="14">
        <f>(T14*$W$10)+((1-$W$10)*T18)</f>
        <v>90.708661417322787</v>
      </c>
    </row>
    <row r="23" spans="1:20" x14ac:dyDescent="0.25">
      <c r="A23" s="15" t="s">
        <v>212</v>
      </c>
      <c r="B23" s="14">
        <f>(B15*$W$10)+((1-$W$10)*B19)</f>
        <v>9936</v>
      </c>
      <c r="C23" s="14">
        <f t="shared" ref="C23:T23" si="14">(C15*$W$10)+((1-$W$10)*C19)</f>
        <v>9936</v>
      </c>
      <c r="D23" s="14">
        <f t="shared" si="14"/>
        <v>9936</v>
      </c>
      <c r="E23" s="14">
        <f t="shared" si="14"/>
        <v>9936</v>
      </c>
      <c r="F23" s="14">
        <f t="shared" si="14"/>
        <v>9936</v>
      </c>
      <c r="G23" s="14">
        <f t="shared" si="14"/>
        <v>863.99999999999955</v>
      </c>
      <c r="H23" s="14">
        <f t="shared" si="14"/>
        <v>143.99999999999991</v>
      </c>
      <c r="I23" s="14">
        <f t="shared" si="14"/>
        <v>863.99999999999955</v>
      </c>
      <c r="J23" s="14">
        <f t="shared" si="14"/>
        <v>143.99999999999991</v>
      </c>
      <c r="K23" s="14">
        <f t="shared" si="14"/>
        <v>863.99999999999955</v>
      </c>
      <c r="L23" s="14">
        <f t="shared" si="14"/>
        <v>143.99999999999991</v>
      </c>
      <c r="M23" s="14">
        <f t="shared" si="14"/>
        <v>863.99999999999955</v>
      </c>
      <c r="N23" s="14">
        <f t="shared" si="14"/>
        <v>143.99999999999991</v>
      </c>
      <c r="O23" s="14">
        <f t="shared" si="14"/>
        <v>863.99999999999955</v>
      </c>
      <c r="P23" s="14">
        <f t="shared" si="14"/>
        <v>143.99999999999991</v>
      </c>
      <c r="Q23" s="14">
        <f t="shared" si="14"/>
        <v>143.99999999999991</v>
      </c>
      <c r="R23" s="14">
        <f t="shared" si="14"/>
        <v>143.99999999999991</v>
      </c>
      <c r="S23" s="14">
        <f t="shared" si="14"/>
        <v>143.99999999999991</v>
      </c>
      <c r="T23" s="14">
        <f t="shared" si="14"/>
        <v>143.99999999999991</v>
      </c>
    </row>
    <row r="24" spans="1:20" x14ac:dyDescent="0.25">
      <c r="A24" s="15" t="s">
        <v>213</v>
      </c>
      <c r="B24" s="14">
        <f t="shared" ref="B24:T24" si="15">(B16*$W$10)+((1-$W$10)*B20)</f>
        <v>9936</v>
      </c>
      <c r="C24" s="14">
        <f t="shared" si="15"/>
        <v>9936</v>
      </c>
      <c r="D24" s="14">
        <f t="shared" si="15"/>
        <v>9936</v>
      </c>
      <c r="E24" s="14">
        <f t="shared" si="15"/>
        <v>9936</v>
      </c>
      <c r="F24" s="14">
        <f t="shared" si="15"/>
        <v>9936</v>
      </c>
      <c r="G24" s="14">
        <f t="shared" si="15"/>
        <v>544.25196850393672</v>
      </c>
      <c r="H24" s="14">
        <f t="shared" si="15"/>
        <v>544.25196850393672</v>
      </c>
      <c r="I24" s="14">
        <f t="shared" si="15"/>
        <v>544.25196850393672</v>
      </c>
      <c r="J24" s="14">
        <f t="shared" si="15"/>
        <v>544.25196850393672</v>
      </c>
      <c r="K24" s="14">
        <f t="shared" si="15"/>
        <v>544.25196850393672</v>
      </c>
      <c r="L24" s="14">
        <f t="shared" si="15"/>
        <v>544.25196850393672</v>
      </c>
      <c r="M24" s="14">
        <f t="shared" si="15"/>
        <v>544.25196850393672</v>
      </c>
      <c r="N24" s="14">
        <f t="shared" si="15"/>
        <v>544.25196850393672</v>
      </c>
      <c r="O24" s="14">
        <f t="shared" si="15"/>
        <v>544.25196850393672</v>
      </c>
      <c r="P24" s="14">
        <f t="shared" si="15"/>
        <v>0</v>
      </c>
      <c r="Q24" s="14">
        <f t="shared" si="15"/>
        <v>0</v>
      </c>
      <c r="R24" s="14">
        <f t="shared" si="15"/>
        <v>0</v>
      </c>
      <c r="S24" s="14">
        <f t="shared" si="15"/>
        <v>0</v>
      </c>
      <c r="T24" s="14">
        <f t="shared" si="15"/>
        <v>0</v>
      </c>
    </row>
    <row r="25" spans="1:20" x14ac:dyDescent="0.25">
      <c r="A25" s="15" t="s">
        <v>214</v>
      </c>
      <c r="B25" s="14">
        <f t="shared" ref="B25:T25" si="16">(B17*$W$10)+((1-$W$10)*B21)</f>
        <v>9936</v>
      </c>
      <c r="C25" s="14">
        <f t="shared" si="16"/>
        <v>9936</v>
      </c>
      <c r="D25" s="14">
        <f t="shared" si="16"/>
        <v>9936</v>
      </c>
      <c r="E25" s="14">
        <f t="shared" si="16"/>
        <v>9936</v>
      </c>
      <c r="F25" s="14">
        <f t="shared" si="16"/>
        <v>9936</v>
      </c>
      <c r="G25" s="14">
        <f t="shared" si="16"/>
        <v>863.99999999999955</v>
      </c>
      <c r="H25" s="14">
        <f t="shared" si="16"/>
        <v>143.99999999999991</v>
      </c>
      <c r="I25" s="14">
        <f t="shared" si="16"/>
        <v>863.99999999999955</v>
      </c>
      <c r="J25" s="14">
        <f t="shared" si="16"/>
        <v>143.99999999999991</v>
      </c>
      <c r="K25" s="14">
        <f t="shared" si="16"/>
        <v>863.99999999999955</v>
      </c>
      <c r="L25" s="14">
        <f t="shared" si="16"/>
        <v>143.99999999999991</v>
      </c>
      <c r="M25" s="14">
        <f t="shared" si="16"/>
        <v>863.99999999999955</v>
      </c>
      <c r="N25" s="14">
        <f t="shared" si="16"/>
        <v>143.99999999999991</v>
      </c>
      <c r="O25" s="14">
        <f t="shared" si="16"/>
        <v>863.99999999999955</v>
      </c>
      <c r="P25" s="14">
        <f t="shared" si="16"/>
        <v>0</v>
      </c>
      <c r="Q25" s="14">
        <f t="shared" si="16"/>
        <v>0</v>
      </c>
      <c r="R25" s="14">
        <f t="shared" si="16"/>
        <v>0</v>
      </c>
      <c r="S25" s="14">
        <f t="shared" si="16"/>
        <v>0</v>
      </c>
      <c r="T25" s="14">
        <f t="shared" si="16"/>
        <v>0</v>
      </c>
    </row>
    <row r="26" spans="1:20" x14ac:dyDescent="0.25">
      <c r="A26" s="15" t="s">
        <v>104</v>
      </c>
      <c r="B26" s="14">
        <f>(B18*$W$10)+((1-$W$10)*B14)</f>
        <v>863.99999999999955</v>
      </c>
      <c r="C26" s="14">
        <f t="shared" ref="C26:T26" si="17">(C18*$W$10)+((1-$W$10)*C14)</f>
        <v>863.99999999999955</v>
      </c>
      <c r="D26" s="14">
        <f t="shared" si="17"/>
        <v>863.99999999999955</v>
      </c>
      <c r="E26" s="14">
        <f t="shared" si="17"/>
        <v>863.99999999999955</v>
      </c>
      <c r="F26" s="14">
        <f t="shared" si="17"/>
        <v>863.99999999999955</v>
      </c>
      <c r="G26" s="14">
        <f t="shared" si="17"/>
        <v>6258.8976377952758</v>
      </c>
      <c r="H26" s="14">
        <f t="shared" si="17"/>
        <v>6258.8976377952758</v>
      </c>
      <c r="I26" s="14">
        <f t="shared" si="17"/>
        <v>6258.8976377952758</v>
      </c>
      <c r="J26" s="14">
        <f t="shared" si="17"/>
        <v>6258.8976377952758</v>
      </c>
      <c r="K26" s="14">
        <f t="shared" si="17"/>
        <v>6258.8976377952758</v>
      </c>
      <c r="L26" s="14">
        <f t="shared" si="17"/>
        <v>6258.8976377952758</v>
      </c>
      <c r="M26" s="14">
        <f t="shared" si="17"/>
        <v>6258.8976377952758</v>
      </c>
      <c r="N26" s="14">
        <f t="shared" si="17"/>
        <v>6258.8976377952758</v>
      </c>
      <c r="O26" s="14">
        <f t="shared" si="17"/>
        <v>6258.8976377952758</v>
      </c>
      <c r="P26" s="14">
        <f t="shared" si="17"/>
        <v>1043.1496062992126</v>
      </c>
      <c r="Q26" s="14">
        <f t="shared" si="17"/>
        <v>1043.1496062992126</v>
      </c>
      <c r="R26" s="14">
        <f t="shared" si="17"/>
        <v>1043.1496062992126</v>
      </c>
      <c r="S26" s="14">
        <f t="shared" si="17"/>
        <v>1043.1496062992126</v>
      </c>
      <c r="T26" s="14">
        <f t="shared" si="17"/>
        <v>1043.1496062992126</v>
      </c>
    </row>
    <row r="27" spans="1:20" x14ac:dyDescent="0.25">
      <c r="A27" s="15" t="s">
        <v>103</v>
      </c>
      <c r="B27" s="14">
        <f t="shared" ref="B27:T27" si="18">(B19*$W$10)+((1-$W$10)*B15)</f>
        <v>863.99999999999955</v>
      </c>
      <c r="C27" s="14">
        <f t="shared" si="18"/>
        <v>863.99999999999955</v>
      </c>
      <c r="D27" s="14">
        <f t="shared" si="18"/>
        <v>863.99999999999955</v>
      </c>
      <c r="E27" s="14">
        <f t="shared" si="18"/>
        <v>863.99999999999955</v>
      </c>
      <c r="F27" s="14">
        <f t="shared" si="18"/>
        <v>863.99999999999955</v>
      </c>
      <c r="G27" s="14">
        <f t="shared" si="18"/>
        <v>9936</v>
      </c>
      <c r="H27" s="14">
        <f t="shared" si="18"/>
        <v>1656</v>
      </c>
      <c r="I27" s="14">
        <f t="shared" si="18"/>
        <v>9936</v>
      </c>
      <c r="J27" s="14">
        <f t="shared" si="18"/>
        <v>1656</v>
      </c>
      <c r="K27" s="14">
        <f t="shared" si="18"/>
        <v>9936</v>
      </c>
      <c r="L27" s="14">
        <f t="shared" si="18"/>
        <v>1656</v>
      </c>
      <c r="M27" s="14">
        <f t="shared" si="18"/>
        <v>9936</v>
      </c>
      <c r="N27" s="14">
        <f t="shared" si="18"/>
        <v>1656</v>
      </c>
      <c r="O27" s="14">
        <f t="shared" si="18"/>
        <v>9936</v>
      </c>
      <c r="P27" s="14">
        <f t="shared" si="18"/>
        <v>1656</v>
      </c>
      <c r="Q27" s="14">
        <f t="shared" si="18"/>
        <v>1656</v>
      </c>
      <c r="R27" s="14">
        <f t="shared" si="18"/>
        <v>1656</v>
      </c>
      <c r="S27" s="14">
        <f t="shared" si="18"/>
        <v>1656</v>
      </c>
      <c r="T27" s="14">
        <f t="shared" si="18"/>
        <v>1656</v>
      </c>
    </row>
    <row r="28" spans="1:20" x14ac:dyDescent="0.25">
      <c r="A28" s="15" t="s">
        <v>105</v>
      </c>
      <c r="B28" s="14">
        <f t="shared" ref="B28:T28" si="19">(B20*$W$10)+((1-$W$10)*B16)</f>
        <v>863.99999999999955</v>
      </c>
      <c r="C28" s="14">
        <f t="shared" si="19"/>
        <v>863.99999999999955</v>
      </c>
      <c r="D28" s="14">
        <f t="shared" si="19"/>
        <v>863.99999999999955</v>
      </c>
      <c r="E28" s="14">
        <f t="shared" si="19"/>
        <v>863.99999999999955</v>
      </c>
      <c r="F28" s="14">
        <f t="shared" si="19"/>
        <v>863.99999999999955</v>
      </c>
      <c r="G28" s="14">
        <f t="shared" si="19"/>
        <v>6258.8976377952758</v>
      </c>
      <c r="H28" s="14">
        <f t="shared" si="19"/>
        <v>6258.8976377952758</v>
      </c>
      <c r="I28" s="14">
        <f t="shared" si="19"/>
        <v>6258.8976377952758</v>
      </c>
      <c r="J28" s="14">
        <f t="shared" si="19"/>
        <v>6258.8976377952758</v>
      </c>
      <c r="K28" s="14">
        <f t="shared" si="19"/>
        <v>6258.8976377952758</v>
      </c>
      <c r="L28" s="14">
        <f t="shared" si="19"/>
        <v>6258.8976377952758</v>
      </c>
      <c r="M28" s="14">
        <f t="shared" si="19"/>
        <v>6258.8976377952758</v>
      </c>
      <c r="N28" s="14">
        <f t="shared" si="19"/>
        <v>6258.8976377952758</v>
      </c>
      <c r="O28" s="14">
        <f t="shared" si="19"/>
        <v>6258.8976377952758</v>
      </c>
      <c r="P28" s="14">
        <f t="shared" si="19"/>
        <v>0</v>
      </c>
      <c r="Q28" s="14">
        <f t="shared" si="19"/>
        <v>0</v>
      </c>
      <c r="R28" s="14">
        <f t="shared" si="19"/>
        <v>0</v>
      </c>
      <c r="S28" s="14">
        <f t="shared" si="19"/>
        <v>0</v>
      </c>
      <c r="T28" s="14">
        <f t="shared" si="19"/>
        <v>0</v>
      </c>
    </row>
    <row r="29" spans="1:20" x14ac:dyDescent="0.25">
      <c r="A29" s="15" t="s">
        <v>106</v>
      </c>
      <c r="B29" s="14">
        <f t="shared" ref="B29:T29" si="20">(B21*$W$10)+((1-$W$10)*B17)</f>
        <v>863.99999999999955</v>
      </c>
      <c r="C29" s="14">
        <f t="shared" si="20"/>
        <v>863.99999999999955</v>
      </c>
      <c r="D29" s="14">
        <f t="shared" si="20"/>
        <v>863.99999999999955</v>
      </c>
      <c r="E29" s="14">
        <f t="shared" si="20"/>
        <v>863.99999999999955</v>
      </c>
      <c r="F29" s="14">
        <f t="shared" si="20"/>
        <v>863.99999999999955</v>
      </c>
      <c r="G29" s="14">
        <f t="shared" si="20"/>
        <v>9936</v>
      </c>
      <c r="H29" s="14">
        <f t="shared" si="20"/>
        <v>1656</v>
      </c>
      <c r="I29" s="14">
        <f t="shared" si="20"/>
        <v>9936</v>
      </c>
      <c r="J29" s="14">
        <f t="shared" si="20"/>
        <v>1656</v>
      </c>
      <c r="K29" s="14">
        <f t="shared" si="20"/>
        <v>9936</v>
      </c>
      <c r="L29" s="14">
        <f t="shared" si="20"/>
        <v>1656</v>
      </c>
      <c r="M29" s="14">
        <f t="shared" si="20"/>
        <v>9936</v>
      </c>
      <c r="N29" s="14">
        <f t="shared" si="20"/>
        <v>1656</v>
      </c>
      <c r="O29" s="14">
        <f t="shared" si="20"/>
        <v>9936</v>
      </c>
      <c r="P29" s="14">
        <f t="shared" si="20"/>
        <v>0</v>
      </c>
      <c r="Q29" s="14">
        <f t="shared" si="20"/>
        <v>0</v>
      </c>
      <c r="R29" s="14">
        <f t="shared" si="20"/>
        <v>0</v>
      </c>
      <c r="S29" s="14">
        <f t="shared" si="20"/>
        <v>0</v>
      </c>
      <c r="T29" s="14">
        <f t="shared" si="20"/>
        <v>0</v>
      </c>
    </row>
    <row r="30" spans="1:20" x14ac:dyDescent="0.25">
      <c r="A30" s="14" t="s">
        <v>216</v>
      </c>
      <c r="B30" s="14">
        <f>AVERAGE($B22:B$22)</f>
        <v>9936</v>
      </c>
      <c r="C30" s="14">
        <f>AVERAGE($B22:C$22)</f>
        <v>9936</v>
      </c>
      <c r="D30" s="14">
        <f>AVERAGE($B22:D$22)</f>
        <v>9936</v>
      </c>
      <c r="E30" s="14">
        <f>AVERAGE($B22:E$22)</f>
        <v>9936</v>
      </c>
      <c r="F30" s="14">
        <f>AVERAGE($B22:F$22)</f>
        <v>9936</v>
      </c>
      <c r="G30" s="14">
        <f>AVERAGE($B22:G$22)</f>
        <v>8370.7086614173222</v>
      </c>
      <c r="H30" s="14">
        <f>AVERAGE($B22:H$22)</f>
        <v>7252.6434195725533</v>
      </c>
      <c r="I30" s="14">
        <f>AVERAGE($B22:I$22)</f>
        <v>6414.0944881889764</v>
      </c>
      <c r="J30" s="14">
        <f>AVERAGE($B22:J$22)</f>
        <v>5761.8897637795271</v>
      </c>
      <c r="K30" s="14">
        <f>AVERAGE($B22:K$22)</f>
        <v>5240.1259842519685</v>
      </c>
      <c r="L30" s="14">
        <f>AVERAGE($B22:L$22)</f>
        <v>4813.2283464566926</v>
      </c>
      <c r="M30" s="14">
        <f>AVERAGE($B22:M$22)</f>
        <v>4457.4803149606296</v>
      </c>
      <c r="N30" s="14">
        <f>AVERAGE($B22:N$22)</f>
        <v>4156.462749848577</v>
      </c>
      <c r="O30" s="14">
        <f>AVERAGE($B22:O$22)</f>
        <v>3898.4476940382451</v>
      </c>
      <c r="P30" s="14">
        <f>AVERAGE($B22:P$22)</f>
        <v>3644.5984251968503</v>
      </c>
      <c r="Q30" s="14">
        <f>AVERAGE($B22:Q$22)</f>
        <v>3422.48031496063</v>
      </c>
      <c r="R30" s="14">
        <f>AVERAGE($B22:R$22)</f>
        <v>3226.4937471051417</v>
      </c>
      <c r="S30" s="14">
        <f>AVERAGE($B22:S$22)</f>
        <v>3052.2834645669295</v>
      </c>
      <c r="T30" s="14">
        <f>AVERAGE($B22:T$22)</f>
        <v>2896.4111065064239</v>
      </c>
    </row>
    <row r="31" spans="1:20" x14ac:dyDescent="0.25">
      <c r="A31" s="14" t="s">
        <v>217</v>
      </c>
      <c r="B31" s="14">
        <f>AVERAGE($B$23:B23)</f>
        <v>9936</v>
      </c>
      <c r="C31" s="14">
        <f>AVERAGE($B$23:C23)</f>
        <v>9936</v>
      </c>
      <c r="D31" s="14">
        <f>AVERAGE($B$23:D23)</f>
        <v>9936</v>
      </c>
      <c r="E31" s="14">
        <f>AVERAGE($B$23:E23)</f>
        <v>9936</v>
      </c>
      <c r="F31" s="14">
        <f>AVERAGE($B$23:F23)</f>
        <v>9936</v>
      </c>
      <c r="G31" s="14">
        <f>AVERAGE($B$23:G23)</f>
        <v>8424</v>
      </c>
      <c r="H31" s="14">
        <f>AVERAGE($B$23:H23)</f>
        <v>7241.1428571428569</v>
      </c>
      <c r="I31" s="14">
        <f>AVERAGE($B$23:I23)</f>
        <v>6444</v>
      </c>
      <c r="J31" s="14">
        <f>AVERAGE($B$23:J23)</f>
        <v>5744</v>
      </c>
      <c r="K31" s="14">
        <f>AVERAGE($B$23:K23)</f>
        <v>5256</v>
      </c>
      <c r="L31" s="14">
        <f>AVERAGE($B$23:L23)</f>
        <v>4791.272727272727</v>
      </c>
      <c r="M31" s="14">
        <f>AVERAGE($B$23:M23)</f>
        <v>4464</v>
      </c>
      <c r="N31" s="14">
        <f>AVERAGE($B$23:N23)</f>
        <v>4131.6923076923076</v>
      </c>
      <c r="O31" s="14">
        <f>AVERAGE($B$23:O23)</f>
        <v>3898.2857142857142</v>
      </c>
      <c r="P31" s="14">
        <f>AVERAGE($B$23:P23)</f>
        <v>3648</v>
      </c>
      <c r="Q31" s="14">
        <f>AVERAGE($B$23:Q23)</f>
        <v>3429</v>
      </c>
      <c r="R31" s="14">
        <f>AVERAGE($B$23:R23)</f>
        <v>3235.7647058823532</v>
      </c>
      <c r="S31" s="14">
        <f>AVERAGE($B$23:S23)</f>
        <v>3064</v>
      </c>
      <c r="T31" s="14">
        <f>AVERAGE($B$23:T23)</f>
        <v>2910.3157894736842</v>
      </c>
    </row>
    <row r="32" spans="1:20" x14ac:dyDescent="0.25">
      <c r="A32" s="14" t="s">
        <v>218</v>
      </c>
      <c r="B32" s="14">
        <f>AVERAGE($B$24:B24)</f>
        <v>9936</v>
      </c>
      <c r="C32" s="14">
        <f>AVERAGE($B$24:C24)</f>
        <v>9936</v>
      </c>
      <c r="D32" s="14">
        <f>AVERAGE($B$24:D24)</f>
        <v>9936</v>
      </c>
      <c r="E32" s="14">
        <f>AVERAGE($B$24:E24)</f>
        <v>9936</v>
      </c>
      <c r="F32" s="14">
        <f>AVERAGE($B$24:F24)</f>
        <v>9936</v>
      </c>
      <c r="G32" s="14">
        <f>AVERAGE($B$24:G24)</f>
        <v>8370.7086614173222</v>
      </c>
      <c r="H32" s="14">
        <f>AVERAGE($B$24:H24)</f>
        <v>7252.6434195725533</v>
      </c>
      <c r="I32" s="14">
        <f>AVERAGE($B$24:I24)</f>
        <v>6414.0944881889764</v>
      </c>
      <c r="J32" s="14">
        <f>AVERAGE($B$24:J24)</f>
        <v>5761.8897637795271</v>
      </c>
      <c r="K32" s="14">
        <f>AVERAGE($B$24:K24)</f>
        <v>5240.1259842519685</v>
      </c>
      <c r="L32" s="14">
        <f>AVERAGE($B$24:L24)</f>
        <v>4813.2283464566926</v>
      </c>
      <c r="M32" s="14">
        <f>AVERAGE($B$24:M24)</f>
        <v>4457.4803149606296</v>
      </c>
      <c r="N32" s="14">
        <f>AVERAGE($B$24:N24)</f>
        <v>4156.462749848577</v>
      </c>
      <c r="O32" s="14">
        <f>AVERAGE($B$24:O24)</f>
        <v>3898.4476940382451</v>
      </c>
      <c r="P32" s="14">
        <f>AVERAGE($B$24:P24)</f>
        <v>3638.5511811023621</v>
      </c>
      <c r="Q32" s="14">
        <f>AVERAGE($B$24:Q24)</f>
        <v>3411.1417322834645</v>
      </c>
      <c r="R32" s="14">
        <f>AVERAGE($B$24:R24)</f>
        <v>3210.4863362667902</v>
      </c>
      <c r="S32" s="14">
        <f>AVERAGE($B$24:S24)</f>
        <v>3032.1259842519685</v>
      </c>
      <c r="T32" s="14">
        <f>AVERAGE($B$24:T24)</f>
        <v>2872.5404061334439</v>
      </c>
    </row>
    <row r="33" spans="1:28" x14ac:dyDescent="0.25">
      <c r="A33" s="14" t="s">
        <v>219</v>
      </c>
      <c r="B33" s="14">
        <f>AVERAGE($B$25:B25)</f>
        <v>9936</v>
      </c>
      <c r="C33" s="14">
        <f>AVERAGE($B$25:C25)</f>
        <v>9936</v>
      </c>
      <c r="D33" s="14">
        <f>AVERAGE($B$25:D25)</f>
        <v>9936</v>
      </c>
      <c r="E33" s="14">
        <f>AVERAGE($B$25:E25)</f>
        <v>9936</v>
      </c>
      <c r="F33" s="14">
        <f>AVERAGE($B$25:F25)</f>
        <v>9936</v>
      </c>
      <c r="G33" s="14">
        <f>AVERAGE($B$25:G25)</f>
        <v>8424</v>
      </c>
      <c r="H33" s="14">
        <f>AVERAGE($B$25:H25)</f>
        <v>7241.1428571428569</v>
      </c>
      <c r="I33" s="14">
        <f>AVERAGE($B$25:I25)</f>
        <v>6444</v>
      </c>
      <c r="J33" s="14">
        <f>AVERAGE($B$25:J25)</f>
        <v>5744</v>
      </c>
      <c r="K33" s="14">
        <f>AVERAGE($B$25:K25)</f>
        <v>5256</v>
      </c>
      <c r="L33" s="14">
        <f>AVERAGE($B$25:L25)</f>
        <v>4791.272727272727</v>
      </c>
      <c r="M33" s="14">
        <f>AVERAGE($B$25:M25)</f>
        <v>4464</v>
      </c>
      <c r="N33" s="14">
        <f>AVERAGE($B$25:N25)</f>
        <v>4131.6923076923076</v>
      </c>
      <c r="O33" s="14">
        <f>AVERAGE($B$25:O25)</f>
        <v>3898.2857142857142</v>
      </c>
      <c r="P33" s="14">
        <f>AVERAGE($B$25:P25)</f>
        <v>3638.4</v>
      </c>
      <c r="Q33" s="14">
        <f>AVERAGE($B$25:Q25)</f>
        <v>3411</v>
      </c>
      <c r="R33" s="14">
        <f>AVERAGE($B$25:R25)</f>
        <v>3210.3529411764707</v>
      </c>
      <c r="S33" s="14">
        <f>AVERAGE($B$25:S25)</f>
        <v>3032</v>
      </c>
      <c r="T33" s="14">
        <f>AVERAGE($B$25:T25)</f>
        <v>2872.4210526315787</v>
      </c>
    </row>
    <row r="34" spans="1:28" ht="14" customHeight="1" x14ac:dyDescent="0.25">
      <c r="A34" s="14" t="s">
        <v>107</v>
      </c>
      <c r="B34" s="14">
        <f>AVERAGE($B26:B$26)</f>
        <v>863.99999999999955</v>
      </c>
      <c r="C34" s="14">
        <f>AVERAGE($B26:C$26)</f>
        <v>863.99999999999955</v>
      </c>
      <c r="D34" s="14">
        <f>AVERAGE($B26:D$26)</f>
        <v>863.99999999999955</v>
      </c>
      <c r="E34" s="14">
        <f>AVERAGE($B26:E$26)</f>
        <v>863.99999999999955</v>
      </c>
      <c r="F34" s="14">
        <f>AVERAGE($B26:F$26)</f>
        <v>863.99999999999966</v>
      </c>
      <c r="G34" s="14">
        <f>AVERAGE($B26:G$26)</f>
        <v>1763.1496062992126</v>
      </c>
      <c r="H34" s="14">
        <f>AVERAGE($B26:H$26)</f>
        <v>2405.3993250843641</v>
      </c>
      <c r="I34" s="14">
        <f>AVERAGE($B26:I$26)</f>
        <v>2887.0866141732281</v>
      </c>
      <c r="J34" s="14">
        <f>AVERAGE($B26:J$26)</f>
        <v>3261.7322834645665</v>
      </c>
      <c r="K34" s="14">
        <f>AVERAGE($B26:K$26)</f>
        <v>3561.4488188976379</v>
      </c>
      <c r="L34" s="14">
        <f>AVERAGE($B26:L$26)</f>
        <v>3806.6714387974234</v>
      </c>
      <c r="M34" s="14">
        <f>AVERAGE($B26:M$26)</f>
        <v>4011.0236220472448</v>
      </c>
      <c r="N34" s="14">
        <f>AVERAGE($B26:N$26)</f>
        <v>4183.9370078740167</v>
      </c>
      <c r="O34" s="14">
        <f>AVERAGE($B26:O$26)</f>
        <v>4332.1484814398209</v>
      </c>
      <c r="P34" s="14">
        <f>AVERAGE($B26:P$26)</f>
        <v>4112.8818897637802</v>
      </c>
      <c r="Q34" s="14">
        <f>AVERAGE($B26:Q$26)</f>
        <v>3921.0236220472452</v>
      </c>
      <c r="R34" s="14">
        <f>AVERAGE($B26:R$26)</f>
        <v>3751.7369152385377</v>
      </c>
      <c r="S34" s="14">
        <f>AVERAGE($B26:S$26)</f>
        <v>3601.2598425196866</v>
      </c>
      <c r="T34" s="14">
        <f>AVERAGE($B26:T$26)</f>
        <v>3466.622461665977</v>
      </c>
    </row>
    <row r="35" spans="1:28" ht="14" customHeight="1" x14ac:dyDescent="0.25">
      <c r="A35" s="14" t="s">
        <v>108</v>
      </c>
      <c r="B35" s="14">
        <f>AVERAGE($B$27:B27)</f>
        <v>863.99999999999955</v>
      </c>
      <c r="C35" s="14">
        <f>AVERAGE($B$27:C27)</f>
        <v>863.99999999999955</v>
      </c>
      <c r="D35" s="14">
        <f>AVERAGE($B$27:D27)</f>
        <v>863.99999999999955</v>
      </c>
      <c r="E35" s="14">
        <f>AVERAGE($B$27:E27)</f>
        <v>863.99999999999955</v>
      </c>
      <c r="F35" s="14">
        <f>AVERAGE($B$27:F27)</f>
        <v>863.99999999999966</v>
      </c>
      <c r="G35" s="14">
        <f>AVERAGE($B$27:G27)</f>
        <v>2375.9999999999995</v>
      </c>
      <c r="H35" s="14">
        <f>AVERAGE($B$27:H27)</f>
        <v>2273.1428571428569</v>
      </c>
      <c r="I35" s="14">
        <f>AVERAGE($B$27:I27)</f>
        <v>3231</v>
      </c>
      <c r="J35" s="14">
        <f>AVERAGE($B$27:J27)</f>
        <v>3056</v>
      </c>
      <c r="K35" s="14">
        <f>AVERAGE($B$27:K27)</f>
        <v>3744</v>
      </c>
      <c r="L35" s="14">
        <f>AVERAGE($B$27:L27)</f>
        <v>3554.181818181818</v>
      </c>
      <c r="M35" s="14">
        <f>AVERAGE($B$27:M27)</f>
        <v>4086</v>
      </c>
      <c r="N35" s="14">
        <f>AVERAGE($B$27:N27)</f>
        <v>3899.0769230769229</v>
      </c>
      <c r="O35" s="14">
        <f>AVERAGE($B$27:O27)</f>
        <v>4330.2857142857147</v>
      </c>
      <c r="P35" s="14">
        <f>AVERAGE($B$27:P27)</f>
        <v>4152</v>
      </c>
      <c r="Q35" s="14">
        <f>AVERAGE($B$27:Q27)</f>
        <v>3996</v>
      </c>
      <c r="R35" s="14">
        <f>AVERAGE($B$27:R27)</f>
        <v>3858.3529411764707</v>
      </c>
      <c r="S35" s="14">
        <f>AVERAGE($B$27:S27)</f>
        <v>3736</v>
      </c>
      <c r="T35" s="14">
        <f>AVERAGE($B$27:T27)</f>
        <v>3626.5263157894738</v>
      </c>
    </row>
    <row r="36" spans="1:28" ht="14" customHeight="1" x14ac:dyDescent="0.25">
      <c r="A36" s="14" t="s">
        <v>109</v>
      </c>
      <c r="B36" s="14">
        <f>AVERAGE($B$28:B28)</f>
        <v>863.99999999999955</v>
      </c>
      <c r="C36" s="14">
        <f>AVERAGE($B$28:C28)</f>
        <v>863.99999999999955</v>
      </c>
      <c r="D36" s="14">
        <f>AVERAGE($B$28:D28)</f>
        <v>863.99999999999955</v>
      </c>
      <c r="E36" s="14">
        <f>AVERAGE($B$28:E28)</f>
        <v>863.99999999999955</v>
      </c>
      <c r="F36" s="14">
        <f>AVERAGE($B$28:F28)</f>
        <v>863.99999999999966</v>
      </c>
      <c r="G36" s="14">
        <f>AVERAGE($B$28:G28)</f>
        <v>1763.1496062992126</v>
      </c>
      <c r="H36" s="14">
        <f>AVERAGE($B$28:H28)</f>
        <v>2405.3993250843641</v>
      </c>
      <c r="I36" s="14">
        <f>AVERAGE($B$28:I28)</f>
        <v>2887.0866141732281</v>
      </c>
      <c r="J36" s="14">
        <f>AVERAGE($B$28:J28)</f>
        <v>3261.7322834645665</v>
      </c>
      <c r="K36" s="14">
        <f>AVERAGE($B$28:K28)</f>
        <v>3561.4488188976379</v>
      </c>
      <c r="L36" s="14">
        <f>AVERAGE($B$28:L28)</f>
        <v>3806.6714387974234</v>
      </c>
      <c r="M36" s="14">
        <f>AVERAGE($B$28:M28)</f>
        <v>4011.0236220472448</v>
      </c>
      <c r="N36" s="14">
        <f>AVERAGE($B$28:N28)</f>
        <v>4183.9370078740167</v>
      </c>
      <c r="O36" s="14">
        <f>AVERAGE($B$28:O28)</f>
        <v>4332.1484814398209</v>
      </c>
      <c r="P36" s="14">
        <f>AVERAGE($B$28:P28)</f>
        <v>4043.338582677166</v>
      </c>
      <c r="Q36" s="14">
        <f>AVERAGE($B$28:Q28)</f>
        <v>3790.6299212598433</v>
      </c>
      <c r="R36" s="14">
        <f>AVERAGE($B$28:R28)</f>
        <v>3567.6516905974995</v>
      </c>
      <c r="S36" s="14">
        <f>AVERAGE($B$28:S28)</f>
        <v>3369.4488188976384</v>
      </c>
      <c r="T36" s="14">
        <f>AVERAGE($B$28:T28)</f>
        <v>3192.1094073767104</v>
      </c>
    </row>
    <row r="37" spans="1:28" ht="14" customHeight="1" x14ac:dyDescent="0.25">
      <c r="A37" s="14" t="s">
        <v>110</v>
      </c>
      <c r="B37" s="14">
        <f>AVERAGE($B$29:B29)</f>
        <v>863.99999999999955</v>
      </c>
      <c r="C37" s="14">
        <f>AVERAGE($B$29:C29)</f>
        <v>863.99999999999955</v>
      </c>
      <c r="D37" s="14">
        <f>AVERAGE($B$29:D29)</f>
        <v>863.99999999999955</v>
      </c>
      <c r="E37" s="14">
        <f>AVERAGE($B$29:E29)</f>
        <v>863.99999999999955</v>
      </c>
      <c r="F37" s="14">
        <f>AVERAGE($B$29:F29)</f>
        <v>863.99999999999966</v>
      </c>
      <c r="G37" s="14">
        <f>AVERAGE($B$29:G29)</f>
        <v>2375.9999999999995</v>
      </c>
      <c r="H37" s="14">
        <f>AVERAGE($B$29:H29)</f>
        <v>2273.1428571428569</v>
      </c>
      <c r="I37" s="14">
        <f>AVERAGE($B$29:I29)</f>
        <v>3231</v>
      </c>
      <c r="J37" s="14">
        <f>AVERAGE($B$29:J29)</f>
        <v>3056</v>
      </c>
      <c r="K37" s="14">
        <f>AVERAGE($B$29:K29)</f>
        <v>3744</v>
      </c>
      <c r="L37" s="14">
        <f>AVERAGE($B$29:L29)</f>
        <v>3554.181818181818</v>
      </c>
      <c r="M37" s="14">
        <f>AVERAGE($B$29:M29)</f>
        <v>4086</v>
      </c>
      <c r="N37" s="14">
        <f>AVERAGE($B$29:N29)</f>
        <v>3899.0769230769229</v>
      </c>
      <c r="O37" s="14">
        <f>AVERAGE($B$29:O29)</f>
        <v>4330.2857142857147</v>
      </c>
      <c r="P37" s="14">
        <f>AVERAGE($B$29:P29)</f>
        <v>4041.6</v>
      </c>
      <c r="Q37" s="14">
        <f>AVERAGE($B$29:Q29)</f>
        <v>3789</v>
      </c>
      <c r="R37" s="14">
        <f>AVERAGE($B$29:R29)</f>
        <v>3566.1176470588234</v>
      </c>
      <c r="S37" s="14">
        <f>AVERAGE($B$29:S29)</f>
        <v>3368</v>
      </c>
      <c r="T37" s="14">
        <f>AVERAGE($B$29:T29)</f>
        <v>3190.7368421052633</v>
      </c>
    </row>
    <row r="38" spans="1:28" s="32" customFormat="1" x14ac:dyDescent="0.25">
      <c r="A38" s="31" t="s">
        <v>111</v>
      </c>
    </row>
    <row r="39" spans="1:28" x14ac:dyDescent="0.25">
      <c r="A39" s="14" t="s">
        <v>48</v>
      </c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9">
        <v>6</v>
      </c>
      <c r="H39" s="29">
        <v>7</v>
      </c>
      <c r="I39" s="29">
        <v>8</v>
      </c>
      <c r="J39" s="29">
        <v>9</v>
      </c>
      <c r="K39" s="29">
        <v>10</v>
      </c>
      <c r="L39" s="29">
        <v>11</v>
      </c>
      <c r="M39" s="29">
        <v>12</v>
      </c>
      <c r="N39" s="29">
        <v>13</v>
      </c>
      <c r="O39" s="29">
        <v>14</v>
      </c>
      <c r="P39" s="30">
        <v>15</v>
      </c>
      <c r="Q39" s="30">
        <v>16</v>
      </c>
      <c r="R39" s="30">
        <v>17</v>
      </c>
      <c r="S39" s="30">
        <v>18</v>
      </c>
      <c r="T39" s="30">
        <v>19</v>
      </c>
    </row>
    <row r="41" spans="1:28" x14ac:dyDescent="0.25">
      <c r="A41" s="14" t="s">
        <v>47</v>
      </c>
      <c r="B41" s="48">
        <f>'Target FITS'!$R$8*B30+1</f>
        <v>1.0001212790536675</v>
      </c>
      <c r="C41" s="14">
        <f>'Target FITS'!$R$8*C30+1</f>
        <v>1.0001212790536675</v>
      </c>
      <c r="D41" s="14">
        <f>'Target FITS'!$R$8*D30+1</f>
        <v>1.0001212790536675</v>
      </c>
      <c r="E41" s="14">
        <f>'Target FITS'!$R$8*E30+1</f>
        <v>1.0001212790536675</v>
      </c>
      <c r="F41" s="14">
        <f>'Target FITS'!$R$8*F30+1</f>
        <v>1.0001212790536675</v>
      </c>
      <c r="G41" s="14">
        <f>'Target FITS'!$R$8*G30+1</f>
        <v>1.0001021730701471</v>
      </c>
      <c r="H41" s="14">
        <f>'Target FITS'!$R$8*H30+1</f>
        <v>1.0000885259390613</v>
      </c>
      <c r="I41" s="14">
        <f>'Target FITS'!$R$8*I30+1</f>
        <v>1.0000782905907468</v>
      </c>
      <c r="J41" s="14">
        <f>'Target FITS'!$R$8*J30+1</f>
        <v>1.0000703297642801</v>
      </c>
      <c r="K41" s="14">
        <f>'Target FITS'!$R$8*K30+1</f>
        <v>1.0000639611031068</v>
      </c>
      <c r="L41" s="14">
        <f>'Target FITS'!$R$8*L30+1</f>
        <v>1.0000587503803284</v>
      </c>
      <c r="M41" s="14">
        <f>'Target FITS'!$R$8*M30+1</f>
        <v>1.0000544081113467</v>
      </c>
      <c r="N41" s="14">
        <f>'Target FITS'!$R$8*N30+1</f>
        <v>1.0000507338837465</v>
      </c>
      <c r="O41" s="14">
        <f>'Target FITS'!$R$8*O30+1</f>
        <v>1.0000475845458037</v>
      </c>
      <c r="P41" s="14">
        <f>'Target FITS'!$R$8*P30+1</f>
        <v>1.0000444860555562</v>
      </c>
      <c r="Q41" s="14">
        <f>'Target FITS'!$R$8*Q30+1</f>
        <v>1.0000417748765895</v>
      </c>
      <c r="R41" s="14">
        <f>'Target FITS'!$R$8*R30+1</f>
        <v>1.0000393826598544</v>
      </c>
      <c r="S41" s="14">
        <f>'Target FITS'!$R$8*S30+1</f>
        <v>1.0000372562449786</v>
      </c>
      <c r="T41" s="14">
        <f>'Target FITS'!$R$8*T30+1</f>
        <v>1.0000353536632478</v>
      </c>
      <c r="U41" s="33" t="s">
        <v>46</v>
      </c>
    </row>
    <row r="42" spans="1:28" x14ac:dyDescent="0.25">
      <c r="A42" s="14" t="s">
        <v>45</v>
      </c>
      <c r="B42" s="14">
        <f>IFERROR(1/(V42^$U42),0)</f>
        <v>1</v>
      </c>
      <c r="C42" s="14">
        <f t="shared" ref="C42" si="21">IFERROR(1/(W42^$U42),0)</f>
        <v>0</v>
      </c>
      <c r="D42" s="14">
        <f t="shared" ref="D42" si="22">IFERROR(1/(X42^$U42),0)</f>
        <v>0</v>
      </c>
      <c r="E42" s="14">
        <f t="shared" ref="E42" si="23">IFERROR(1/(Y42^$U42),0)</f>
        <v>0</v>
      </c>
      <c r="F42" s="14">
        <f t="shared" ref="F42" si="24">IFERROR(1/(Z42^$U42),0)</f>
        <v>0</v>
      </c>
      <c r="G42" s="14">
        <f t="shared" ref="G42" si="25">IFERROR(1/(AA42^$U42),0)</f>
        <v>0</v>
      </c>
      <c r="H42" s="14">
        <f t="shared" ref="H42" si="26">IFERROR(1/(AB42^$U42),0)</f>
        <v>0</v>
      </c>
      <c r="I42" s="14">
        <f t="shared" ref="I42" si="27">IFERROR(1/(AC42^$U42),0)</f>
        <v>0</v>
      </c>
      <c r="J42" s="14">
        <f>IFERROR(1/(AD42^$U42),0)</f>
        <v>0</v>
      </c>
      <c r="K42" s="14">
        <f>IFERROR(1/(AE42^$U42),0)</f>
        <v>0</v>
      </c>
      <c r="L42" s="14">
        <f t="shared" ref="L42:T42" si="28">IFERROR(1/(AF42^$U42),0)</f>
        <v>0</v>
      </c>
      <c r="M42" s="14">
        <f t="shared" si="28"/>
        <v>0</v>
      </c>
      <c r="N42" s="14">
        <f t="shared" si="28"/>
        <v>0</v>
      </c>
      <c r="O42" s="14">
        <f t="shared" si="28"/>
        <v>0</v>
      </c>
      <c r="P42" s="14">
        <f t="shared" si="28"/>
        <v>0</v>
      </c>
      <c r="Q42" s="14">
        <f t="shared" si="28"/>
        <v>0</v>
      </c>
      <c r="R42" s="14">
        <f t="shared" si="28"/>
        <v>0</v>
      </c>
      <c r="S42" s="14">
        <f t="shared" si="28"/>
        <v>0</v>
      </c>
      <c r="T42" s="14">
        <f t="shared" si="28"/>
        <v>0</v>
      </c>
      <c r="U42" s="34">
        <f>B41</f>
        <v>1.0001212790536675</v>
      </c>
      <c r="V42" s="14">
        <v>1</v>
      </c>
    </row>
    <row r="43" spans="1:28" x14ac:dyDescent="0.25">
      <c r="A43" s="14" t="s">
        <v>44</v>
      </c>
      <c r="B43" s="14">
        <f t="shared" ref="B43:B57" si="29">IFERROR(1/(V43^$U43),0)</f>
        <v>0.49995796964959399</v>
      </c>
      <c r="C43" s="14">
        <f t="shared" ref="C43:C57" si="30">IFERROR(1/(W43^$U43),0)</f>
        <v>1</v>
      </c>
      <c r="D43" s="14">
        <f t="shared" ref="D43:D57" si="31">IFERROR(1/(X43^$U43),0)</f>
        <v>0</v>
      </c>
      <c r="E43" s="14">
        <f t="shared" ref="E43:E57" si="32">IFERROR(1/(Y43^$U43),0)</f>
        <v>0</v>
      </c>
      <c r="F43" s="14">
        <f t="shared" ref="F43:F57" si="33">IFERROR(1/(Z43^$U43),0)</f>
        <v>0</v>
      </c>
      <c r="G43" s="14">
        <f t="shared" ref="G43:G57" si="34">IFERROR(1/(AA43^$U43),0)</f>
        <v>0</v>
      </c>
      <c r="H43" s="14">
        <f t="shared" ref="H43:H57" si="35">IFERROR(1/(AB43^$U43),0)</f>
        <v>0</v>
      </c>
      <c r="I43" s="14">
        <f t="shared" ref="I43:I57" si="36">IFERROR(1/(AC43^$U43),0)</f>
        <v>0</v>
      </c>
      <c r="J43" s="14">
        <f t="shared" ref="J43:J56" si="37">IFERROR(1/(AD43^$U43),0)</f>
        <v>0</v>
      </c>
      <c r="K43" s="14">
        <f t="shared" ref="K43:K56" si="38">IFERROR(1/(AE43^$U43),0)</f>
        <v>0</v>
      </c>
      <c r="L43" s="14">
        <f t="shared" ref="L43:L57" si="39">IFERROR(1/(AF43^$U43),0)</f>
        <v>0</v>
      </c>
      <c r="M43" s="14">
        <f t="shared" ref="M43:M57" si="40">IFERROR(1/(AG43^$U43),0)</f>
        <v>0</v>
      </c>
      <c r="N43" s="14">
        <f t="shared" ref="N43:N57" si="41">IFERROR(1/(AH43^$U43),0)</f>
        <v>0</v>
      </c>
      <c r="O43" s="14">
        <f t="shared" ref="O43:O57" si="42">IFERROR(1/(AI43^$U43),0)</f>
        <v>0</v>
      </c>
      <c r="P43" s="14">
        <f t="shared" ref="P43:P57" si="43">IFERROR(1/(AJ43^$U43),0)</f>
        <v>0</v>
      </c>
      <c r="Q43" s="14">
        <f t="shared" ref="Q43:Q57" si="44">IFERROR(1/(AK43^$U43),0)</f>
        <v>0</v>
      </c>
      <c r="R43" s="14">
        <f t="shared" ref="R43:R57" si="45">IFERROR(1/(AL43^$U43),0)</f>
        <v>0</v>
      </c>
      <c r="S43" s="14">
        <f t="shared" ref="S43:S57" si="46">IFERROR(1/(AM43^$U43),0)</f>
        <v>0</v>
      </c>
      <c r="T43" s="14">
        <f t="shared" ref="T43:T57" si="47">IFERROR(1/(AN43^$U43),0)</f>
        <v>0</v>
      </c>
      <c r="U43" s="35">
        <f>C41</f>
        <v>1.0001212790536675</v>
      </c>
      <c r="V43" s="14">
        <v>2</v>
      </c>
      <c r="W43" s="14">
        <v>1</v>
      </c>
    </row>
    <row r="44" spans="1:28" x14ac:dyDescent="0.25">
      <c r="A44" s="14" t="s">
        <v>43</v>
      </c>
      <c r="B44" s="14">
        <f t="shared" si="29"/>
        <v>0.33328892340571953</v>
      </c>
      <c r="C44" s="14">
        <f t="shared" si="30"/>
        <v>0.49995796964959399</v>
      </c>
      <c r="D44" s="14">
        <f t="shared" si="31"/>
        <v>1</v>
      </c>
      <c r="E44" s="14">
        <f t="shared" si="32"/>
        <v>0</v>
      </c>
      <c r="F44" s="14">
        <f t="shared" si="33"/>
        <v>0</v>
      </c>
      <c r="G44" s="14">
        <f t="shared" si="34"/>
        <v>0</v>
      </c>
      <c r="H44" s="14">
        <f t="shared" si="35"/>
        <v>0</v>
      </c>
      <c r="I44" s="14">
        <f t="shared" si="36"/>
        <v>0</v>
      </c>
      <c r="J44" s="14">
        <f t="shared" si="37"/>
        <v>0</v>
      </c>
      <c r="K44" s="14">
        <f t="shared" si="38"/>
        <v>0</v>
      </c>
      <c r="L44" s="14">
        <f t="shared" si="39"/>
        <v>0</v>
      </c>
      <c r="M44" s="14">
        <f t="shared" si="40"/>
        <v>0</v>
      </c>
      <c r="N44" s="14">
        <f t="shared" si="41"/>
        <v>0</v>
      </c>
      <c r="O44" s="14">
        <f t="shared" si="42"/>
        <v>0</v>
      </c>
      <c r="P44" s="14">
        <f t="shared" si="43"/>
        <v>0</v>
      </c>
      <c r="Q44" s="14">
        <f t="shared" si="44"/>
        <v>0</v>
      </c>
      <c r="R44" s="14">
        <f t="shared" si="45"/>
        <v>0</v>
      </c>
      <c r="S44" s="14">
        <f t="shared" si="46"/>
        <v>0</v>
      </c>
      <c r="T44" s="14">
        <f t="shared" si="47"/>
        <v>0</v>
      </c>
      <c r="U44" s="35">
        <f>D41</f>
        <v>1.0001212790536675</v>
      </c>
      <c r="V44" s="14">
        <v>3</v>
      </c>
      <c r="W44" s="14">
        <v>2</v>
      </c>
      <c r="X44" s="14">
        <v>1</v>
      </c>
    </row>
    <row r="45" spans="1:28" x14ac:dyDescent="0.25">
      <c r="A45" s="14" t="s">
        <v>42</v>
      </c>
      <c r="B45" s="14">
        <f t="shared" si="29"/>
        <v>0.2499579714161444</v>
      </c>
      <c r="C45" s="14">
        <f t="shared" si="30"/>
        <v>0.33328892340571953</v>
      </c>
      <c r="D45" s="14">
        <f t="shared" si="31"/>
        <v>0.49995796964959399</v>
      </c>
      <c r="E45" s="14">
        <f t="shared" si="32"/>
        <v>1</v>
      </c>
      <c r="F45" s="14">
        <f t="shared" si="33"/>
        <v>0</v>
      </c>
      <c r="G45" s="14">
        <f t="shared" si="34"/>
        <v>0</v>
      </c>
      <c r="H45" s="14">
        <f t="shared" si="35"/>
        <v>0</v>
      </c>
      <c r="I45" s="14">
        <f t="shared" si="36"/>
        <v>0</v>
      </c>
      <c r="J45" s="14">
        <f t="shared" si="37"/>
        <v>0</v>
      </c>
      <c r="K45" s="14">
        <f t="shared" si="38"/>
        <v>0</v>
      </c>
      <c r="L45" s="14">
        <f t="shared" si="39"/>
        <v>0</v>
      </c>
      <c r="M45" s="14">
        <f t="shared" si="40"/>
        <v>0</v>
      </c>
      <c r="N45" s="14">
        <f t="shared" si="41"/>
        <v>0</v>
      </c>
      <c r="O45" s="14">
        <f t="shared" si="42"/>
        <v>0</v>
      </c>
      <c r="P45" s="14">
        <f t="shared" si="43"/>
        <v>0</v>
      </c>
      <c r="Q45" s="14">
        <f t="shared" si="44"/>
        <v>0</v>
      </c>
      <c r="R45" s="14">
        <f t="shared" si="45"/>
        <v>0</v>
      </c>
      <c r="S45" s="14">
        <f t="shared" si="46"/>
        <v>0</v>
      </c>
      <c r="T45" s="14">
        <f t="shared" si="47"/>
        <v>0</v>
      </c>
      <c r="U45" s="35">
        <f>E41</f>
        <v>1.0001212790536675</v>
      </c>
      <c r="V45" s="14">
        <v>4</v>
      </c>
      <c r="W45" s="14">
        <v>3</v>
      </c>
      <c r="X45" s="14">
        <v>2</v>
      </c>
      <c r="Y45" s="14">
        <v>1</v>
      </c>
    </row>
    <row r="46" spans="1:28" x14ac:dyDescent="0.25">
      <c r="A46" s="14" t="s">
        <v>41</v>
      </c>
      <c r="B46" s="14">
        <f t="shared" si="29"/>
        <v>0.19996096558831764</v>
      </c>
      <c r="C46" s="14">
        <f t="shared" si="30"/>
        <v>0.2499579714161444</v>
      </c>
      <c r="D46" s="14">
        <f t="shared" si="31"/>
        <v>0.33328892340571953</v>
      </c>
      <c r="E46" s="14">
        <f t="shared" si="32"/>
        <v>0.49995796964959399</v>
      </c>
      <c r="F46" s="14">
        <f t="shared" si="33"/>
        <v>1</v>
      </c>
      <c r="G46" s="14">
        <f t="shared" si="34"/>
        <v>0</v>
      </c>
      <c r="H46" s="14">
        <f t="shared" si="35"/>
        <v>0</v>
      </c>
      <c r="I46" s="14">
        <f t="shared" si="36"/>
        <v>0</v>
      </c>
      <c r="J46" s="14">
        <f t="shared" si="37"/>
        <v>0</v>
      </c>
      <c r="K46" s="14">
        <f t="shared" si="38"/>
        <v>0</v>
      </c>
      <c r="L46" s="14">
        <f t="shared" si="39"/>
        <v>0</v>
      </c>
      <c r="M46" s="14">
        <f t="shared" si="40"/>
        <v>0</v>
      </c>
      <c r="N46" s="14">
        <f t="shared" si="41"/>
        <v>0</v>
      </c>
      <c r="O46" s="14">
        <f t="shared" si="42"/>
        <v>0</v>
      </c>
      <c r="P46" s="14">
        <f t="shared" si="43"/>
        <v>0</v>
      </c>
      <c r="Q46" s="14">
        <f t="shared" si="44"/>
        <v>0</v>
      </c>
      <c r="R46" s="14">
        <f t="shared" si="45"/>
        <v>0</v>
      </c>
      <c r="S46" s="14">
        <f t="shared" si="46"/>
        <v>0</v>
      </c>
      <c r="T46" s="14">
        <f t="shared" si="47"/>
        <v>0</v>
      </c>
      <c r="U46" s="35">
        <f>F41</f>
        <v>1.0001212790536675</v>
      </c>
      <c r="V46" s="14">
        <v>5</v>
      </c>
      <c r="W46" s="14">
        <v>4</v>
      </c>
      <c r="X46" s="14">
        <v>3</v>
      </c>
      <c r="Y46" s="14">
        <v>2</v>
      </c>
      <c r="Z46" s="14">
        <v>1</v>
      </c>
    </row>
    <row r="47" spans="1:28" x14ac:dyDescent="0.25">
      <c r="A47" s="14" t="s">
        <v>40</v>
      </c>
      <c r="B47" s="14">
        <f t="shared" si="29"/>
        <v>0.16663615786504571</v>
      </c>
      <c r="C47" s="14">
        <f t="shared" si="30"/>
        <v>0.19996711446139814</v>
      </c>
      <c r="D47" s="14">
        <f t="shared" si="31"/>
        <v>0.24996459201993607</v>
      </c>
      <c r="E47" s="14">
        <f t="shared" si="32"/>
        <v>0.33329591923640089</v>
      </c>
      <c r="F47" s="14">
        <f t="shared" si="33"/>
        <v>0.49996459076612232</v>
      </c>
      <c r="G47" s="14">
        <f t="shared" si="34"/>
        <v>1</v>
      </c>
      <c r="H47" s="14">
        <f t="shared" si="35"/>
        <v>0</v>
      </c>
      <c r="I47" s="14">
        <f t="shared" si="36"/>
        <v>0</v>
      </c>
      <c r="J47" s="14">
        <f t="shared" si="37"/>
        <v>0</v>
      </c>
      <c r="K47" s="14">
        <f t="shared" si="38"/>
        <v>0</v>
      </c>
      <c r="L47" s="14">
        <f t="shared" si="39"/>
        <v>0</v>
      </c>
      <c r="M47" s="14">
        <f t="shared" si="40"/>
        <v>0</v>
      </c>
      <c r="N47" s="14">
        <f t="shared" si="41"/>
        <v>0</v>
      </c>
      <c r="O47" s="14">
        <f t="shared" si="42"/>
        <v>0</v>
      </c>
      <c r="P47" s="14">
        <f t="shared" si="43"/>
        <v>0</v>
      </c>
      <c r="Q47" s="14">
        <f t="shared" si="44"/>
        <v>0</v>
      </c>
      <c r="R47" s="14">
        <f t="shared" si="45"/>
        <v>0</v>
      </c>
      <c r="S47" s="14">
        <f t="shared" si="46"/>
        <v>0</v>
      </c>
      <c r="T47" s="14">
        <f t="shared" si="47"/>
        <v>0</v>
      </c>
      <c r="U47" s="35">
        <f>G41</f>
        <v>1.0001021730701471</v>
      </c>
      <c r="V47" s="14">
        <v>6</v>
      </c>
      <c r="W47" s="14">
        <v>5</v>
      </c>
      <c r="X47" s="14">
        <v>4</v>
      </c>
      <c r="Y47" s="14">
        <v>3</v>
      </c>
      <c r="Z47" s="14">
        <v>2</v>
      </c>
      <c r="AA47" s="14">
        <v>1</v>
      </c>
    </row>
    <row r="48" spans="1:28" x14ac:dyDescent="0.25">
      <c r="A48" s="14" t="s">
        <v>39</v>
      </c>
      <c r="B48" s="14">
        <f t="shared" si="29"/>
        <v>0.14283253590189071</v>
      </c>
      <c r="C48" s="14">
        <f t="shared" si="30"/>
        <v>0.16664023256490934</v>
      </c>
      <c r="D48" s="14">
        <f t="shared" si="31"/>
        <v>0.19997150662936142</v>
      </c>
      <c r="E48" s="14">
        <f t="shared" si="32"/>
        <v>0.24996932113000678</v>
      </c>
      <c r="F48" s="14">
        <f t="shared" si="33"/>
        <v>0.33330091634822068</v>
      </c>
      <c r="G48" s="14">
        <f t="shared" si="34"/>
        <v>0.49996932018875595</v>
      </c>
      <c r="H48" s="14">
        <f t="shared" si="35"/>
        <v>1</v>
      </c>
      <c r="I48" s="14">
        <f t="shared" si="36"/>
        <v>0</v>
      </c>
      <c r="J48" s="14">
        <f t="shared" si="37"/>
        <v>0</v>
      </c>
      <c r="K48" s="14">
        <f t="shared" si="38"/>
        <v>0</v>
      </c>
      <c r="L48" s="14">
        <f t="shared" si="39"/>
        <v>0</v>
      </c>
      <c r="M48" s="14">
        <f t="shared" si="40"/>
        <v>0</v>
      </c>
      <c r="N48" s="14">
        <f t="shared" si="41"/>
        <v>0</v>
      </c>
      <c r="O48" s="14">
        <f t="shared" si="42"/>
        <v>0</v>
      </c>
      <c r="P48" s="14">
        <f t="shared" si="43"/>
        <v>0</v>
      </c>
      <c r="Q48" s="14">
        <f t="shared" si="44"/>
        <v>0</v>
      </c>
      <c r="R48" s="14">
        <f t="shared" si="45"/>
        <v>0</v>
      </c>
      <c r="S48" s="14">
        <f t="shared" si="46"/>
        <v>0</v>
      </c>
      <c r="T48" s="14">
        <f t="shared" si="47"/>
        <v>0</v>
      </c>
      <c r="U48" s="35">
        <f>H41</f>
        <v>1.0000885259390613</v>
      </c>
      <c r="V48" s="14">
        <v>7</v>
      </c>
      <c r="W48" s="14">
        <v>6</v>
      </c>
      <c r="X48" s="14">
        <v>5</v>
      </c>
      <c r="Y48" s="14">
        <v>4</v>
      </c>
      <c r="Z48" s="14">
        <v>3</v>
      </c>
      <c r="AA48" s="14">
        <v>2</v>
      </c>
      <c r="AB48" s="14">
        <v>1</v>
      </c>
    </row>
    <row r="49" spans="1:40" x14ac:dyDescent="0.25">
      <c r="A49" s="14" t="s">
        <v>38</v>
      </c>
      <c r="B49" s="14">
        <f t="shared" si="29"/>
        <v>0.12497965156807429</v>
      </c>
      <c r="C49" s="14">
        <f t="shared" si="30"/>
        <v>0.14283538073557459</v>
      </c>
      <c r="D49" s="14">
        <f t="shared" si="31"/>
        <v>0.16664328865519393</v>
      </c>
      <c r="E49" s="14">
        <f t="shared" si="32"/>
        <v>0.19997480081864327</v>
      </c>
      <c r="F49" s="14">
        <f t="shared" si="33"/>
        <v>0.2499728680212748</v>
      </c>
      <c r="G49" s="14">
        <f t="shared" si="34"/>
        <v>0.33330466423125293</v>
      </c>
      <c r="H49" s="14">
        <f t="shared" si="35"/>
        <v>0.49997286728509055</v>
      </c>
      <c r="I49" s="14">
        <f t="shared" si="36"/>
        <v>1</v>
      </c>
      <c r="J49" s="14">
        <f t="shared" si="37"/>
        <v>0</v>
      </c>
      <c r="K49" s="14">
        <f t="shared" si="38"/>
        <v>0</v>
      </c>
      <c r="L49" s="14">
        <f t="shared" si="39"/>
        <v>0</v>
      </c>
      <c r="M49" s="14">
        <f t="shared" si="40"/>
        <v>0</v>
      </c>
      <c r="N49" s="14">
        <f t="shared" si="41"/>
        <v>0</v>
      </c>
      <c r="O49" s="14">
        <f t="shared" si="42"/>
        <v>0</v>
      </c>
      <c r="P49" s="14">
        <f t="shared" si="43"/>
        <v>0</v>
      </c>
      <c r="Q49" s="14">
        <f t="shared" si="44"/>
        <v>0</v>
      </c>
      <c r="R49" s="14">
        <f t="shared" si="45"/>
        <v>0</v>
      </c>
      <c r="S49" s="14">
        <f t="shared" si="46"/>
        <v>0</v>
      </c>
      <c r="T49" s="14">
        <f t="shared" si="47"/>
        <v>0</v>
      </c>
      <c r="U49" s="35">
        <f>I41</f>
        <v>1.0000782905907468</v>
      </c>
      <c r="V49" s="14">
        <v>8</v>
      </c>
      <c r="W49" s="14">
        <v>7</v>
      </c>
      <c r="X49" s="14">
        <v>6</v>
      </c>
      <c r="Y49" s="14">
        <v>5</v>
      </c>
      <c r="Z49" s="14">
        <v>4</v>
      </c>
      <c r="AA49" s="14">
        <v>3</v>
      </c>
      <c r="AB49" s="14">
        <v>2</v>
      </c>
      <c r="AC49" s="14">
        <v>1</v>
      </c>
    </row>
    <row r="50" spans="1:40" x14ac:dyDescent="0.25">
      <c r="A50" s="14" t="s">
        <v>37</v>
      </c>
      <c r="B50" s="14">
        <f t="shared" si="29"/>
        <v>0.11109394240584392</v>
      </c>
      <c r="C50" s="14">
        <f t="shared" si="30"/>
        <v>0.12498172050750712</v>
      </c>
      <c r="D50" s="14">
        <f t="shared" si="31"/>
        <v>0.1428375934231686</v>
      </c>
      <c r="E50" s="14">
        <f t="shared" si="32"/>
        <v>0.16664566565305264</v>
      </c>
      <c r="F50" s="14">
        <f t="shared" si="33"/>
        <v>0.19997736300337976</v>
      </c>
      <c r="G50" s="14">
        <f t="shared" si="34"/>
        <v>0.24997562674927781</v>
      </c>
      <c r="H50" s="14">
        <f t="shared" si="35"/>
        <v>0.33330757928052562</v>
      </c>
      <c r="I50" s="14">
        <f t="shared" si="36"/>
        <v>0.49997562615519353</v>
      </c>
      <c r="J50" s="14">
        <f t="shared" si="37"/>
        <v>1</v>
      </c>
      <c r="K50" s="14">
        <f t="shared" si="38"/>
        <v>0</v>
      </c>
      <c r="L50" s="14">
        <f t="shared" si="39"/>
        <v>0</v>
      </c>
      <c r="M50" s="14">
        <f t="shared" si="40"/>
        <v>0</v>
      </c>
      <c r="N50" s="14">
        <f t="shared" si="41"/>
        <v>0</v>
      </c>
      <c r="O50" s="14">
        <f t="shared" si="42"/>
        <v>0</v>
      </c>
      <c r="P50" s="14">
        <f t="shared" si="43"/>
        <v>0</v>
      </c>
      <c r="Q50" s="14">
        <f t="shared" si="44"/>
        <v>0</v>
      </c>
      <c r="R50" s="14">
        <f t="shared" si="45"/>
        <v>0</v>
      </c>
      <c r="S50" s="14">
        <f t="shared" si="46"/>
        <v>0</v>
      </c>
      <c r="T50" s="14">
        <f t="shared" si="47"/>
        <v>0</v>
      </c>
      <c r="U50" s="35">
        <f>J41</f>
        <v>1.0000703297642801</v>
      </c>
      <c r="V50" s="14">
        <v>9</v>
      </c>
      <c r="W50" s="14">
        <v>8</v>
      </c>
      <c r="X50" s="14">
        <v>7</v>
      </c>
      <c r="Y50" s="14">
        <v>6</v>
      </c>
      <c r="Z50" s="14">
        <v>5</v>
      </c>
      <c r="AA50" s="14">
        <v>4</v>
      </c>
      <c r="AB50" s="14">
        <v>3</v>
      </c>
      <c r="AC50" s="14">
        <v>2</v>
      </c>
      <c r="AD50" s="14">
        <v>1</v>
      </c>
    </row>
    <row r="51" spans="1:40" x14ac:dyDescent="0.25">
      <c r="A51" s="14" t="s">
        <v>36</v>
      </c>
      <c r="B51" s="14">
        <f t="shared" si="29"/>
        <v>9.9985273496201482E-2</v>
      </c>
      <c r="C51" s="14">
        <f t="shared" si="30"/>
        <v>0.11109549699634542</v>
      </c>
      <c r="D51" s="14">
        <f t="shared" si="31"/>
        <v>0.12498337568371312</v>
      </c>
      <c r="E51" s="14">
        <f t="shared" si="32"/>
        <v>0.14283936359792326</v>
      </c>
      <c r="F51" s="14">
        <f t="shared" si="33"/>
        <v>0.1666475672757515</v>
      </c>
      <c r="G51" s="14">
        <f t="shared" si="34"/>
        <v>0.1999794127748051</v>
      </c>
      <c r="H51" s="14">
        <f t="shared" si="35"/>
        <v>0.24997783375360108</v>
      </c>
      <c r="I51" s="14">
        <f t="shared" si="36"/>
        <v>0.33330991133830001</v>
      </c>
      <c r="J51" s="14">
        <f t="shared" si="37"/>
        <v>0.49997783326223677</v>
      </c>
      <c r="K51" s="14">
        <f t="shared" si="38"/>
        <v>1</v>
      </c>
      <c r="L51" s="14">
        <f t="shared" si="39"/>
        <v>0</v>
      </c>
      <c r="M51" s="14">
        <f t="shared" si="40"/>
        <v>0</v>
      </c>
      <c r="N51" s="14">
        <f t="shared" si="41"/>
        <v>0</v>
      </c>
      <c r="O51" s="14">
        <f t="shared" si="42"/>
        <v>0</v>
      </c>
      <c r="P51" s="14">
        <f t="shared" si="43"/>
        <v>0</v>
      </c>
      <c r="Q51" s="14">
        <f t="shared" si="44"/>
        <v>0</v>
      </c>
      <c r="R51" s="14">
        <f t="shared" si="45"/>
        <v>0</v>
      </c>
      <c r="S51" s="14">
        <f t="shared" si="46"/>
        <v>0</v>
      </c>
      <c r="T51" s="14">
        <f t="shared" si="47"/>
        <v>0</v>
      </c>
      <c r="U51" s="35">
        <f>K41</f>
        <v>1.0000639611031068</v>
      </c>
      <c r="V51" s="14">
        <v>10</v>
      </c>
      <c r="W51" s="14">
        <v>9</v>
      </c>
      <c r="X51" s="14">
        <v>8</v>
      </c>
      <c r="Y51" s="14">
        <v>7</v>
      </c>
      <c r="Z51" s="14">
        <v>6</v>
      </c>
      <c r="AA51" s="14">
        <v>5</v>
      </c>
      <c r="AB51" s="14">
        <v>4</v>
      </c>
      <c r="AC51" s="14">
        <v>3</v>
      </c>
      <c r="AD51" s="14">
        <v>2</v>
      </c>
      <c r="AE51" s="14">
        <v>1</v>
      </c>
    </row>
    <row r="52" spans="1:40" x14ac:dyDescent="0.25">
      <c r="A52" s="14" t="s">
        <v>35</v>
      </c>
      <c r="B52" s="14">
        <f t="shared" si="29"/>
        <v>9.0896284787588197E-2</v>
      </c>
      <c r="C52" s="14">
        <f t="shared" si="30"/>
        <v>9.9986473139966989E-2</v>
      </c>
      <c r="D52" s="14">
        <f t="shared" si="31"/>
        <v>0.11109676895020923</v>
      </c>
      <c r="E52" s="14">
        <f t="shared" si="32"/>
        <v>0.12498472993509496</v>
      </c>
      <c r="F52" s="14">
        <f t="shared" si="33"/>
        <v>0.1428408119390398</v>
      </c>
      <c r="G52" s="14">
        <f t="shared" si="34"/>
        <v>0.1666491231650091</v>
      </c>
      <c r="H52" s="14">
        <f t="shared" si="35"/>
        <v>0.19998108987614427</v>
      </c>
      <c r="I52" s="14">
        <f t="shared" si="36"/>
        <v>0.24997963949890428</v>
      </c>
      <c r="J52" s="14">
        <f t="shared" si="37"/>
        <v>0.33331181939770638</v>
      </c>
      <c r="K52" s="14">
        <f t="shared" si="38"/>
        <v>0.4999796390843374</v>
      </c>
      <c r="L52" s="14">
        <f t="shared" si="39"/>
        <v>1</v>
      </c>
      <c r="M52" s="14">
        <f t="shared" si="40"/>
        <v>0</v>
      </c>
      <c r="N52" s="14">
        <f t="shared" si="41"/>
        <v>0</v>
      </c>
      <c r="O52" s="14">
        <f t="shared" si="42"/>
        <v>0</v>
      </c>
      <c r="P52" s="14">
        <f t="shared" si="43"/>
        <v>0</v>
      </c>
      <c r="Q52" s="14">
        <f t="shared" si="44"/>
        <v>0</v>
      </c>
      <c r="R52" s="14">
        <f t="shared" si="45"/>
        <v>0</v>
      </c>
      <c r="S52" s="14">
        <f t="shared" si="46"/>
        <v>0</v>
      </c>
      <c r="T52" s="14">
        <f t="shared" si="47"/>
        <v>0</v>
      </c>
      <c r="U52" s="35">
        <f>L41</f>
        <v>1.0000587503803284</v>
      </c>
      <c r="V52" s="14">
        <v>11</v>
      </c>
      <c r="W52" s="14">
        <v>10</v>
      </c>
      <c r="X52" s="14">
        <v>9</v>
      </c>
      <c r="Y52" s="14">
        <v>8</v>
      </c>
      <c r="Z52" s="14">
        <v>7</v>
      </c>
      <c r="AA52" s="14">
        <v>6</v>
      </c>
      <c r="AB52" s="14">
        <v>5</v>
      </c>
      <c r="AC52" s="14">
        <v>4</v>
      </c>
      <c r="AD52" s="14">
        <v>3</v>
      </c>
      <c r="AE52" s="14">
        <v>2</v>
      </c>
      <c r="AF52" s="14">
        <v>1</v>
      </c>
    </row>
    <row r="53" spans="1:40" x14ac:dyDescent="0.25">
      <c r="A53" s="14" t="s">
        <v>34</v>
      </c>
      <c r="B53" s="14">
        <f t="shared" si="29"/>
        <v>8.3322067505107955E-2</v>
      </c>
      <c r="C53" s="14">
        <f t="shared" si="30"/>
        <v>9.0897231232471065E-2</v>
      </c>
      <c r="D53" s="14">
        <f t="shared" si="31"/>
        <v>9.9987472854099924E-2</v>
      </c>
      <c r="E53" s="14">
        <f t="shared" si="32"/>
        <v>0.11109782892288678</v>
      </c>
      <c r="F53" s="14">
        <f t="shared" si="33"/>
        <v>0.12498585848912236</v>
      </c>
      <c r="G53" s="14">
        <f t="shared" si="34"/>
        <v>0.14284201890118844</v>
      </c>
      <c r="H53" s="14">
        <f t="shared" si="35"/>
        <v>0.16665041975048697</v>
      </c>
      <c r="I53" s="14">
        <f t="shared" si="36"/>
        <v>0.19998248747133734</v>
      </c>
      <c r="J53" s="14">
        <f t="shared" si="37"/>
        <v>0.24998114429662111</v>
      </c>
      <c r="K53" s="14">
        <f t="shared" si="38"/>
        <v>0.33331340945555543</v>
      </c>
      <c r="L53" s="14">
        <f t="shared" si="39"/>
        <v>0.49998114394107007</v>
      </c>
      <c r="M53" s="14">
        <f t="shared" si="40"/>
        <v>1</v>
      </c>
      <c r="N53" s="14">
        <f t="shared" si="41"/>
        <v>0</v>
      </c>
      <c r="O53" s="14">
        <f t="shared" si="42"/>
        <v>0</v>
      </c>
      <c r="P53" s="14">
        <f t="shared" si="43"/>
        <v>0</v>
      </c>
      <c r="Q53" s="14">
        <f t="shared" si="44"/>
        <v>0</v>
      </c>
      <c r="R53" s="14">
        <f t="shared" si="45"/>
        <v>0</v>
      </c>
      <c r="S53" s="14">
        <f t="shared" si="46"/>
        <v>0</v>
      </c>
      <c r="T53" s="14">
        <f t="shared" si="47"/>
        <v>0</v>
      </c>
      <c r="U53" s="35">
        <f>M41</f>
        <v>1.0000544081113467</v>
      </c>
      <c r="V53" s="14">
        <v>12</v>
      </c>
      <c r="W53" s="14">
        <v>11</v>
      </c>
      <c r="X53" s="14">
        <v>10</v>
      </c>
      <c r="Y53" s="14">
        <v>9</v>
      </c>
      <c r="Z53" s="14">
        <v>8</v>
      </c>
      <c r="AA53" s="14">
        <v>7</v>
      </c>
      <c r="AB53" s="14">
        <v>6</v>
      </c>
      <c r="AC53" s="14">
        <v>5</v>
      </c>
      <c r="AD53" s="14">
        <v>4</v>
      </c>
      <c r="AE53" s="14">
        <v>3</v>
      </c>
      <c r="AF53" s="14">
        <v>2</v>
      </c>
      <c r="AG53" s="14">
        <v>1</v>
      </c>
    </row>
    <row r="54" spans="1:40" x14ac:dyDescent="0.25">
      <c r="A54" s="14" t="s">
        <v>33</v>
      </c>
      <c r="B54" s="14">
        <f t="shared" si="29"/>
        <v>7.6913067586461811E-2</v>
      </c>
      <c r="C54" s="14">
        <f t="shared" si="30"/>
        <v>8.3322828248438896E-2</v>
      </c>
      <c r="D54" s="14">
        <f t="shared" si="31"/>
        <v>9.0898032078146063E-2</v>
      </c>
      <c r="E54" s="14">
        <f t="shared" si="32"/>
        <v>9.9988318773865895E-2</v>
      </c>
      <c r="F54" s="14">
        <f t="shared" si="33"/>
        <v>0.11109872583074382</v>
      </c>
      <c r="G54" s="14">
        <f t="shared" si="34"/>
        <v>0.12498681342741257</v>
      </c>
      <c r="H54" s="14">
        <f t="shared" si="35"/>
        <v>0.14284304018481842</v>
      </c>
      <c r="I54" s="14">
        <f t="shared" si="36"/>
        <v>0.16665151686915522</v>
      </c>
      <c r="J54" s="14">
        <f t="shared" si="37"/>
        <v>0.19998367005951437</v>
      </c>
      <c r="K54" s="14">
        <f t="shared" si="38"/>
        <v>0.24998241759407211</v>
      </c>
      <c r="L54" s="14">
        <f t="shared" si="39"/>
        <v>0.33331475489504486</v>
      </c>
      <c r="M54" s="14">
        <f t="shared" si="40"/>
        <v>0.49998241728492032</v>
      </c>
      <c r="N54" s="14">
        <f t="shared" si="41"/>
        <v>1</v>
      </c>
      <c r="O54" s="14">
        <f t="shared" si="42"/>
        <v>0</v>
      </c>
      <c r="P54" s="14">
        <f t="shared" si="43"/>
        <v>0</v>
      </c>
      <c r="Q54" s="14">
        <f t="shared" si="44"/>
        <v>0</v>
      </c>
      <c r="R54" s="14">
        <f t="shared" si="45"/>
        <v>0</v>
      </c>
      <c r="S54" s="14">
        <f t="shared" si="46"/>
        <v>0</v>
      </c>
      <c r="T54" s="14">
        <f t="shared" si="47"/>
        <v>0</v>
      </c>
      <c r="U54" s="35">
        <f>N41</f>
        <v>1.0000507338837465</v>
      </c>
      <c r="V54" s="14">
        <v>13</v>
      </c>
      <c r="W54" s="14">
        <v>12</v>
      </c>
      <c r="X54" s="14">
        <v>11</v>
      </c>
      <c r="Y54" s="14">
        <v>10</v>
      </c>
      <c r="Z54" s="14">
        <v>9</v>
      </c>
      <c r="AA54" s="14">
        <v>8</v>
      </c>
      <c r="AB54" s="14">
        <v>7</v>
      </c>
      <c r="AC54" s="14">
        <v>6</v>
      </c>
      <c r="AD54" s="14">
        <v>5</v>
      </c>
      <c r="AE54" s="14">
        <v>4</v>
      </c>
      <c r="AF54" s="14">
        <v>3</v>
      </c>
      <c r="AG54" s="14">
        <v>2</v>
      </c>
      <c r="AH54" s="14">
        <v>1</v>
      </c>
    </row>
    <row r="55" spans="1:40" x14ac:dyDescent="0.25">
      <c r="A55" s="14" t="s">
        <v>32</v>
      </c>
      <c r="B55" s="14">
        <f>IFERROR(1/(V55^$U55),0)</f>
        <v>7.141960211001791E-2</v>
      </c>
      <c r="C55" s="14">
        <f t="shared" si="30"/>
        <v>7.6913688884450146E-2</v>
      </c>
      <c r="D55" s="14">
        <f t="shared" si="31"/>
        <v>8.3323480319679302E-2</v>
      </c>
      <c r="E55" s="14">
        <f t="shared" si="32"/>
        <v>9.0898718522911939E-2</v>
      </c>
      <c r="F55" s="14">
        <f t="shared" si="33"/>
        <v>9.9989043853647111E-2</v>
      </c>
      <c r="G55" s="14">
        <f t="shared" si="34"/>
        <v>0.11109949461467007</v>
      </c>
      <c r="H55" s="14">
        <f t="shared" si="35"/>
        <v>0.12498763195175411</v>
      </c>
      <c r="I55" s="14">
        <f t="shared" si="36"/>
        <v>0.14284391557659865</v>
      </c>
      <c r="J55" s="14">
        <f t="shared" si="37"/>
        <v>0.16665245726233385</v>
      </c>
      <c r="K55" s="14">
        <f t="shared" si="38"/>
        <v>0.19998468371208916</v>
      </c>
      <c r="L55" s="14">
        <f t="shared" si="39"/>
        <v>0.24998350899704933</v>
      </c>
      <c r="M55" s="14">
        <f t="shared" si="40"/>
        <v>0.33331590813321538</v>
      </c>
      <c r="N55" s="14">
        <f t="shared" si="41"/>
        <v>0.49998350872508712</v>
      </c>
      <c r="O55" s="14">
        <f t="shared" si="42"/>
        <v>1</v>
      </c>
      <c r="P55" s="14">
        <f t="shared" si="43"/>
        <v>0</v>
      </c>
      <c r="Q55" s="14">
        <f t="shared" si="44"/>
        <v>0</v>
      </c>
      <c r="R55" s="14">
        <f t="shared" si="45"/>
        <v>0</v>
      </c>
      <c r="S55" s="14">
        <f t="shared" si="46"/>
        <v>0</v>
      </c>
      <c r="T55" s="14">
        <f t="shared" si="47"/>
        <v>0</v>
      </c>
      <c r="U55" s="35">
        <f>O41</f>
        <v>1.0000475845458037</v>
      </c>
      <c r="V55" s="14">
        <v>14</v>
      </c>
      <c r="W55" s="14">
        <v>13</v>
      </c>
      <c r="X55" s="14">
        <v>12</v>
      </c>
      <c r="Y55" s="14">
        <v>11</v>
      </c>
      <c r="Z55" s="14">
        <v>10</v>
      </c>
      <c r="AA55" s="14">
        <v>9</v>
      </c>
      <c r="AB55" s="14">
        <v>8</v>
      </c>
      <c r="AC55" s="14">
        <v>7</v>
      </c>
      <c r="AD55" s="14">
        <v>6</v>
      </c>
      <c r="AE55" s="14">
        <v>5</v>
      </c>
      <c r="AF55" s="14">
        <v>4</v>
      </c>
      <c r="AG55" s="14">
        <v>3</v>
      </c>
      <c r="AH55" s="14">
        <v>2</v>
      </c>
      <c r="AI55" s="14">
        <v>1</v>
      </c>
    </row>
    <row r="56" spans="1:40" x14ac:dyDescent="0.25">
      <c r="A56" s="14" t="s">
        <v>31</v>
      </c>
      <c r="B56" s="14">
        <f t="shared" si="29"/>
        <v>6.6658635785638715E-2</v>
      </c>
      <c r="C56" s="14">
        <f t="shared" si="30"/>
        <v>7.1420186117162582E-2</v>
      </c>
      <c r="D56" s="14">
        <f t="shared" si="31"/>
        <v>7.6914300156157994E-2</v>
      </c>
      <c r="E56" s="14">
        <f t="shared" si="32"/>
        <v>8.332412186787122E-2</v>
      </c>
      <c r="F56" s="14">
        <f t="shared" si="33"/>
        <v>9.0899393889729799E-2</v>
      </c>
      <c r="G56" s="14">
        <f t="shared" si="34"/>
        <v>9.9989757231770351E-2</v>
      </c>
      <c r="H56" s="14">
        <f t="shared" si="35"/>
        <v>0.11110025099137259</v>
      </c>
      <c r="I56" s="14">
        <f t="shared" si="36"/>
        <v>0.1249884372658267</v>
      </c>
      <c r="J56" s="14">
        <f t="shared" si="37"/>
        <v>0.14284477683995978</v>
      </c>
      <c r="K56" s="14">
        <f t="shared" si="38"/>
        <v>0.16665338247755529</v>
      </c>
      <c r="L56" s="14">
        <f t="shared" si="39"/>
        <v>0.19998568100373126</v>
      </c>
      <c r="M56" s="14">
        <f t="shared" si="40"/>
        <v>0.24998458278340921</v>
      </c>
      <c r="N56" s="14">
        <f t="shared" si="41"/>
        <v>0.33331704275565116</v>
      </c>
      <c r="O56" s="14">
        <f t="shared" si="42"/>
        <v>0.49998458254571126</v>
      </c>
      <c r="P56" s="14">
        <f t="shared" si="43"/>
        <v>1</v>
      </c>
      <c r="Q56" s="14">
        <f t="shared" si="44"/>
        <v>0</v>
      </c>
      <c r="R56" s="14">
        <f t="shared" si="45"/>
        <v>0</v>
      </c>
      <c r="S56" s="14">
        <f t="shared" si="46"/>
        <v>0</v>
      </c>
      <c r="T56" s="14">
        <f t="shared" si="47"/>
        <v>0</v>
      </c>
      <c r="U56" s="35">
        <f>P41</f>
        <v>1.0000444860555562</v>
      </c>
      <c r="V56" s="14">
        <v>15</v>
      </c>
      <c r="W56" s="14">
        <v>14</v>
      </c>
      <c r="X56" s="14">
        <v>13</v>
      </c>
      <c r="Y56" s="14">
        <v>12</v>
      </c>
      <c r="Z56" s="14">
        <v>11</v>
      </c>
      <c r="AA56" s="14">
        <v>10</v>
      </c>
      <c r="AB56" s="14">
        <v>9</v>
      </c>
      <c r="AC56" s="14">
        <v>8</v>
      </c>
      <c r="AD56" s="14">
        <v>7</v>
      </c>
      <c r="AE56" s="14">
        <v>6</v>
      </c>
      <c r="AF56" s="14">
        <v>5</v>
      </c>
      <c r="AG56" s="14">
        <v>4</v>
      </c>
      <c r="AH56" s="14">
        <v>3</v>
      </c>
      <c r="AI56" s="14">
        <v>2</v>
      </c>
      <c r="AJ56" s="14">
        <v>1</v>
      </c>
    </row>
    <row r="57" spans="1:40" x14ac:dyDescent="0.25">
      <c r="A57" s="14" t="s">
        <v>91</v>
      </c>
      <c r="B57" s="14">
        <f t="shared" si="29"/>
        <v>6.2492761384731206E-2</v>
      </c>
      <c r="C57" s="14">
        <f t="shared" si="30"/>
        <v>6.6659125195722257E-2</v>
      </c>
      <c r="D57" s="14">
        <f t="shared" si="31"/>
        <v>7.1420697127331595E-2</v>
      </c>
      <c r="E57" s="14">
        <f t="shared" si="32"/>
        <v>7.6914835022887471E-2</v>
      </c>
      <c r="F57" s="14">
        <f t="shared" si="33"/>
        <v>8.3324683226591215E-2</v>
      </c>
      <c r="G57" s="14">
        <f t="shared" si="34"/>
        <v>9.0899984839811765E-2</v>
      </c>
      <c r="H57" s="14">
        <f t="shared" si="35"/>
        <v>9.9990381441803292E-2</v>
      </c>
      <c r="I57" s="14">
        <f t="shared" si="36"/>
        <v>0.11110091282521155</v>
      </c>
      <c r="J57" s="14">
        <f>IFERROR(1/(AD57^$U57),0)</f>
        <v>0.1249891419198966</v>
      </c>
      <c r="K57" s="14">
        <f>IFERROR(1/(AE57^$U57),0)</f>
        <v>0.14284553044966058</v>
      </c>
      <c r="L57" s="14">
        <f t="shared" si="39"/>
        <v>0.16665419204508766</v>
      </c>
      <c r="M57" s="14">
        <f t="shared" si="40"/>
        <v>0.19998655363799783</v>
      </c>
      <c r="N57" s="14">
        <f t="shared" si="41"/>
        <v>0.24998552235025773</v>
      </c>
      <c r="O57" s="14">
        <f t="shared" si="42"/>
        <v>0.33331803555345085</v>
      </c>
      <c r="P57" s="14">
        <f t="shared" si="43"/>
        <v>0.49998552214064929</v>
      </c>
      <c r="Q57" s="14">
        <f t="shared" si="44"/>
        <v>1</v>
      </c>
      <c r="R57" s="14">
        <f t="shared" si="45"/>
        <v>0</v>
      </c>
      <c r="S57" s="14">
        <f t="shared" si="46"/>
        <v>0</v>
      </c>
      <c r="T57" s="14">
        <f t="shared" si="47"/>
        <v>0</v>
      </c>
      <c r="U57" s="35">
        <f>Q41</f>
        <v>1.0000417748765895</v>
      </c>
      <c r="V57" s="14">
        <v>16</v>
      </c>
      <c r="W57" s="14">
        <v>15</v>
      </c>
      <c r="X57" s="14">
        <v>14</v>
      </c>
      <c r="Y57" s="14">
        <v>13</v>
      </c>
      <c r="Z57" s="14">
        <v>12</v>
      </c>
      <c r="AA57" s="14">
        <v>11</v>
      </c>
      <c r="AB57" s="14">
        <v>10</v>
      </c>
      <c r="AC57" s="14">
        <v>9</v>
      </c>
      <c r="AD57" s="14">
        <v>8</v>
      </c>
      <c r="AE57" s="14">
        <v>7</v>
      </c>
      <c r="AF57" s="14">
        <v>6</v>
      </c>
      <c r="AG57" s="37">
        <v>5</v>
      </c>
      <c r="AH57" s="14">
        <v>4</v>
      </c>
      <c r="AI57" s="14">
        <v>3</v>
      </c>
      <c r="AJ57" s="14">
        <v>2</v>
      </c>
      <c r="AK57" s="14">
        <v>1</v>
      </c>
    </row>
    <row r="58" spans="1:40" x14ac:dyDescent="0.25">
      <c r="A58" s="14" t="s">
        <v>92</v>
      </c>
      <c r="B58" s="14">
        <f t="shared" ref="B58:B60" si="48">IFERROR(1/(V58^$U58),0)</f>
        <v>5.8816966279254965E-2</v>
      </c>
      <c r="C58" s="14">
        <f t="shared" ref="C58:C60" si="49">IFERROR(1/(W58^$U58),0)</f>
        <v>6.2493175877666049E-2</v>
      </c>
      <c r="D58" s="14">
        <f t="shared" ref="D58:D60" si="50">IFERROR(1/(X58^$U58),0)</f>
        <v>6.6659557031132938E-2</v>
      </c>
      <c r="E58" s="14">
        <f t="shared" ref="E58:E60" si="51">IFERROR(1/(Y58^$U58),0)</f>
        <v>7.1421148021693484E-2</v>
      </c>
      <c r="F58" s="14">
        <f t="shared" ref="F58:F60" si="52">IFERROR(1/(Z58^$U58),0)</f>
        <v>7.6915306967208247E-2</v>
      </c>
      <c r="G58" s="14">
        <f t="shared" ref="G58:G60" si="53">IFERROR(1/(AA58^$U58),0)</f>
        <v>8.332517854624949E-2</v>
      </c>
      <c r="H58" s="14">
        <f t="shared" ref="H58:H60" si="54">IFERROR(1/(AB58^$U58),0)</f>
        <v>9.0900506269545073E-2</v>
      </c>
      <c r="I58" s="14">
        <f t="shared" ref="I58:I60" si="55">IFERROR(1/(AC58^$U58),0)</f>
        <v>9.9990932218597811E-2</v>
      </c>
      <c r="J58" s="14">
        <f t="shared" ref="J58:J60" si="56">IFERROR(1/(AD58^$U58),0)</f>
        <v>0.11110149679952001</v>
      </c>
      <c r="K58" s="14">
        <f t="shared" ref="K58:K60" si="57">IFERROR(1/(AE58^$U58),0)</f>
        <v>0.12498976367678677</v>
      </c>
      <c r="L58" s="14">
        <f t="shared" ref="L58:L60" si="58">IFERROR(1/(AF58^$U58),0)</f>
        <v>0.14284619540269833</v>
      </c>
      <c r="M58" s="14">
        <f t="shared" ref="M58:M60" si="59">IFERROR(1/(AG58^$U58),0)</f>
        <v>0.16665490637264682</v>
      </c>
      <c r="N58" s="14">
        <f t="shared" ref="N58:N60" si="60">IFERROR(1/(AH58^$U58),0)</f>
        <v>0.19998732361257157</v>
      </c>
      <c r="O58" s="14">
        <f t="shared" ref="O58:O60" si="61">IFERROR(1/(AI58^$U58),0)</f>
        <v>0.24998635138276259</v>
      </c>
      <c r="P58" s="14">
        <f t="shared" ref="P58:P60" si="62">IFERROR(1/(AJ58^$U58),0)</f>
        <v>0.33331891155396509</v>
      </c>
      <c r="Q58" s="14">
        <f t="shared" ref="Q58:Q60" si="63">IFERROR(1/(AK58^$U58),0)</f>
        <v>0.49998635119647272</v>
      </c>
      <c r="R58" s="14">
        <f t="shared" ref="R58:R60" si="64">IFERROR(1/(AL58^$U58),0)</f>
        <v>1</v>
      </c>
      <c r="S58" s="14">
        <f t="shared" ref="S58:S60" si="65">IFERROR(1/(AM58^$U58),0)</f>
        <v>0</v>
      </c>
      <c r="T58" s="14">
        <f t="shared" ref="T58:T60" si="66">IFERROR(1/(AN58^$U58),0)</f>
        <v>0</v>
      </c>
      <c r="U58" s="35">
        <f>R41</f>
        <v>1.0000393826598544</v>
      </c>
      <c r="V58" s="14">
        <v>17</v>
      </c>
      <c r="W58" s="14">
        <v>16</v>
      </c>
      <c r="X58" s="14">
        <v>15</v>
      </c>
      <c r="Y58" s="14">
        <v>14</v>
      </c>
      <c r="Z58" s="14">
        <v>13</v>
      </c>
      <c r="AA58" s="14">
        <v>12</v>
      </c>
      <c r="AB58" s="14">
        <v>11</v>
      </c>
      <c r="AC58" s="14">
        <v>10</v>
      </c>
      <c r="AD58" s="14">
        <v>9</v>
      </c>
      <c r="AE58" s="14">
        <v>8</v>
      </c>
      <c r="AF58" s="14">
        <v>7</v>
      </c>
      <c r="AG58" s="14">
        <v>6</v>
      </c>
      <c r="AH58" s="14">
        <v>5</v>
      </c>
      <c r="AI58" s="14">
        <v>4</v>
      </c>
      <c r="AJ58" s="14">
        <v>3</v>
      </c>
      <c r="AK58" s="14">
        <v>2</v>
      </c>
      <c r="AL58" s="14">
        <v>1</v>
      </c>
    </row>
    <row r="59" spans="1:40" x14ac:dyDescent="0.25">
      <c r="A59" s="14" t="s">
        <v>93</v>
      </c>
      <c r="B59" s="14">
        <f t="shared" si="48"/>
        <v>5.5549573411081403E-2</v>
      </c>
      <c r="C59" s="14">
        <f t="shared" si="49"/>
        <v>5.8817320628252852E-2</v>
      </c>
      <c r="D59" s="14">
        <f t="shared" si="50"/>
        <v>6.2493544318138305E-2</v>
      </c>
      <c r="E59" s="14">
        <f t="shared" si="51"/>
        <v>6.6659940887179844E-2</v>
      </c>
      <c r="F59" s="14">
        <f t="shared" si="52"/>
        <v>7.142154881907159E-2</v>
      </c>
      <c r="G59" s="14">
        <f t="shared" si="53"/>
        <v>7.6915726475702204E-2</v>
      </c>
      <c r="H59" s="14">
        <f t="shared" si="54"/>
        <v>8.332561883286202E-2</v>
      </c>
      <c r="I59" s="14">
        <f t="shared" si="55"/>
        <v>9.0900969765152398E-2</v>
      </c>
      <c r="J59" s="14">
        <f t="shared" si="56"/>
        <v>9.9991421800517691E-2</v>
      </c>
      <c r="K59" s="14">
        <f t="shared" si="57"/>
        <v>0.11110201589037105</v>
      </c>
      <c r="L59" s="14">
        <f t="shared" si="58"/>
        <v>0.12499031635217459</v>
      </c>
      <c r="M59" s="14">
        <f t="shared" si="59"/>
        <v>0.14284678647466381</v>
      </c>
      <c r="N59" s="14">
        <f t="shared" si="60"/>
        <v>0.16665554133304764</v>
      </c>
      <c r="O59" s="14">
        <f t="shared" si="61"/>
        <v>0.19998800803690361</v>
      </c>
      <c r="P59" s="14">
        <f t="shared" si="62"/>
        <v>0.24998708830285279</v>
      </c>
      <c r="Q59" s="14">
        <f t="shared" si="63"/>
        <v>0.33331969022302155</v>
      </c>
      <c r="R59" s="14">
        <f t="shared" si="64"/>
        <v>0.49998708813613657</v>
      </c>
      <c r="S59" s="14">
        <f t="shared" si="65"/>
        <v>1</v>
      </c>
      <c r="T59" s="14">
        <f t="shared" si="66"/>
        <v>0</v>
      </c>
      <c r="U59" s="35">
        <f>S41</f>
        <v>1.0000372562449786</v>
      </c>
      <c r="V59" s="14">
        <v>18</v>
      </c>
      <c r="W59" s="14">
        <v>17</v>
      </c>
      <c r="X59" s="14">
        <v>16</v>
      </c>
      <c r="Y59" s="14">
        <v>15</v>
      </c>
      <c r="Z59" s="14">
        <v>14</v>
      </c>
      <c r="AA59" s="14">
        <v>13</v>
      </c>
      <c r="AB59" s="14">
        <v>12</v>
      </c>
      <c r="AC59" s="14">
        <v>11</v>
      </c>
      <c r="AD59" s="14">
        <v>10</v>
      </c>
      <c r="AE59" s="14">
        <v>9</v>
      </c>
      <c r="AF59" s="14">
        <v>8</v>
      </c>
      <c r="AG59" s="14">
        <v>7</v>
      </c>
      <c r="AH59" s="14">
        <v>6</v>
      </c>
      <c r="AI59" s="14">
        <v>5</v>
      </c>
      <c r="AJ59" s="14">
        <v>4</v>
      </c>
      <c r="AK59" s="14">
        <v>3</v>
      </c>
      <c r="AL59" s="14">
        <v>2</v>
      </c>
      <c r="AM59" s="14">
        <v>1</v>
      </c>
    </row>
    <row r="60" spans="1:40" x14ac:dyDescent="0.25">
      <c r="A60" s="14" t="s">
        <v>94</v>
      </c>
      <c r="B60" s="14">
        <f t="shared" si="48"/>
        <v>5.2626100458618465E-2</v>
      </c>
      <c r="C60" s="14">
        <f t="shared" si="49"/>
        <v>5.554987888838573E-2</v>
      </c>
      <c r="D60" s="14">
        <f t="shared" si="50"/>
        <v>5.8817637679165778E-2</v>
      </c>
      <c r="E60" s="14">
        <f t="shared" si="51"/>
        <v>6.2493873977244194E-2</v>
      </c>
      <c r="F60" s="14">
        <f t="shared" si="52"/>
        <v>6.6660284339200751E-2</v>
      </c>
      <c r="G60" s="14">
        <f t="shared" si="53"/>
        <v>7.1421907429158493E-2</v>
      </c>
      <c r="H60" s="14">
        <f t="shared" si="54"/>
        <v>7.6916101827346761E-2</v>
      </c>
      <c r="I60" s="14">
        <f t="shared" si="55"/>
        <v>8.3326012775487318E-2</v>
      </c>
      <c r="J60" s="14">
        <f t="shared" si="56"/>
        <v>9.0901384473751679E-2</v>
      </c>
      <c r="K60" s="14">
        <f t="shared" si="57"/>
        <v>9.999185984953049E-2</v>
      </c>
      <c r="L60" s="14">
        <f t="shared" si="58"/>
        <v>0.11110248034213567</v>
      </c>
      <c r="M60" s="14">
        <f t="shared" si="59"/>
        <v>0.12499081085327722</v>
      </c>
      <c r="N60" s="14">
        <f t="shared" si="60"/>
        <v>0.14284731533060074</v>
      </c>
      <c r="O60" s="14">
        <f t="shared" si="61"/>
        <v>0.1666561094575621</v>
      </c>
      <c r="P60" s="14">
        <f t="shared" si="62"/>
        <v>0.19998862041855461</v>
      </c>
      <c r="Q60" s="14">
        <f t="shared" si="63"/>
        <v>0.24998774765424844</v>
      </c>
      <c r="R60" s="14">
        <f t="shared" si="64"/>
        <v>0.33332038692845611</v>
      </c>
      <c r="S60" s="14">
        <f t="shared" si="65"/>
        <v>0.49998774750412472</v>
      </c>
      <c r="T60" s="14">
        <f t="shared" si="66"/>
        <v>1</v>
      </c>
      <c r="U60" s="14">
        <f>T41</f>
        <v>1.0000353536632478</v>
      </c>
      <c r="V60" s="14">
        <v>19</v>
      </c>
      <c r="W60" s="14">
        <v>18</v>
      </c>
      <c r="X60" s="14">
        <v>17</v>
      </c>
      <c r="Y60" s="14">
        <v>16</v>
      </c>
      <c r="Z60" s="14">
        <v>15</v>
      </c>
      <c r="AA60" s="14">
        <v>14</v>
      </c>
      <c r="AB60" s="14">
        <v>13</v>
      </c>
      <c r="AC60" s="14">
        <v>12</v>
      </c>
      <c r="AD60" s="14">
        <v>11</v>
      </c>
      <c r="AE60" s="14">
        <v>10</v>
      </c>
      <c r="AF60" s="14">
        <v>9</v>
      </c>
      <c r="AG60" s="14">
        <v>8</v>
      </c>
      <c r="AH60" s="14">
        <v>7</v>
      </c>
      <c r="AI60" s="14">
        <v>6</v>
      </c>
      <c r="AJ60" s="14">
        <v>5</v>
      </c>
      <c r="AK60" s="14">
        <v>4</v>
      </c>
      <c r="AL60" s="14">
        <v>3</v>
      </c>
      <c r="AM60" s="14">
        <v>2</v>
      </c>
      <c r="AN60" s="14">
        <v>1</v>
      </c>
    </row>
    <row r="61" spans="1:40" x14ac:dyDescent="0.25">
      <c r="U61" s="14" t="s">
        <v>30</v>
      </c>
    </row>
    <row r="62" spans="1:40" x14ac:dyDescent="0.25">
      <c r="A62" s="14" t="s">
        <v>29</v>
      </c>
      <c r="B62" s="14">
        <f>B42/SUM($B42:$T42)</f>
        <v>1</v>
      </c>
      <c r="C62" s="14">
        <f t="shared" ref="C62:K62" si="67">C42/SUM($B42:$T42)</f>
        <v>0</v>
      </c>
      <c r="D62" s="14">
        <f t="shared" si="67"/>
        <v>0</v>
      </c>
      <c r="E62" s="14">
        <f t="shared" si="67"/>
        <v>0</v>
      </c>
      <c r="F62" s="14">
        <f t="shared" si="67"/>
        <v>0</v>
      </c>
      <c r="G62" s="14">
        <f t="shared" si="67"/>
        <v>0</v>
      </c>
      <c r="H62" s="14">
        <f t="shared" si="67"/>
        <v>0</v>
      </c>
      <c r="I62" s="14">
        <f t="shared" si="67"/>
        <v>0</v>
      </c>
      <c r="J62" s="14">
        <f t="shared" si="67"/>
        <v>0</v>
      </c>
      <c r="K62" s="14">
        <f t="shared" si="67"/>
        <v>0</v>
      </c>
      <c r="L62" s="14">
        <f t="shared" ref="L62:T62" si="68">L42/SUM($B42:$T42)</f>
        <v>0</v>
      </c>
      <c r="M62" s="14">
        <f t="shared" si="68"/>
        <v>0</v>
      </c>
      <c r="N62" s="14">
        <f t="shared" si="68"/>
        <v>0</v>
      </c>
      <c r="O62" s="14">
        <f t="shared" si="68"/>
        <v>0</v>
      </c>
      <c r="P62" s="14">
        <f t="shared" si="68"/>
        <v>0</v>
      </c>
      <c r="Q62" s="14">
        <f t="shared" si="68"/>
        <v>0</v>
      </c>
      <c r="R62" s="14">
        <f t="shared" si="68"/>
        <v>0</v>
      </c>
      <c r="S62" s="14">
        <f t="shared" si="68"/>
        <v>0</v>
      </c>
      <c r="T62" s="14">
        <f t="shared" si="68"/>
        <v>0</v>
      </c>
      <c r="U62" s="14">
        <f t="shared" ref="U62:U80" si="69">SUM(B62:T62)</f>
        <v>1</v>
      </c>
    </row>
    <row r="63" spans="1:40" x14ac:dyDescent="0.25">
      <c r="A63" s="14" t="s">
        <v>28</v>
      </c>
      <c r="B63" s="14">
        <f t="shared" ref="B63:T63" si="70">B43/SUM($B43:$T43)</f>
        <v>0.33331465265416033</v>
      </c>
      <c r="C63" s="14">
        <f t="shared" si="70"/>
        <v>0.66668534734583973</v>
      </c>
      <c r="D63" s="14">
        <f t="shared" si="70"/>
        <v>0</v>
      </c>
      <c r="E63" s="14">
        <f t="shared" si="70"/>
        <v>0</v>
      </c>
      <c r="F63" s="14">
        <f t="shared" si="70"/>
        <v>0</v>
      </c>
      <c r="G63" s="14">
        <f t="shared" si="70"/>
        <v>0</v>
      </c>
      <c r="H63" s="14">
        <f t="shared" si="70"/>
        <v>0</v>
      </c>
      <c r="I63" s="14">
        <f t="shared" si="70"/>
        <v>0</v>
      </c>
      <c r="J63" s="14">
        <f t="shared" si="70"/>
        <v>0</v>
      </c>
      <c r="K63" s="14">
        <f t="shared" si="70"/>
        <v>0</v>
      </c>
      <c r="L63" s="14">
        <f t="shared" si="70"/>
        <v>0</v>
      </c>
      <c r="M63" s="14">
        <f t="shared" si="70"/>
        <v>0</v>
      </c>
      <c r="N63" s="14">
        <f t="shared" si="70"/>
        <v>0</v>
      </c>
      <c r="O63" s="14">
        <f t="shared" si="70"/>
        <v>0</v>
      </c>
      <c r="P63" s="14">
        <f t="shared" si="70"/>
        <v>0</v>
      </c>
      <c r="Q63" s="14">
        <f t="shared" si="70"/>
        <v>0</v>
      </c>
      <c r="R63" s="14">
        <f t="shared" si="70"/>
        <v>0</v>
      </c>
      <c r="S63" s="14">
        <f t="shared" si="70"/>
        <v>0</v>
      </c>
      <c r="T63" s="14">
        <f t="shared" si="70"/>
        <v>0</v>
      </c>
      <c r="U63" s="14">
        <f t="shared" si="69"/>
        <v>1</v>
      </c>
    </row>
    <row r="64" spans="1:40" x14ac:dyDescent="0.25">
      <c r="A64" s="14" t="s">
        <v>27</v>
      </c>
      <c r="B64" s="14">
        <f t="shared" ref="B64:T64" si="71">B44/SUM($B44:$T44)</f>
        <v>0.1818025300728893</v>
      </c>
      <c r="C64" s="14">
        <f t="shared" si="71"/>
        <v>0.27271720549126766</v>
      </c>
      <c r="D64" s="14">
        <f t="shared" si="71"/>
        <v>0.54548026443584297</v>
      </c>
      <c r="E64" s="14">
        <f t="shared" si="71"/>
        <v>0</v>
      </c>
      <c r="F64" s="14">
        <f t="shared" si="71"/>
        <v>0</v>
      </c>
      <c r="G64" s="14">
        <f t="shared" si="71"/>
        <v>0</v>
      </c>
      <c r="H64" s="14">
        <f t="shared" si="71"/>
        <v>0</v>
      </c>
      <c r="I64" s="14">
        <f t="shared" si="71"/>
        <v>0</v>
      </c>
      <c r="J64" s="14">
        <f t="shared" si="71"/>
        <v>0</v>
      </c>
      <c r="K64" s="14">
        <f t="shared" si="71"/>
        <v>0</v>
      </c>
      <c r="L64" s="14">
        <f t="shared" si="71"/>
        <v>0</v>
      </c>
      <c r="M64" s="14">
        <f t="shared" si="71"/>
        <v>0</v>
      </c>
      <c r="N64" s="14">
        <f t="shared" si="71"/>
        <v>0</v>
      </c>
      <c r="O64" s="14">
        <f t="shared" si="71"/>
        <v>0</v>
      </c>
      <c r="P64" s="14">
        <f t="shared" si="71"/>
        <v>0</v>
      </c>
      <c r="Q64" s="14">
        <f t="shared" si="71"/>
        <v>0</v>
      </c>
      <c r="R64" s="14">
        <f t="shared" si="71"/>
        <v>0</v>
      </c>
      <c r="S64" s="14">
        <f t="shared" si="71"/>
        <v>0</v>
      </c>
      <c r="T64" s="14">
        <f t="shared" si="71"/>
        <v>0</v>
      </c>
      <c r="U64" s="14">
        <f t="shared" si="69"/>
        <v>0.99999999999999989</v>
      </c>
    </row>
    <row r="65" spans="1:21" x14ac:dyDescent="0.25">
      <c r="A65" s="14" t="s">
        <v>26</v>
      </c>
      <c r="B65" s="14">
        <f t="shared" ref="B65:T65" si="72">B45/SUM($B45:$T45)</f>
        <v>0.11998722529844068</v>
      </c>
      <c r="C65" s="14">
        <f t="shared" si="72"/>
        <v>0.15998854893720701</v>
      </c>
      <c r="D65" s="14">
        <f t="shared" si="72"/>
        <v>0.23999462471322583</v>
      </c>
      <c r="E65" s="14">
        <f t="shared" si="72"/>
        <v>0.48002960105112652</v>
      </c>
      <c r="F65" s="14">
        <f t="shared" si="72"/>
        <v>0</v>
      </c>
      <c r="G65" s="14">
        <f t="shared" si="72"/>
        <v>0</v>
      </c>
      <c r="H65" s="14">
        <f t="shared" si="72"/>
        <v>0</v>
      </c>
      <c r="I65" s="14">
        <f t="shared" si="72"/>
        <v>0</v>
      </c>
      <c r="J65" s="14">
        <f t="shared" si="72"/>
        <v>0</v>
      </c>
      <c r="K65" s="14">
        <f t="shared" si="72"/>
        <v>0</v>
      </c>
      <c r="L65" s="14">
        <f t="shared" si="72"/>
        <v>0</v>
      </c>
      <c r="M65" s="14">
        <f t="shared" si="72"/>
        <v>0</v>
      </c>
      <c r="N65" s="14">
        <f t="shared" si="72"/>
        <v>0</v>
      </c>
      <c r="O65" s="14">
        <f t="shared" si="72"/>
        <v>0</v>
      </c>
      <c r="P65" s="14">
        <f t="shared" si="72"/>
        <v>0</v>
      </c>
      <c r="Q65" s="14">
        <f t="shared" si="72"/>
        <v>0</v>
      </c>
      <c r="R65" s="14">
        <f t="shared" si="72"/>
        <v>0</v>
      </c>
      <c r="S65" s="14">
        <f t="shared" si="72"/>
        <v>0</v>
      </c>
      <c r="T65" s="14">
        <f t="shared" si="72"/>
        <v>0</v>
      </c>
      <c r="U65" s="14">
        <f t="shared" si="69"/>
        <v>1</v>
      </c>
    </row>
    <row r="66" spans="1:21" x14ac:dyDescent="0.25">
      <c r="A66" s="14" t="s">
        <v>25</v>
      </c>
      <c r="B66" s="14">
        <f t="shared" ref="B66:T66" si="73">B46/SUM($B46:$T46)</f>
        <v>8.7580570344766615E-2</v>
      </c>
      <c r="C66" s="14">
        <f t="shared" si="73"/>
        <v>0.10947867567271724</v>
      </c>
      <c r="D66" s="14">
        <f t="shared" si="73"/>
        <v>0.14597666057265482</v>
      </c>
      <c r="E66" s="14">
        <f t="shared" si="73"/>
        <v>0.21897575860116328</v>
      </c>
      <c r="F66" s="14">
        <f t="shared" si="73"/>
        <v>0.43798833480869809</v>
      </c>
      <c r="G66" s="14">
        <f t="shared" si="73"/>
        <v>0</v>
      </c>
      <c r="H66" s="14">
        <f t="shared" si="73"/>
        <v>0</v>
      </c>
      <c r="I66" s="14">
        <f t="shared" si="73"/>
        <v>0</v>
      </c>
      <c r="J66" s="14">
        <f t="shared" si="73"/>
        <v>0</v>
      </c>
      <c r="K66" s="14">
        <f t="shared" si="73"/>
        <v>0</v>
      </c>
      <c r="L66" s="14">
        <f t="shared" si="73"/>
        <v>0</v>
      </c>
      <c r="M66" s="14">
        <f t="shared" si="73"/>
        <v>0</v>
      </c>
      <c r="N66" s="14">
        <f t="shared" si="73"/>
        <v>0</v>
      </c>
      <c r="O66" s="14">
        <f t="shared" si="73"/>
        <v>0</v>
      </c>
      <c r="P66" s="14">
        <f t="shared" si="73"/>
        <v>0</v>
      </c>
      <c r="Q66" s="14">
        <f t="shared" si="73"/>
        <v>0</v>
      </c>
      <c r="R66" s="14">
        <f t="shared" si="73"/>
        <v>0</v>
      </c>
      <c r="S66" s="14">
        <f t="shared" si="73"/>
        <v>0</v>
      </c>
      <c r="T66" s="14">
        <f t="shared" si="73"/>
        <v>0</v>
      </c>
      <c r="U66" s="14">
        <f t="shared" si="69"/>
        <v>1</v>
      </c>
    </row>
    <row r="67" spans="1:21" x14ac:dyDescent="0.25">
      <c r="A67" s="14" t="s">
        <v>24</v>
      </c>
      <c r="B67" s="14">
        <f t="shared" ref="B67:T67" si="74">B47/SUM($B47:$T47)</f>
        <v>6.8019523167345552E-2</v>
      </c>
      <c r="C67" s="14">
        <f t="shared" si="74"/>
        <v>8.1624948325020485E-2</v>
      </c>
      <c r="D67" s="14">
        <f t="shared" si="74"/>
        <v>0.10203351166849382</v>
      </c>
      <c r="E67" s="14">
        <f t="shared" si="74"/>
        <v>0.13604868109382631</v>
      </c>
      <c r="F67" s="14">
        <f t="shared" si="74"/>
        <v>0.20408147607442056</v>
      </c>
      <c r="G67" s="14">
        <f t="shared" si="74"/>
        <v>0.40819185967089328</v>
      </c>
      <c r="H67" s="14">
        <f t="shared" si="74"/>
        <v>0</v>
      </c>
      <c r="I67" s="14">
        <f t="shared" si="74"/>
        <v>0</v>
      </c>
      <c r="J67" s="14">
        <f t="shared" si="74"/>
        <v>0</v>
      </c>
      <c r="K67" s="14">
        <f t="shared" si="74"/>
        <v>0</v>
      </c>
      <c r="L67" s="14">
        <f t="shared" si="74"/>
        <v>0</v>
      </c>
      <c r="M67" s="14">
        <f t="shared" si="74"/>
        <v>0</v>
      </c>
      <c r="N67" s="14">
        <f t="shared" si="74"/>
        <v>0</v>
      </c>
      <c r="O67" s="14">
        <f t="shared" si="74"/>
        <v>0</v>
      </c>
      <c r="P67" s="14">
        <f t="shared" si="74"/>
        <v>0</v>
      </c>
      <c r="Q67" s="14">
        <f t="shared" si="74"/>
        <v>0</v>
      </c>
      <c r="R67" s="14">
        <f t="shared" si="74"/>
        <v>0</v>
      </c>
      <c r="S67" s="14">
        <f t="shared" si="74"/>
        <v>0</v>
      </c>
      <c r="T67" s="14">
        <f t="shared" si="74"/>
        <v>0</v>
      </c>
      <c r="U67" s="14">
        <f t="shared" si="69"/>
        <v>1</v>
      </c>
    </row>
    <row r="68" spans="1:21" x14ac:dyDescent="0.25">
      <c r="A68" s="14" t="s">
        <v>23</v>
      </c>
      <c r="B68" s="14">
        <f t="shared" ref="B68:T68" si="75">B48/SUM($B48:$T48)</f>
        <v>5.5090610778278884E-2</v>
      </c>
      <c r="C68" s="14">
        <f t="shared" si="75"/>
        <v>6.4273256329643952E-2</v>
      </c>
      <c r="D68" s="14">
        <f t="shared" si="75"/>
        <v>7.7129152464472467E-2</v>
      </c>
      <c r="E68" s="14">
        <f t="shared" si="75"/>
        <v>9.6413345110268514E-2</v>
      </c>
      <c r="F68" s="14">
        <f t="shared" si="75"/>
        <v>0.12855440070878454</v>
      </c>
      <c r="G68" s="14">
        <f t="shared" si="75"/>
        <v>0.19283852271949226</v>
      </c>
      <c r="H68" s="14">
        <f t="shared" si="75"/>
        <v>0.38570071188905941</v>
      </c>
      <c r="I68" s="14">
        <f t="shared" si="75"/>
        <v>0</v>
      </c>
      <c r="J68" s="14">
        <f t="shared" si="75"/>
        <v>0</v>
      </c>
      <c r="K68" s="14">
        <f t="shared" si="75"/>
        <v>0</v>
      </c>
      <c r="L68" s="14">
        <f t="shared" si="75"/>
        <v>0</v>
      </c>
      <c r="M68" s="14">
        <f t="shared" si="75"/>
        <v>0</v>
      </c>
      <c r="N68" s="14">
        <f t="shared" si="75"/>
        <v>0</v>
      </c>
      <c r="O68" s="14">
        <f t="shared" si="75"/>
        <v>0</v>
      </c>
      <c r="P68" s="14">
        <f t="shared" si="75"/>
        <v>0</v>
      </c>
      <c r="Q68" s="14">
        <f t="shared" si="75"/>
        <v>0</v>
      </c>
      <c r="R68" s="14">
        <f t="shared" si="75"/>
        <v>0</v>
      </c>
      <c r="S68" s="14">
        <f t="shared" si="75"/>
        <v>0</v>
      </c>
      <c r="T68" s="14">
        <f t="shared" si="75"/>
        <v>0</v>
      </c>
      <c r="U68" s="14">
        <f t="shared" si="69"/>
        <v>1</v>
      </c>
    </row>
    <row r="69" spans="1:21" x14ac:dyDescent="0.25">
      <c r="A69" s="14" t="s">
        <v>22</v>
      </c>
      <c r="B69" s="14">
        <f t="shared" ref="B69:T69" si="76">B49/SUM($B49:$T49)</f>
        <v>4.5987566465279898E-2</v>
      </c>
      <c r="C69" s="14">
        <f t="shared" si="76"/>
        <v>5.2557768266724314E-2</v>
      </c>
      <c r="D69" s="14">
        <f t="shared" si="76"/>
        <v>6.1318136327571424E-2</v>
      </c>
      <c r="E69" s="14">
        <f t="shared" si="76"/>
        <v>7.3582813911265935E-2</v>
      </c>
      <c r="F69" s="14">
        <f t="shared" si="76"/>
        <v>9.1980124271538177E-2</v>
      </c>
      <c r="G69" s="14">
        <f t="shared" si="76"/>
        <v>0.12264292792634099</v>
      </c>
      <c r="H69" s="14">
        <f t="shared" si="76"/>
        <v>0.18397023176677704</v>
      </c>
      <c r="I69" s="14">
        <f t="shared" si="76"/>
        <v>0.36796043106450216</v>
      </c>
      <c r="J69" s="14">
        <f t="shared" si="76"/>
        <v>0</v>
      </c>
      <c r="K69" s="14">
        <f t="shared" si="76"/>
        <v>0</v>
      </c>
      <c r="L69" s="14">
        <f t="shared" si="76"/>
        <v>0</v>
      </c>
      <c r="M69" s="14">
        <f t="shared" si="76"/>
        <v>0</v>
      </c>
      <c r="N69" s="14">
        <f t="shared" si="76"/>
        <v>0</v>
      </c>
      <c r="O69" s="14">
        <f t="shared" si="76"/>
        <v>0</v>
      </c>
      <c r="P69" s="14">
        <f t="shared" si="76"/>
        <v>0</v>
      </c>
      <c r="Q69" s="14">
        <f t="shared" si="76"/>
        <v>0</v>
      </c>
      <c r="R69" s="14">
        <f t="shared" si="76"/>
        <v>0</v>
      </c>
      <c r="S69" s="14">
        <f t="shared" si="76"/>
        <v>0</v>
      </c>
      <c r="T69" s="14">
        <f t="shared" si="76"/>
        <v>0</v>
      </c>
      <c r="U69" s="14">
        <f t="shared" si="69"/>
        <v>1</v>
      </c>
    </row>
    <row r="70" spans="1:21" x14ac:dyDescent="0.25">
      <c r="A70" s="14" t="s">
        <v>21</v>
      </c>
      <c r="B70" s="14">
        <f t="shared" ref="B70:T70" si="77">B50/SUM($B50:$T50)</f>
        <v>3.9272530460485601E-2</v>
      </c>
      <c r="C70" s="14">
        <f t="shared" si="77"/>
        <v>4.4181962754584678E-2</v>
      </c>
      <c r="D70" s="14">
        <f t="shared" si="77"/>
        <v>5.0494145919505712E-2</v>
      </c>
      <c r="E70" s="14">
        <f t="shared" si="77"/>
        <v>5.8910475573537124E-2</v>
      </c>
      <c r="F70" s="14">
        <f t="shared" si="77"/>
        <v>7.0693477158883244E-2</v>
      </c>
      <c r="G70" s="14">
        <f t="shared" si="77"/>
        <v>8.8368233256375772E-2</v>
      </c>
      <c r="H70" s="14">
        <f t="shared" si="77"/>
        <v>0.11782669492622662</v>
      </c>
      <c r="I70" s="14">
        <f t="shared" si="77"/>
        <v>0.17674508242717035</v>
      </c>
      <c r="J70" s="14">
        <f t="shared" si="77"/>
        <v>0.35350739752323102</v>
      </c>
      <c r="K70" s="14">
        <f t="shared" si="77"/>
        <v>0</v>
      </c>
      <c r="L70" s="14">
        <f t="shared" si="77"/>
        <v>0</v>
      </c>
      <c r="M70" s="14">
        <f t="shared" si="77"/>
        <v>0</v>
      </c>
      <c r="N70" s="14">
        <f t="shared" si="77"/>
        <v>0</v>
      </c>
      <c r="O70" s="14">
        <f t="shared" si="77"/>
        <v>0</v>
      </c>
      <c r="P70" s="14">
        <f t="shared" si="77"/>
        <v>0</v>
      </c>
      <c r="Q70" s="14">
        <f t="shared" si="77"/>
        <v>0</v>
      </c>
      <c r="R70" s="14">
        <f t="shared" si="77"/>
        <v>0</v>
      </c>
      <c r="S70" s="14">
        <f t="shared" si="77"/>
        <v>0</v>
      </c>
      <c r="T70" s="14">
        <f t="shared" si="77"/>
        <v>0</v>
      </c>
      <c r="U70" s="14">
        <f t="shared" si="69"/>
        <v>1</v>
      </c>
    </row>
    <row r="71" spans="1:21" x14ac:dyDescent="0.25">
      <c r="A71" s="14" t="s">
        <v>20</v>
      </c>
      <c r="B71" s="14">
        <f t="shared" ref="B71:T71" si="78">B51/SUM($B51:$T51)</f>
        <v>3.4138694251379616E-2</v>
      </c>
      <c r="C71" s="14">
        <f t="shared" si="78"/>
        <v>3.7932138124394742E-2</v>
      </c>
      <c r="D71" s="14">
        <f t="shared" si="78"/>
        <v>4.2673976874541372E-2</v>
      </c>
      <c r="E71" s="14">
        <f t="shared" si="78"/>
        <v>4.8770675824739353E-2</v>
      </c>
      <c r="F71" s="14">
        <f t="shared" si="78"/>
        <v>5.6899682803580369E-2</v>
      </c>
      <c r="G71" s="14">
        <f t="shared" si="78"/>
        <v>6.8280415610893694E-2</v>
      </c>
      <c r="H71" s="14">
        <f t="shared" si="78"/>
        <v>8.5351737688256671E-2</v>
      </c>
      <c r="I71" s="14">
        <f t="shared" si="78"/>
        <v>0.11380441095222849</v>
      </c>
      <c r="J71" s="14">
        <f t="shared" si="78"/>
        <v>0.17071104359038641</v>
      </c>
      <c r="K71" s="14">
        <f t="shared" si="78"/>
        <v>0.34143722427959927</v>
      </c>
      <c r="L71" s="14">
        <f t="shared" si="78"/>
        <v>0</v>
      </c>
      <c r="M71" s="14">
        <f t="shared" si="78"/>
        <v>0</v>
      </c>
      <c r="N71" s="14">
        <f t="shared" si="78"/>
        <v>0</v>
      </c>
      <c r="O71" s="14">
        <f t="shared" si="78"/>
        <v>0</v>
      </c>
      <c r="P71" s="14">
        <f t="shared" si="78"/>
        <v>0</v>
      </c>
      <c r="Q71" s="14">
        <f t="shared" si="78"/>
        <v>0</v>
      </c>
      <c r="R71" s="14">
        <f t="shared" si="78"/>
        <v>0</v>
      </c>
      <c r="S71" s="14">
        <f t="shared" si="78"/>
        <v>0</v>
      </c>
      <c r="T71" s="14">
        <f t="shared" si="78"/>
        <v>0</v>
      </c>
      <c r="U71" s="14">
        <f t="shared" si="69"/>
        <v>1</v>
      </c>
    </row>
    <row r="72" spans="1:21" x14ac:dyDescent="0.25">
      <c r="A72" s="14" t="s">
        <v>19</v>
      </c>
      <c r="B72" s="14">
        <f t="shared" ref="B72:T72" si="79">B52/SUM($B52:$T52)</f>
        <v>3.0101034125838089E-2</v>
      </c>
      <c r="C72" s="14">
        <f t="shared" si="79"/>
        <v>3.3111322945063991E-2</v>
      </c>
      <c r="D72" s="14">
        <f t="shared" si="79"/>
        <v>3.6790586559784622E-2</v>
      </c>
      <c r="E72" s="14">
        <f t="shared" si="79"/>
        <v>4.1389696287110207E-2</v>
      </c>
      <c r="F72" s="14">
        <f t="shared" si="79"/>
        <v>4.7302881133009435E-2</v>
      </c>
      <c r="G72" s="14">
        <f t="shared" si="79"/>
        <v>5.5187194450833116E-2</v>
      </c>
      <c r="H72" s="14">
        <f t="shared" si="79"/>
        <v>6.6225342707363202E-2</v>
      </c>
      <c r="I72" s="14">
        <f t="shared" si="79"/>
        <v>8.2782763639957971E-2</v>
      </c>
      <c r="J72" s="14">
        <f t="shared" si="79"/>
        <v>0.11037888373195141</v>
      </c>
      <c r="K72" s="14">
        <f t="shared" si="79"/>
        <v>0.16557226968595423</v>
      </c>
      <c r="L72" s="14">
        <f t="shared" si="79"/>
        <v>0.3311580247331336</v>
      </c>
      <c r="M72" s="14">
        <f t="shared" si="79"/>
        <v>0</v>
      </c>
      <c r="N72" s="14">
        <f t="shared" si="79"/>
        <v>0</v>
      </c>
      <c r="O72" s="14">
        <f t="shared" si="79"/>
        <v>0</v>
      </c>
      <c r="P72" s="14">
        <f t="shared" si="79"/>
        <v>0</v>
      </c>
      <c r="Q72" s="14">
        <f t="shared" si="79"/>
        <v>0</v>
      </c>
      <c r="R72" s="14">
        <f t="shared" si="79"/>
        <v>0</v>
      </c>
      <c r="S72" s="14">
        <f t="shared" si="79"/>
        <v>0</v>
      </c>
      <c r="T72" s="14">
        <f t="shared" si="79"/>
        <v>0</v>
      </c>
      <c r="U72" s="14">
        <f t="shared" si="69"/>
        <v>0.99999999999999978</v>
      </c>
    </row>
    <row r="73" spans="1:21" x14ac:dyDescent="0.25">
      <c r="A73" s="14" t="s">
        <v>18</v>
      </c>
      <c r="B73" s="14">
        <f t="shared" ref="B73:T73" si="80">B53/SUM($B53:$T53)</f>
        <v>2.6851744879055048E-2</v>
      </c>
      <c r="C73" s="14">
        <f t="shared" si="80"/>
        <v>2.9292951271488316E-2</v>
      </c>
      <c r="D73" s="14">
        <f t="shared" si="80"/>
        <v>3.222241349226173E-2</v>
      </c>
      <c r="E73" s="14">
        <f t="shared" si="80"/>
        <v>3.5802886896336067E-2</v>
      </c>
      <c r="F73" s="14">
        <f t="shared" si="80"/>
        <v>4.0278505876415627E-2</v>
      </c>
      <c r="G73" s="14">
        <f t="shared" si="80"/>
        <v>4.6032912581156694E-2</v>
      </c>
      <c r="H73" s="14">
        <f t="shared" si="80"/>
        <v>5.3705515106825537E-2</v>
      </c>
      <c r="I73" s="14">
        <f t="shared" si="80"/>
        <v>6.4447257427091315E-2</v>
      </c>
      <c r="J73" s="14">
        <f t="shared" si="80"/>
        <v>8.0560049842925696E-2</v>
      </c>
      <c r="K73" s="14">
        <f t="shared" si="80"/>
        <v>0.10741508106384803</v>
      </c>
      <c r="L73" s="14">
        <f t="shared" si="80"/>
        <v>0.16112617609519456</v>
      </c>
      <c r="M73" s="14">
        <f t="shared" si="80"/>
        <v>0.32226450546740137</v>
      </c>
      <c r="N73" s="14">
        <f t="shared" si="80"/>
        <v>0</v>
      </c>
      <c r="O73" s="14">
        <f t="shared" si="80"/>
        <v>0</v>
      </c>
      <c r="P73" s="14">
        <f t="shared" si="80"/>
        <v>0</v>
      </c>
      <c r="Q73" s="14">
        <f t="shared" si="80"/>
        <v>0</v>
      </c>
      <c r="R73" s="14">
        <f t="shared" si="80"/>
        <v>0</v>
      </c>
      <c r="S73" s="14">
        <f t="shared" si="80"/>
        <v>0</v>
      </c>
      <c r="T73" s="14">
        <f t="shared" si="80"/>
        <v>0</v>
      </c>
      <c r="U73" s="14">
        <f t="shared" si="69"/>
        <v>1</v>
      </c>
    </row>
    <row r="74" spans="1:21" x14ac:dyDescent="0.25">
      <c r="A74" s="14" t="s">
        <v>17</v>
      </c>
      <c r="B74" s="14">
        <f t="shared" ref="B74:T74" si="81">B54/SUM($B54:$T54)</f>
        <v>2.4186760862428991E-2</v>
      </c>
      <c r="C74" s="14">
        <f t="shared" si="81"/>
        <v>2.6202430672274579E-2</v>
      </c>
      <c r="D74" s="14">
        <f t="shared" si="81"/>
        <v>2.8584596008578673E-2</v>
      </c>
      <c r="E74" s="14">
        <f t="shared" si="81"/>
        <v>3.1443207651302908E-2</v>
      </c>
      <c r="F74" s="14">
        <f t="shared" si="81"/>
        <v>3.4937084140715613E-2</v>
      </c>
      <c r="G74" s="14">
        <f t="shared" si="81"/>
        <v>3.9304454524941711E-2</v>
      </c>
      <c r="H74" s="14">
        <f t="shared" si="81"/>
        <v>4.4919680910252349E-2</v>
      </c>
      <c r="I74" s="14">
        <f t="shared" si="81"/>
        <v>5.2406704248847302E-2</v>
      </c>
      <c r="J74" s="14">
        <f t="shared" si="81"/>
        <v>6.2888626808219675E-2</v>
      </c>
      <c r="K74" s="14">
        <f t="shared" si="81"/>
        <v>7.8611673463196308E-2</v>
      </c>
      <c r="L74" s="14">
        <f t="shared" si="81"/>
        <v>0.10481709443590853</v>
      </c>
      <c r="M74" s="14">
        <f t="shared" si="81"/>
        <v>0.1572288759474488</v>
      </c>
      <c r="N74" s="14">
        <f t="shared" si="81"/>
        <v>0.31446881032588442</v>
      </c>
      <c r="O74" s="14">
        <f t="shared" si="81"/>
        <v>0</v>
      </c>
      <c r="P74" s="14">
        <f t="shared" si="81"/>
        <v>0</v>
      </c>
      <c r="Q74" s="14">
        <f t="shared" si="81"/>
        <v>0</v>
      </c>
      <c r="R74" s="14">
        <f t="shared" si="81"/>
        <v>0</v>
      </c>
      <c r="S74" s="14">
        <f t="shared" si="81"/>
        <v>0</v>
      </c>
      <c r="T74" s="14">
        <f t="shared" si="81"/>
        <v>0</v>
      </c>
      <c r="U74" s="14">
        <f t="shared" si="69"/>
        <v>1</v>
      </c>
    </row>
    <row r="75" spans="1:21" x14ac:dyDescent="0.25">
      <c r="A75" s="14" t="s">
        <v>16</v>
      </c>
      <c r="B75" s="14">
        <f t="shared" ref="B75:T75" si="82">B55/SUM($B55:$T55)</f>
        <v>2.1965829434252376E-2</v>
      </c>
      <c r="C75" s="14">
        <f t="shared" si="82"/>
        <v>2.3655592040297928E-2</v>
      </c>
      <c r="D75" s="14">
        <f t="shared" si="82"/>
        <v>2.5626988984773849E-2</v>
      </c>
      <c r="E75" s="14">
        <f t="shared" si="82"/>
        <v>2.7956831008252449E-2</v>
      </c>
      <c r="F75" s="14">
        <f t="shared" si="82"/>
        <v>3.0752653581013385E-2</v>
      </c>
      <c r="G75" s="14">
        <f t="shared" si="82"/>
        <v>3.4169786400912658E-2</v>
      </c>
      <c r="H75" s="14">
        <f t="shared" si="82"/>
        <v>3.844122515012223E-2</v>
      </c>
      <c r="I75" s="14">
        <f t="shared" si="82"/>
        <v>4.393310789442488E-2</v>
      </c>
      <c r="J75" s="14">
        <f t="shared" si="82"/>
        <v>5.1255668512188254E-2</v>
      </c>
      <c r="K75" s="14">
        <f t="shared" si="82"/>
        <v>6.1507335830795463E-2</v>
      </c>
      <c r="L75" s="14">
        <f t="shared" si="82"/>
        <v>7.6884986163131427E-2</v>
      </c>
      <c r="M75" s="14">
        <f t="shared" si="82"/>
        <v>0.10251471822117811</v>
      </c>
      <c r="N75" s="14">
        <f t="shared" si="82"/>
        <v>0.15377504421932076</v>
      </c>
      <c r="O75" s="14">
        <f t="shared" si="82"/>
        <v>0.30756023255933634</v>
      </c>
      <c r="P75" s="14">
        <f t="shared" si="82"/>
        <v>0</v>
      </c>
      <c r="Q75" s="14">
        <f t="shared" si="82"/>
        <v>0</v>
      </c>
      <c r="R75" s="14">
        <f t="shared" si="82"/>
        <v>0</v>
      </c>
      <c r="S75" s="14">
        <f t="shared" si="82"/>
        <v>0</v>
      </c>
      <c r="T75" s="14">
        <f t="shared" si="82"/>
        <v>0</v>
      </c>
      <c r="U75" s="14">
        <f t="shared" si="69"/>
        <v>1.0000000000000002</v>
      </c>
    </row>
    <row r="76" spans="1:21" x14ac:dyDescent="0.25">
      <c r="A76" s="14" t="s">
        <v>15</v>
      </c>
      <c r="B76" s="14">
        <f t="shared" ref="B76:T76" si="83">B56/SUM($B56:$T56)</f>
        <v>2.0089610402329379E-2</v>
      </c>
      <c r="C76" s="14">
        <f t="shared" si="83"/>
        <v>2.1524648637720419E-2</v>
      </c>
      <c r="D76" s="14">
        <f t="shared" si="83"/>
        <v>2.3180467261196745E-2</v>
      </c>
      <c r="E76" s="14">
        <f t="shared" si="83"/>
        <v>2.5112262285487564E-2</v>
      </c>
      <c r="F76" s="14">
        <f t="shared" si="83"/>
        <v>2.7395301261865658E-2</v>
      </c>
      <c r="G76" s="14">
        <f t="shared" si="83"/>
        <v>3.0134959159223294E-2</v>
      </c>
      <c r="H76" s="14">
        <f t="shared" si="83"/>
        <v>3.3483444893700469E-2</v>
      </c>
      <c r="I76" s="14">
        <f t="shared" si="83"/>
        <v>3.7669072879637625E-2</v>
      </c>
      <c r="J76" s="14">
        <f t="shared" si="83"/>
        <v>4.3050624737518813E-2</v>
      </c>
      <c r="K76" s="14">
        <f t="shared" si="83"/>
        <v>5.0226073287353151E-2</v>
      </c>
      <c r="L76" s="14">
        <f t="shared" si="83"/>
        <v>6.027177679317381E-2</v>
      </c>
      <c r="M76" s="14">
        <f t="shared" si="83"/>
        <v>7.5340468875745178E-2</v>
      </c>
      <c r="N76" s="14">
        <f t="shared" si="83"/>
        <v>0.10045524410297432</v>
      </c>
      <c r="O76" s="14">
        <f t="shared" si="83"/>
        <v>0.15068558412770086</v>
      </c>
      <c r="P76" s="14">
        <f t="shared" si="83"/>
        <v>0.30138046129437279</v>
      </c>
      <c r="Q76" s="14">
        <f t="shared" si="83"/>
        <v>0</v>
      </c>
      <c r="R76" s="14">
        <f t="shared" si="83"/>
        <v>0</v>
      </c>
      <c r="S76" s="14">
        <f t="shared" si="83"/>
        <v>0</v>
      </c>
      <c r="T76" s="14">
        <f t="shared" si="83"/>
        <v>0</v>
      </c>
      <c r="U76" s="14">
        <f t="shared" si="69"/>
        <v>1</v>
      </c>
    </row>
    <row r="77" spans="1:21" x14ac:dyDescent="0.25">
      <c r="A77" s="14" t="s">
        <v>95</v>
      </c>
      <c r="B77" s="14">
        <f t="shared" ref="B77:T77" si="84">B57/SUM($B57:$T57)</f>
        <v>1.8485876816719673E-2</v>
      </c>
      <c r="C77" s="14">
        <f t="shared" si="84"/>
        <v>1.9718321766774915E-2</v>
      </c>
      <c r="D77" s="14">
        <f t="shared" si="84"/>
        <v>2.1126834212556941E-2</v>
      </c>
      <c r="E77" s="14">
        <f t="shared" si="84"/>
        <v>2.2752045742673969E-2</v>
      </c>
      <c r="F77" s="14">
        <f t="shared" si="84"/>
        <v>2.4648131972214309E-2</v>
      </c>
      <c r="G77" s="14">
        <f t="shared" si="84"/>
        <v>2.6888968980669947E-2</v>
      </c>
      <c r="H77" s="14">
        <f t="shared" si="84"/>
        <v>2.9577983645344381E-2</v>
      </c>
      <c r="I77" s="14">
        <f t="shared" si="84"/>
        <v>3.2864570923149733E-2</v>
      </c>
      <c r="J77" s="14">
        <f t="shared" si="84"/>
        <v>3.6972824208136718E-2</v>
      </c>
      <c r="K77" s="14">
        <f t="shared" si="84"/>
        <v>4.2254891945878809E-2</v>
      </c>
      <c r="L77" s="14">
        <f t="shared" si="84"/>
        <v>4.929769139451326E-2</v>
      </c>
      <c r="M77" s="14">
        <f t="shared" si="84"/>
        <v>5.9157680243836941E-2</v>
      </c>
      <c r="N77" s="14">
        <f t="shared" si="84"/>
        <v>7.3947789627668473E-2</v>
      </c>
      <c r="O77" s="14">
        <f t="shared" si="84"/>
        <v>9.859823777186387E-2</v>
      </c>
      <c r="P77" s="14">
        <f t="shared" si="84"/>
        <v>0.14789986180213124</v>
      </c>
      <c r="Q77" s="14">
        <f t="shared" si="84"/>
        <v>0.29580828894586675</v>
      </c>
      <c r="R77" s="14">
        <f t="shared" si="84"/>
        <v>0</v>
      </c>
      <c r="S77" s="14">
        <f t="shared" si="84"/>
        <v>0</v>
      </c>
      <c r="T77" s="14">
        <f t="shared" si="84"/>
        <v>0</v>
      </c>
      <c r="U77" s="14">
        <f t="shared" si="69"/>
        <v>0.99999999999999989</v>
      </c>
    </row>
    <row r="78" spans="1:21" x14ac:dyDescent="0.25">
      <c r="A78" s="14" t="s">
        <v>96</v>
      </c>
      <c r="B78" s="14">
        <f t="shared" ref="B78:T78" si="85">B58/SUM($B58:$T58)</f>
        <v>1.7100967513903925E-2</v>
      </c>
      <c r="C78" s="14">
        <f t="shared" si="85"/>
        <v>1.8169821364989121E-2</v>
      </c>
      <c r="D78" s="14">
        <f t="shared" si="85"/>
        <v>1.9381192050408318E-2</v>
      </c>
      <c r="E78" s="14">
        <f t="shared" si="85"/>
        <v>2.0765619333812657E-2</v>
      </c>
      <c r="F78" s="14">
        <f t="shared" si="85"/>
        <v>2.2363039935164059E-2</v>
      </c>
      <c r="G78" s="14">
        <f t="shared" si="85"/>
        <v>2.4226702966015447E-2</v>
      </c>
      <c r="H78" s="14">
        <f t="shared" si="85"/>
        <v>2.6429221074280154E-2</v>
      </c>
      <c r="I78" s="14">
        <f t="shared" si="85"/>
        <v>2.9072252306190698E-2</v>
      </c>
      <c r="J78" s="14">
        <f t="shared" si="85"/>
        <v>3.2302636597984685E-2</v>
      </c>
      <c r="K78" s="14">
        <f t="shared" si="85"/>
        <v>3.634063474234555E-2</v>
      </c>
      <c r="L78" s="14">
        <f t="shared" si="85"/>
        <v>4.1532372402007189E-2</v>
      </c>
      <c r="M78" s="14">
        <f t="shared" si="85"/>
        <v>4.8454728630172972E-2</v>
      </c>
      <c r="N78" s="14">
        <f t="shared" si="85"/>
        <v>5.8146091861548808E-2</v>
      </c>
      <c r="O78" s="14">
        <f t="shared" si="85"/>
        <v>7.268325356358632E-2</v>
      </c>
      <c r="P78" s="14">
        <f t="shared" si="85"/>
        <v>9.6912102728845054E-2</v>
      </c>
      <c r="Q78" s="14">
        <f t="shared" si="85"/>
        <v>0.14537047539328724</v>
      </c>
      <c r="R78" s="14">
        <f t="shared" si="85"/>
        <v>0.29074888753545797</v>
      </c>
      <c r="S78" s="14">
        <f t="shared" si="85"/>
        <v>0</v>
      </c>
      <c r="T78" s="14">
        <f t="shared" si="85"/>
        <v>0</v>
      </c>
      <c r="U78" s="14">
        <f t="shared" si="69"/>
        <v>1.0000000000000002</v>
      </c>
    </row>
    <row r="79" spans="1:21" x14ac:dyDescent="0.25">
      <c r="A79" s="14" t="s">
        <v>97</v>
      </c>
      <c r="B79" s="14">
        <f t="shared" ref="B79:T79" si="86">B59/SUM($B59:$T59)</f>
        <v>1.5894229802643434E-2</v>
      </c>
      <c r="C79" s="14">
        <f t="shared" si="86"/>
        <v>1.682922033483554E-2</v>
      </c>
      <c r="D79" s="14">
        <f t="shared" si="86"/>
        <v>1.7881086992758515E-2</v>
      </c>
      <c r="E79" s="14">
        <f t="shared" si="86"/>
        <v>1.9073205319702878E-2</v>
      </c>
      <c r="F79" s="14">
        <f t="shared" si="86"/>
        <v>2.0435629656241159E-2</v>
      </c>
      <c r="G79" s="14">
        <f t="shared" si="86"/>
        <v>2.2007661930995147E-2</v>
      </c>
      <c r="H79" s="14">
        <f t="shared" si="86"/>
        <v>2.3841704856599005E-2</v>
      </c>
      <c r="I79" s="14">
        <f t="shared" si="86"/>
        <v>2.6009216885223754E-2</v>
      </c>
      <c r="J79" s="14">
        <f t="shared" si="86"/>
        <v>2.8610240165650613E-2</v>
      </c>
      <c r="K79" s="14">
        <f t="shared" si="86"/>
        <v>3.178928052301172E-2</v>
      </c>
      <c r="L79" s="14">
        <f t="shared" si="86"/>
        <v>3.5763097522010109E-2</v>
      </c>
      <c r="M79" s="14">
        <f t="shared" si="86"/>
        <v>4.087231478801099E-2</v>
      </c>
      <c r="N79" s="14">
        <f t="shared" si="86"/>
        <v>4.7684641108386758E-2</v>
      </c>
      <c r="O79" s="14">
        <f t="shared" si="86"/>
        <v>5.7221958015565032E-2</v>
      </c>
      <c r="P79" s="14">
        <f t="shared" si="86"/>
        <v>7.1528042164705929E-2</v>
      </c>
      <c r="Q79" s="14">
        <f t="shared" si="86"/>
        <v>9.5371745070751038E-2</v>
      </c>
      <c r="R79" s="14">
        <f t="shared" si="86"/>
        <v>0.14305977866618483</v>
      </c>
      <c r="S79" s="14">
        <f t="shared" si="86"/>
        <v>0.28612694619672352</v>
      </c>
      <c r="T79" s="14">
        <f t="shared" si="86"/>
        <v>0</v>
      </c>
      <c r="U79" s="14">
        <f t="shared" si="69"/>
        <v>1</v>
      </c>
    </row>
    <row r="80" spans="1:21" x14ac:dyDescent="0.25">
      <c r="A80" s="14" t="s">
        <v>98</v>
      </c>
      <c r="B80" s="14">
        <f t="shared" ref="B80:T80" si="87">B60/SUM($B60:$T60)</f>
        <v>1.4834339914217246E-2</v>
      </c>
      <c r="C80" s="14">
        <f t="shared" si="87"/>
        <v>1.5658499840243475E-2</v>
      </c>
      <c r="D80" s="14">
        <f t="shared" si="87"/>
        <v>1.6579621569531022E-2</v>
      </c>
      <c r="E80" s="14">
        <f t="shared" si="87"/>
        <v>1.7615885673757423E-2</v>
      </c>
      <c r="F80" s="14">
        <f t="shared" si="87"/>
        <v>1.8790320925329604E-2</v>
      </c>
      <c r="G80" s="14">
        <f t="shared" si="87"/>
        <v>2.013253581194013E-2</v>
      </c>
      <c r="H80" s="14">
        <f t="shared" si="87"/>
        <v>2.1681249217403283E-2</v>
      </c>
      <c r="I80" s="14">
        <f t="shared" si="87"/>
        <v>2.3488086452082096E-2</v>
      </c>
      <c r="J80" s="14">
        <f t="shared" si="87"/>
        <v>2.5623445860612833E-2</v>
      </c>
      <c r="K80" s="14">
        <f t="shared" si="87"/>
        <v>2.8185885420658939E-2</v>
      </c>
      <c r="L80" s="14">
        <f t="shared" si="87"/>
        <v>3.1317767122111914E-2</v>
      </c>
      <c r="M80" s="14">
        <f t="shared" si="87"/>
        <v>3.5232634722938076E-2</v>
      </c>
      <c r="N80" s="14">
        <f t="shared" si="87"/>
        <v>4.0266058343307785E-2</v>
      </c>
      <c r="O80" s="14">
        <f t="shared" si="87"/>
        <v>4.6977324083103317E-2</v>
      </c>
      <c r="P80" s="14">
        <f t="shared" si="87"/>
        <v>5.6373152264949107E-2</v>
      </c>
      <c r="Q80" s="14">
        <f t="shared" si="87"/>
        <v>7.0466996239037683E-2</v>
      </c>
      <c r="R80" s="14">
        <f t="shared" si="87"/>
        <v>9.3956950580505502E-2</v>
      </c>
      <c r="S80" s="14">
        <f t="shared" si="87"/>
        <v>0.14093744614903053</v>
      </c>
      <c r="T80" s="14">
        <f t="shared" si="87"/>
        <v>0.28188179980924005</v>
      </c>
      <c r="U80" s="14">
        <f t="shared" si="69"/>
        <v>1</v>
      </c>
    </row>
    <row r="81" spans="1:21" x14ac:dyDescent="0.25">
      <c r="U81" s="14" t="s">
        <v>73</v>
      </c>
    </row>
    <row r="82" spans="1:21" x14ac:dyDescent="0.25">
      <c r="A82" s="14" t="s">
        <v>14</v>
      </c>
      <c r="B82" s="14">
        <f>IFERROR(B62*B$22,0)</f>
        <v>9936</v>
      </c>
      <c r="C82" s="14">
        <f t="shared" ref="C82:T96" si="88">IFERROR(C62*C$22,0)</f>
        <v>0</v>
      </c>
      <c r="D82" s="14">
        <f t="shared" si="88"/>
        <v>0</v>
      </c>
      <c r="E82" s="14">
        <f t="shared" si="88"/>
        <v>0</v>
      </c>
      <c r="F82" s="14">
        <f t="shared" si="88"/>
        <v>0</v>
      </c>
      <c r="G82" s="14">
        <f t="shared" si="88"/>
        <v>0</v>
      </c>
      <c r="H82" s="14">
        <f t="shared" si="88"/>
        <v>0</v>
      </c>
      <c r="I82" s="14">
        <f t="shared" si="88"/>
        <v>0</v>
      </c>
      <c r="J82" s="14">
        <f t="shared" si="88"/>
        <v>0</v>
      </c>
      <c r="K82" s="14">
        <f t="shared" si="88"/>
        <v>0</v>
      </c>
      <c r="L82" s="14">
        <f t="shared" si="88"/>
        <v>0</v>
      </c>
      <c r="M82" s="14">
        <f t="shared" si="88"/>
        <v>0</v>
      </c>
      <c r="N82" s="14">
        <f t="shared" si="88"/>
        <v>0</v>
      </c>
      <c r="O82" s="14">
        <f t="shared" si="88"/>
        <v>0</v>
      </c>
      <c r="P82" s="14">
        <f t="shared" si="88"/>
        <v>0</v>
      </c>
      <c r="Q82" s="14">
        <f t="shared" si="88"/>
        <v>0</v>
      </c>
      <c r="R82" s="14">
        <f t="shared" si="88"/>
        <v>0</v>
      </c>
      <c r="S82" s="14">
        <f t="shared" si="88"/>
        <v>0</v>
      </c>
      <c r="T82" s="14">
        <f t="shared" si="88"/>
        <v>0</v>
      </c>
      <c r="U82" s="14">
        <f t="shared" ref="U82:U100" si="89">SUM(B82:T82)</f>
        <v>9936</v>
      </c>
    </row>
    <row r="83" spans="1:21" x14ac:dyDescent="0.25">
      <c r="A83" s="14" t="s">
        <v>13</v>
      </c>
      <c r="B83" s="14">
        <f t="shared" ref="B83:Q100" si="90">IFERROR(B63*B$22,0)</f>
        <v>3311.814388771737</v>
      </c>
      <c r="C83" s="14">
        <f t="shared" si="90"/>
        <v>6624.185611228264</v>
      </c>
      <c r="D83" s="14">
        <f t="shared" si="90"/>
        <v>0</v>
      </c>
      <c r="E83" s="14">
        <f t="shared" si="90"/>
        <v>0</v>
      </c>
      <c r="F83" s="14">
        <f t="shared" si="90"/>
        <v>0</v>
      </c>
      <c r="G83" s="14">
        <f t="shared" si="90"/>
        <v>0</v>
      </c>
      <c r="H83" s="14">
        <f t="shared" si="90"/>
        <v>0</v>
      </c>
      <c r="I83" s="14">
        <f t="shared" si="90"/>
        <v>0</v>
      </c>
      <c r="J83" s="14">
        <f t="shared" si="90"/>
        <v>0</v>
      </c>
      <c r="K83" s="14">
        <f t="shared" si="90"/>
        <v>0</v>
      </c>
      <c r="L83" s="14">
        <f t="shared" si="90"/>
        <v>0</v>
      </c>
      <c r="M83" s="14">
        <f t="shared" si="90"/>
        <v>0</v>
      </c>
      <c r="N83" s="14">
        <f t="shared" si="90"/>
        <v>0</v>
      </c>
      <c r="O83" s="14">
        <f t="shared" si="90"/>
        <v>0</v>
      </c>
      <c r="P83" s="14">
        <f t="shared" si="90"/>
        <v>0</v>
      </c>
      <c r="Q83" s="14">
        <f t="shared" si="90"/>
        <v>0</v>
      </c>
      <c r="R83" s="14">
        <f t="shared" si="88"/>
        <v>0</v>
      </c>
      <c r="S83" s="14">
        <f t="shared" si="88"/>
        <v>0</v>
      </c>
      <c r="T83" s="14">
        <f t="shared" si="88"/>
        <v>0</v>
      </c>
      <c r="U83" s="14">
        <f t="shared" si="89"/>
        <v>9936</v>
      </c>
    </row>
    <row r="84" spans="1:21" x14ac:dyDescent="0.25">
      <c r="A84" s="14" t="s">
        <v>12</v>
      </c>
      <c r="B84" s="14">
        <f t="shared" si="90"/>
        <v>1806.389938804228</v>
      </c>
      <c r="C84" s="14">
        <f t="shared" si="88"/>
        <v>2709.7181537612355</v>
      </c>
      <c r="D84" s="14">
        <f t="shared" si="88"/>
        <v>5419.8919074345358</v>
      </c>
      <c r="E84" s="14">
        <f t="shared" si="88"/>
        <v>0</v>
      </c>
      <c r="F84" s="14">
        <f t="shared" si="88"/>
        <v>0</v>
      </c>
      <c r="G84" s="14">
        <f t="shared" si="88"/>
        <v>0</v>
      </c>
      <c r="H84" s="14">
        <f t="shared" si="88"/>
        <v>0</v>
      </c>
      <c r="I84" s="14">
        <f t="shared" si="88"/>
        <v>0</v>
      </c>
      <c r="J84" s="14">
        <f t="shared" si="88"/>
        <v>0</v>
      </c>
      <c r="K84" s="14">
        <f t="shared" si="88"/>
        <v>0</v>
      </c>
      <c r="L84" s="14">
        <f t="shared" si="88"/>
        <v>0</v>
      </c>
      <c r="M84" s="14">
        <f t="shared" si="88"/>
        <v>0</v>
      </c>
      <c r="N84" s="14">
        <f t="shared" si="88"/>
        <v>0</v>
      </c>
      <c r="O84" s="14">
        <f t="shared" si="88"/>
        <v>0</v>
      </c>
      <c r="P84" s="14">
        <f t="shared" si="88"/>
        <v>0</v>
      </c>
      <c r="Q84" s="14">
        <f t="shared" si="88"/>
        <v>0</v>
      </c>
      <c r="R84" s="14">
        <f t="shared" si="88"/>
        <v>0</v>
      </c>
      <c r="S84" s="14">
        <f t="shared" si="88"/>
        <v>0</v>
      </c>
      <c r="T84" s="14">
        <f t="shared" si="88"/>
        <v>0</v>
      </c>
      <c r="U84" s="14">
        <f t="shared" si="89"/>
        <v>9936</v>
      </c>
    </row>
    <row r="85" spans="1:21" x14ac:dyDescent="0.25">
      <c r="A85" s="14" t="s">
        <v>11</v>
      </c>
      <c r="B85" s="14">
        <f t="shared" si="90"/>
        <v>1192.1930705653065</v>
      </c>
      <c r="C85" s="14">
        <f t="shared" si="88"/>
        <v>1589.6462222400889</v>
      </c>
      <c r="D85" s="14">
        <f t="shared" si="88"/>
        <v>2384.5865911506116</v>
      </c>
      <c r="E85" s="14">
        <f t="shared" si="88"/>
        <v>4769.5741160439929</v>
      </c>
      <c r="F85" s="14">
        <f t="shared" si="88"/>
        <v>0</v>
      </c>
      <c r="G85" s="14">
        <f t="shared" si="88"/>
        <v>0</v>
      </c>
      <c r="H85" s="14">
        <f t="shared" si="88"/>
        <v>0</v>
      </c>
      <c r="I85" s="14">
        <f t="shared" si="88"/>
        <v>0</v>
      </c>
      <c r="J85" s="14">
        <f t="shared" si="88"/>
        <v>0</v>
      </c>
      <c r="K85" s="14">
        <f t="shared" si="88"/>
        <v>0</v>
      </c>
      <c r="L85" s="14">
        <f t="shared" si="88"/>
        <v>0</v>
      </c>
      <c r="M85" s="14">
        <f t="shared" si="88"/>
        <v>0</v>
      </c>
      <c r="N85" s="14">
        <f t="shared" si="88"/>
        <v>0</v>
      </c>
      <c r="O85" s="14">
        <f t="shared" si="88"/>
        <v>0</v>
      </c>
      <c r="P85" s="14">
        <f t="shared" si="88"/>
        <v>0</v>
      </c>
      <c r="Q85" s="14">
        <f t="shared" si="88"/>
        <v>0</v>
      </c>
      <c r="R85" s="14">
        <f t="shared" si="88"/>
        <v>0</v>
      </c>
      <c r="S85" s="14">
        <f t="shared" si="88"/>
        <v>0</v>
      </c>
      <c r="T85" s="14">
        <f t="shared" si="88"/>
        <v>0</v>
      </c>
      <c r="U85" s="14">
        <f t="shared" si="89"/>
        <v>9936</v>
      </c>
    </row>
    <row r="86" spans="1:21" x14ac:dyDescent="0.25">
      <c r="A86" s="14" t="s">
        <v>10</v>
      </c>
      <c r="B86" s="14">
        <f t="shared" si="90"/>
        <v>870.2005469456011</v>
      </c>
      <c r="C86" s="14">
        <f t="shared" si="88"/>
        <v>1087.7801214841186</v>
      </c>
      <c r="D86" s="14">
        <f t="shared" si="88"/>
        <v>1450.4240994498982</v>
      </c>
      <c r="E86" s="14">
        <f t="shared" si="88"/>
        <v>2175.7431374611583</v>
      </c>
      <c r="F86" s="14">
        <f t="shared" si="88"/>
        <v>4351.8520946592243</v>
      </c>
      <c r="G86" s="14">
        <f t="shared" si="88"/>
        <v>0</v>
      </c>
      <c r="H86" s="14">
        <f t="shared" si="88"/>
        <v>0</v>
      </c>
      <c r="I86" s="14">
        <f t="shared" si="88"/>
        <v>0</v>
      </c>
      <c r="J86" s="14">
        <f t="shared" si="88"/>
        <v>0</v>
      </c>
      <c r="K86" s="14">
        <f t="shared" si="88"/>
        <v>0</v>
      </c>
      <c r="L86" s="14">
        <f t="shared" si="88"/>
        <v>0</v>
      </c>
      <c r="M86" s="14">
        <f t="shared" si="88"/>
        <v>0</v>
      </c>
      <c r="N86" s="14">
        <f t="shared" si="88"/>
        <v>0</v>
      </c>
      <c r="O86" s="14">
        <f t="shared" si="88"/>
        <v>0</v>
      </c>
      <c r="P86" s="14">
        <f t="shared" si="88"/>
        <v>0</v>
      </c>
      <c r="Q86" s="14">
        <f t="shared" si="88"/>
        <v>0</v>
      </c>
      <c r="R86" s="14">
        <f t="shared" si="88"/>
        <v>0</v>
      </c>
      <c r="S86" s="14">
        <f t="shared" si="88"/>
        <v>0</v>
      </c>
      <c r="T86" s="14">
        <f t="shared" si="88"/>
        <v>0</v>
      </c>
      <c r="U86" s="14">
        <f t="shared" si="89"/>
        <v>9936</v>
      </c>
    </row>
    <row r="87" spans="1:21" x14ac:dyDescent="0.25">
      <c r="A87" s="14" t="s">
        <v>9</v>
      </c>
      <c r="B87" s="14">
        <f t="shared" si="90"/>
        <v>675.8419821907454</v>
      </c>
      <c r="C87" s="14">
        <f t="shared" si="88"/>
        <v>811.0254865574035</v>
      </c>
      <c r="D87" s="14">
        <f t="shared" si="88"/>
        <v>1013.8049719381546</v>
      </c>
      <c r="E87" s="14">
        <f t="shared" si="88"/>
        <v>1351.7796953482582</v>
      </c>
      <c r="F87" s="14">
        <f t="shared" si="88"/>
        <v>2027.7535462754427</v>
      </c>
      <c r="G87" s="14">
        <f t="shared" si="88"/>
        <v>222.15922315316638</v>
      </c>
      <c r="H87" s="14">
        <f t="shared" si="88"/>
        <v>0</v>
      </c>
      <c r="I87" s="14">
        <f t="shared" si="88"/>
        <v>0</v>
      </c>
      <c r="J87" s="14">
        <f t="shared" si="88"/>
        <v>0</v>
      </c>
      <c r="K87" s="14">
        <f t="shared" si="88"/>
        <v>0</v>
      </c>
      <c r="L87" s="14">
        <f t="shared" si="88"/>
        <v>0</v>
      </c>
      <c r="M87" s="14">
        <f t="shared" si="88"/>
        <v>0</v>
      </c>
      <c r="N87" s="14">
        <f t="shared" si="88"/>
        <v>0</v>
      </c>
      <c r="O87" s="14">
        <f t="shared" si="88"/>
        <v>0</v>
      </c>
      <c r="P87" s="14">
        <f t="shared" si="88"/>
        <v>0</v>
      </c>
      <c r="Q87" s="14">
        <f t="shared" si="88"/>
        <v>0</v>
      </c>
      <c r="R87" s="14">
        <f t="shared" si="88"/>
        <v>0</v>
      </c>
      <c r="S87" s="14">
        <f t="shared" si="88"/>
        <v>0</v>
      </c>
      <c r="T87" s="14">
        <f t="shared" si="88"/>
        <v>0</v>
      </c>
      <c r="U87" s="14">
        <f t="shared" si="89"/>
        <v>6102.3649054631715</v>
      </c>
    </row>
    <row r="88" spans="1:21" x14ac:dyDescent="0.25">
      <c r="A88" s="14" t="s">
        <v>8</v>
      </c>
      <c r="B88" s="14">
        <f t="shared" si="90"/>
        <v>547.38030869297904</v>
      </c>
      <c r="C88" s="14">
        <f t="shared" si="88"/>
        <v>638.61907489134228</v>
      </c>
      <c r="D88" s="14">
        <f t="shared" si="88"/>
        <v>766.3552588869984</v>
      </c>
      <c r="E88" s="14">
        <f t="shared" si="88"/>
        <v>957.96299701562793</v>
      </c>
      <c r="F88" s="14">
        <f t="shared" si="88"/>
        <v>1277.3165254424832</v>
      </c>
      <c r="G88" s="14">
        <f t="shared" si="88"/>
        <v>104.95274559347479</v>
      </c>
      <c r="H88" s="14">
        <f t="shared" si="88"/>
        <v>209.91837169899034</v>
      </c>
      <c r="I88" s="14">
        <f t="shared" si="88"/>
        <v>0</v>
      </c>
      <c r="J88" s="14">
        <f t="shared" si="88"/>
        <v>0</v>
      </c>
      <c r="K88" s="14">
        <f t="shared" si="88"/>
        <v>0</v>
      </c>
      <c r="L88" s="14">
        <f t="shared" si="88"/>
        <v>0</v>
      </c>
      <c r="M88" s="14">
        <f t="shared" si="88"/>
        <v>0</v>
      </c>
      <c r="N88" s="14">
        <f t="shared" si="88"/>
        <v>0</v>
      </c>
      <c r="O88" s="14">
        <f t="shared" si="88"/>
        <v>0</v>
      </c>
      <c r="P88" s="14">
        <f t="shared" si="88"/>
        <v>0</v>
      </c>
      <c r="Q88" s="14">
        <f t="shared" si="88"/>
        <v>0</v>
      </c>
      <c r="R88" s="14">
        <f t="shared" si="88"/>
        <v>0</v>
      </c>
      <c r="S88" s="14">
        <f t="shared" si="88"/>
        <v>0</v>
      </c>
      <c r="T88" s="14">
        <f t="shared" si="88"/>
        <v>0</v>
      </c>
      <c r="U88" s="14">
        <f t="shared" si="89"/>
        <v>4502.5052822218959</v>
      </c>
    </row>
    <row r="89" spans="1:21" x14ac:dyDescent="0.25">
      <c r="A89" s="14" t="s">
        <v>7</v>
      </c>
      <c r="B89" s="14">
        <f t="shared" si="90"/>
        <v>456.93246039902107</v>
      </c>
      <c r="C89" s="14">
        <f t="shared" si="88"/>
        <v>522.21398549817275</v>
      </c>
      <c r="D89" s="14">
        <f t="shared" si="88"/>
        <v>609.25700255074969</v>
      </c>
      <c r="E89" s="14">
        <f t="shared" si="88"/>
        <v>731.11883902233831</v>
      </c>
      <c r="F89" s="14">
        <f t="shared" si="88"/>
        <v>913.91451476200336</v>
      </c>
      <c r="G89" s="14">
        <f t="shared" si="88"/>
        <v>66.748654946997519</v>
      </c>
      <c r="H89" s="14">
        <f t="shared" si="88"/>
        <v>100.12616078519387</v>
      </c>
      <c r="I89" s="14">
        <f t="shared" si="88"/>
        <v>200.26318893841241</v>
      </c>
      <c r="J89" s="14">
        <f t="shared" si="88"/>
        <v>0</v>
      </c>
      <c r="K89" s="14">
        <f t="shared" si="88"/>
        <v>0</v>
      </c>
      <c r="L89" s="14">
        <f t="shared" si="88"/>
        <v>0</v>
      </c>
      <c r="M89" s="14">
        <f t="shared" si="88"/>
        <v>0</v>
      </c>
      <c r="N89" s="14">
        <f t="shared" si="88"/>
        <v>0</v>
      </c>
      <c r="O89" s="14">
        <f t="shared" si="88"/>
        <v>0</v>
      </c>
      <c r="P89" s="14">
        <f t="shared" si="88"/>
        <v>0</v>
      </c>
      <c r="Q89" s="14">
        <f t="shared" si="88"/>
        <v>0</v>
      </c>
      <c r="R89" s="14">
        <f t="shared" si="88"/>
        <v>0</v>
      </c>
      <c r="S89" s="14">
        <f t="shared" si="88"/>
        <v>0</v>
      </c>
      <c r="T89" s="14">
        <f t="shared" si="88"/>
        <v>0</v>
      </c>
      <c r="U89" s="14">
        <f t="shared" si="89"/>
        <v>3600.5748069028891</v>
      </c>
    </row>
    <row r="90" spans="1:21" x14ac:dyDescent="0.25">
      <c r="A90" s="14" t="s">
        <v>6</v>
      </c>
      <c r="B90" s="14">
        <f t="shared" si="90"/>
        <v>390.21186265538495</v>
      </c>
      <c r="C90" s="14">
        <f t="shared" si="88"/>
        <v>438.99198192955333</v>
      </c>
      <c r="D90" s="14">
        <f t="shared" si="88"/>
        <v>501.70983385620877</v>
      </c>
      <c r="E90" s="14">
        <f t="shared" si="88"/>
        <v>585.33448529866484</v>
      </c>
      <c r="F90" s="14">
        <f t="shared" si="88"/>
        <v>702.41038905066387</v>
      </c>
      <c r="G90" s="14">
        <f t="shared" si="88"/>
        <v>48.094584902997561</v>
      </c>
      <c r="H90" s="14">
        <f t="shared" si="88"/>
        <v>64.127410655911646</v>
      </c>
      <c r="I90" s="14">
        <f t="shared" si="88"/>
        <v>96.193859034378022</v>
      </c>
      <c r="J90" s="14">
        <f t="shared" si="88"/>
        <v>192.39709698272216</v>
      </c>
      <c r="K90" s="14">
        <f t="shared" si="88"/>
        <v>0</v>
      </c>
      <c r="L90" s="14">
        <f t="shared" si="88"/>
        <v>0</v>
      </c>
      <c r="M90" s="14">
        <f t="shared" si="88"/>
        <v>0</v>
      </c>
      <c r="N90" s="14">
        <f t="shared" si="88"/>
        <v>0</v>
      </c>
      <c r="O90" s="14">
        <f t="shared" si="88"/>
        <v>0</v>
      </c>
      <c r="P90" s="14">
        <f t="shared" si="88"/>
        <v>0</v>
      </c>
      <c r="Q90" s="14">
        <f t="shared" si="88"/>
        <v>0</v>
      </c>
      <c r="R90" s="14">
        <f t="shared" si="88"/>
        <v>0</v>
      </c>
      <c r="S90" s="14">
        <f t="shared" si="88"/>
        <v>0</v>
      </c>
      <c r="T90" s="14">
        <f t="shared" si="88"/>
        <v>0</v>
      </c>
      <c r="U90" s="14">
        <f t="shared" si="89"/>
        <v>3019.4715043664855</v>
      </c>
    </row>
    <row r="91" spans="1:21" x14ac:dyDescent="0.25">
      <c r="A91" s="14" t="s">
        <v>5</v>
      </c>
      <c r="B91" s="14">
        <f t="shared" si="90"/>
        <v>339.20206608170787</v>
      </c>
      <c r="C91" s="14">
        <f t="shared" si="88"/>
        <v>376.89372440398614</v>
      </c>
      <c r="D91" s="14">
        <f t="shared" si="88"/>
        <v>424.00863422544307</v>
      </c>
      <c r="E91" s="14">
        <f t="shared" si="88"/>
        <v>484.58543499461018</v>
      </c>
      <c r="F91" s="14">
        <f t="shared" si="88"/>
        <v>565.35524833637453</v>
      </c>
      <c r="G91" s="14">
        <f t="shared" si="88"/>
        <v>37.161750606495822</v>
      </c>
      <c r="H91" s="14">
        <f t="shared" si="88"/>
        <v>46.452851252065336</v>
      </c>
      <c r="I91" s="14">
        <f t="shared" si="88"/>
        <v>61.938274685181327</v>
      </c>
      <c r="J91" s="14">
        <f t="shared" si="88"/>
        <v>92.909821519429158</v>
      </c>
      <c r="K91" s="14">
        <f t="shared" si="88"/>
        <v>185.82788143469205</v>
      </c>
      <c r="L91" s="14">
        <f t="shared" si="88"/>
        <v>0</v>
      </c>
      <c r="M91" s="14">
        <f t="shared" si="88"/>
        <v>0</v>
      </c>
      <c r="N91" s="14">
        <f t="shared" si="88"/>
        <v>0</v>
      </c>
      <c r="O91" s="14">
        <f t="shared" si="88"/>
        <v>0</v>
      </c>
      <c r="P91" s="14">
        <f t="shared" si="88"/>
        <v>0</v>
      </c>
      <c r="Q91" s="14">
        <f t="shared" si="88"/>
        <v>0</v>
      </c>
      <c r="R91" s="14">
        <f t="shared" si="88"/>
        <v>0</v>
      </c>
      <c r="S91" s="14">
        <f t="shared" si="88"/>
        <v>0</v>
      </c>
      <c r="T91" s="14">
        <f t="shared" si="88"/>
        <v>0</v>
      </c>
      <c r="U91" s="14">
        <f t="shared" si="89"/>
        <v>2614.3356875399859</v>
      </c>
    </row>
    <row r="92" spans="1:21" x14ac:dyDescent="0.25">
      <c r="A92" s="14" t="s">
        <v>4</v>
      </c>
      <c r="B92" s="14">
        <f t="shared" si="90"/>
        <v>299.08387507432724</v>
      </c>
      <c r="C92" s="14">
        <f t="shared" si="88"/>
        <v>328.99410478215583</v>
      </c>
      <c r="D92" s="14">
        <f t="shared" si="88"/>
        <v>365.55126805802001</v>
      </c>
      <c r="E92" s="14">
        <f t="shared" si="88"/>
        <v>411.248022308727</v>
      </c>
      <c r="F92" s="14">
        <f t="shared" si="88"/>
        <v>470.00142693758175</v>
      </c>
      <c r="G92" s="14">
        <f t="shared" si="88"/>
        <v>30.035739216075456</v>
      </c>
      <c r="H92" s="14">
        <f t="shared" si="88"/>
        <v>36.043273133330253</v>
      </c>
      <c r="I92" s="14">
        <f t="shared" si="88"/>
        <v>45.054682069243242</v>
      </c>
      <c r="J92" s="14">
        <f t="shared" si="88"/>
        <v>60.073924752381714</v>
      </c>
      <c r="K92" s="14">
        <f t="shared" si="88"/>
        <v>90.113033706245275</v>
      </c>
      <c r="L92" s="14">
        <f t="shared" si="88"/>
        <v>180.23340684688333</v>
      </c>
      <c r="M92" s="14">
        <f t="shared" si="88"/>
        <v>0</v>
      </c>
      <c r="N92" s="14">
        <f t="shared" si="88"/>
        <v>0</v>
      </c>
      <c r="O92" s="14">
        <f t="shared" si="88"/>
        <v>0</v>
      </c>
      <c r="P92" s="14">
        <f t="shared" si="88"/>
        <v>0</v>
      </c>
      <c r="Q92" s="14">
        <f t="shared" si="88"/>
        <v>0</v>
      </c>
      <c r="R92" s="14">
        <f t="shared" si="88"/>
        <v>0</v>
      </c>
      <c r="S92" s="14">
        <f t="shared" si="88"/>
        <v>0</v>
      </c>
      <c r="T92" s="14">
        <f t="shared" si="88"/>
        <v>0</v>
      </c>
      <c r="U92" s="14">
        <f t="shared" si="89"/>
        <v>2316.4327568849712</v>
      </c>
    </row>
    <row r="93" spans="1:21" x14ac:dyDescent="0.25">
      <c r="A93" s="14" t="s">
        <v>3</v>
      </c>
      <c r="B93" s="14">
        <f t="shared" si="90"/>
        <v>266.79893711829095</v>
      </c>
      <c r="C93" s="14">
        <f t="shared" si="88"/>
        <v>291.05476383350788</v>
      </c>
      <c r="D93" s="14">
        <f t="shared" si="88"/>
        <v>320.16190045911253</v>
      </c>
      <c r="E93" s="14">
        <f t="shared" si="88"/>
        <v>355.73748420199519</v>
      </c>
      <c r="F93" s="14">
        <f t="shared" si="88"/>
        <v>400.20723438806567</v>
      </c>
      <c r="G93" s="14">
        <f t="shared" si="88"/>
        <v>25.053503288264167</v>
      </c>
      <c r="H93" s="14">
        <f t="shared" si="88"/>
        <v>29.22933231640771</v>
      </c>
      <c r="I93" s="14">
        <f t="shared" si="88"/>
        <v>35.075546719374401</v>
      </c>
      <c r="J93" s="14">
        <f t="shared" si="88"/>
        <v>43.844965709787566</v>
      </c>
      <c r="K93" s="14">
        <f t="shared" si="88"/>
        <v>58.46086931600923</v>
      </c>
      <c r="L93" s="14">
        <f t="shared" si="88"/>
        <v>87.693238517321589</v>
      </c>
      <c r="M93" s="14">
        <f t="shared" si="88"/>
        <v>175.39309147958087</v>
      </c>
      <c r="N93" s="14">
        <f t="shared" si="88"/>
        <v>0</v>
      </c>
      <c r="O93" s="14">
        <f t="shared" si="88"/>
        <v>0</v>
      </c>
      <c r="P93" s="14">
        <f t="shared" si="88"/>
        <v>0</v>
      </c>
      <c r="Q93" s="14">
        <f t="shared" si="88"/>
        <v>0</v>
      </c>
      <c r="R93" s="14">
        <f t="shared" si="88"/>
        <v>0</v>
      </c>
      <c r="S93" s="14">
        <f t="shared" si="88"/>
        <v>0</v>
      </c>
      <c r="T93" s="14">
        <f t="shared" si="88"/>
        <v>0</v>
      </c>
      <c r="U93" s="14">
        <f t="shared" si="89"/>
        <v>2088.7108673477178</v>
      </c>
    </row>
    <row r="94" spans="1:21" x14ac:dyDescent="0.25">
      <c r="A94" s="14" t="s">
        <v>2</v>
      </c>
      <c r="B94" s="14">
        <f t="shared" si="90"/>
        <v>240.31965592909447</v>
      </c>
      <c r="C94" s="14">
        <f t="shared" si="88"/>
        <v>260.34735115972023</v>
      </c>
      <c r="D94" s="14">
        <f t="shared" si="88"/>
        <v>284.01654594123767</v>
      </c>
      <c r="E94" s="14">
        <f t="shared" si="88"/>
        <v>312.4197112233457</v>
      </c>
      <c r="F94" s="14">
        <f t="shared" si="88"/>
        <v>347.13486802215033</v>
      </c>
      <c r="G94" s="14">
        <f t="shared" si="88"/>
        <v>21.391526746172989</v>
      </c>
      <c r="H94" s="14">
        <f t="shared" si="88"/>
        <v>24.44762475997355</v>
      </c>
      <c r="I94" s="14">
        <f t="shared" si="88"/>
        <v>28.522451950238768</v>
      </c>
      <c r="J94" s="14">
        <f t="shared" si="88"/>
        <v>34.227258936883004</v>
      </c>
      <c r="K94" s="14">
        <f t="shared" si="88"/>
        <v>42.784558029733276</v>
      </c>
      <c r="L94" s="14">
        <f t="shared" si="88"/>
        <v>57.046909979606248</v>
      </c>
      <c r="M94" s="14">
        <f t="shared" si="88"/>
        <v>85.572125240060274</v>
      </c>
      <c r="N94" s="14">
        <f t="shared" si="88"/>
        <v>171.15026905295369</v>
      </c>
      <c r="O94" s="14">
        <f t="shared" si="88"/>
        <v>0</v>
      </c>
      <c r="P94" s="14">
        <f t="shared" si="88"/>
        <v>0</v>
      </c>
      <c r="Q94" s="14">
        <f t="shared" si="88"/>
        <v>0</v>
      </c>
      <c r="R94" s="14">
        <f t="shared" si="88"/>
        <v>0</v>
      </c>
      <c r="S94" s="14">
        <f t="shared" si="88"/>
        <v>0</v>
      </c>
      <c r="T94" s="14">
        <f t="shared" si="88"/>
        <v>0</v>
      </c>
      <c r="U94" s="14">
        <f t="shared" si="89"/>
        <v>1909.38085697117</v>
      </c>
    </row>
    <row r="95" spans="1:21" x14ac:dyDescent="0.25">
      <c r="A95" s="14" t="s">
        <v>1</v>
      </c>
      <c r="B95" s="14">
        <f t="shared" si="90"/>
        <v>218.25248125873162</v>
      </c>
      <c r="C95" s="14">
        <f t="shared" si="88"/>
        <v>235.0419625124002</v>
      </c>
      <c r="D95" s="14">
        <f t="shared" si="88"/>
        <v>254.62976255271298</v>
      </c>
      <c r="E95" s="14">
        <f t="shared" si="88"/>
        <v>277.77907289799634</v>
      </c>
      <c r="F95" s="14">
        <f t="shared" si="88"/>
        <v>305.55836598094896</v>
      </c>
      <c r="G95" s="14">
        <f t="shared" si="88"/>
        <v>18.596973512055762</v>
      </c>
      <c r="H95" s="14">
        <f t="shared" si="88"/>
        <v>20.921712459657066</v>
      </c>
      <c r="I95" s="14">
        <f t="shared" si="88"/>
        <v>23.910680454036584</v>
      </c>
      <c r="J95" s="14">
        <f t="shared" si="88"/>
        <v>27.895998484743703</v>
      </c>
      <c r="K95" s="14">
        <f t="shared" si="88"/>
        <v>33.475488603343152</v>
      </c>
      <c r="L95" s="14">
        <f t="shared" si="88"/>
        <v>41.844805067682216</v>
      </c>
      <c r="M95" s="14">
        <f t="shared" si="88"/>
        <v>55.793837192502579</v>
      </c>
      <c r="N95" s="14">
        <f t="shared" si="88"/>
        <v>83.692370523145243</v>
      </c>
      <c r="O95" s="14">
        <f t="shared" si="88"/>
        <v>167.39026200394738</v>
      </c>
      <c r="P95" s="14">
        <f t="shared" si="88"/>
        <v>0</v>
      </c>
      <c r="Q95" s="14">
        <f t="shared" si="88"/>
        <v>0</v>
      </c>
      <c r="R95" s="14">
        <f t="shared" si="88"/>
        <v>0</v>
      </c>
      <c r="S95" s="14">
        <f t="shared" si="88"/>
        <v>0</v>
      </c>
      <c r="T95" s="14">
        <f t="shared" si="88"/>
        <v>0</v>
      </c>
      <c r="U95" s="14">
        <f t="shared" si="89"/>
        <v>1764.7837735039038</v>
      </c>
    </row>
    <row r="96" spans="1:21" x14ac:dyDescent="0.25">
      <c r="A96" s="14" t="s">
        <v>0</v>
      </c>
      <c r="B96" s="14">
        <f t="shared" si="90"/>
        <v>199.61036895754472</v>
      </c>
      <c r="C96" s="14">
        <f t="shared" si="88"/>
        <v>213.86890886439008</v>
      </c>
      <c r="D96" s="14">
        <f t="shared" si="88"/>
        <v>230.32112270725085</v>
      </c>
      <c r="E96" s="14">
        <f t="shared" si="88"/>
        <v>249.51543806860442</v>
      </c>
      <c r="F96" s="14">
        <f t="shared" si="88"/>
        <v>272.19971333789715</v>
      </c>
      <c r="G96" s="14">
        <f t="shared" si="88"/>
        <v>16.401010843193017</v>
      </c>
      <c r="H96" s="14">
        <f t="shared" si="88"/>
        <v>18.22343079568957</v>
      </c>
      <c r="I96" s="14">
        <f t="shared" si="88"/>
        <v>20.501467066461032</v>
      </c>
      <c r="J96" s="14">
        <f t="shared" si="88"/>
        <v>23.430387258718888</v>
      </c>
      <c r="K96" s="14">
        <f t="shared" si="88"/>
        <v>27.335639256864944</v>
      </c>
      <c r="L96" s="14">
        <f t="shared" si="88"/>
        <v>32.803033164914737</v>
      </c>
      <c r="M96" s="14">
        <f t="shared" si="88"/>
        <v>41.004198493633886</v>
      </c>
      <c r="N96" s="14">
        <f t="shared" si="88"/>
        <v>54.672964349587254</v>
      </c>
      <c r="O96" s="14">
        <f t="shared" si="88"/>
        <v>82.01092578666676</v>
      </c>
      <c r="P96" s="14">
        <f t="shared" si="88"/>
        <v>27.337818221347817</v>
      </c>
      <c r="Q96" s="14">
        <f t="shared" si="88"/>
        <v>0</v>
      </c>
      <c r="R96" s="14">
        <f t="shared" si="88"/>
        <v>0</v>
      </c>
      <c r="S96" s="14">
        <f t="shared" si="88"/>
        <v>0</v>
      </c>
      <c r="T96" s="14">
        <f t="shared" si="88"/>
        <v>0</v>
      </c>
      <c r="U96" s="14">
        <f t="shared" si="89"/>
        <v>1509.2364271727649</v>
      </c>
    </row>
    <row r="97" spans="1:29" x14ac:dyDescent="0.25">
      <c r="A97" s="14" t="s">
        <v>99</v>
      </c>
      <c r="B97" s="14">
        <f t="shared" si="90"/>
        <v>183.67567205092666</v>
      </c>
      <c r="C97" s="14">
        <f t="shared" ref="C97:T100" si="91">IFERROR(C77*C$22,0)</f>
        <v>195.92124507467557</v>
      </c>
      <c r="D97" s="14">
        <f t="shared" si="91"/>
        <v>209.91622473596576</v>
      </c>
      <c r="E97" s="14">
        <f t="shared" si="91"/>
        <v>226.06432649920856</v>
      </c>
      <c r="F97" s="14">
        <f t="shared" si="91"/>
        <v>244.90383927592137</v>
      </c>
      <c r="G97" s="14">
        <f t="shared" si="91"/>
        <v>14.634374298770911</v>
      </c>
      <c r="H97" s="14">
        <f t="shared" si="91"/>
        <v>16.097875823355924</v>
      </c>
      <c r="I97" s="14">
        <f t="shared" si="91"/>
        <v>17.886607418961482</v>
      </c>
      <c r="J97" s="14">
        <f t="shared" si="91"/>
        <v>20.122532356428415</v>
      </c>
      <c r="K97" s="14">
        <f t="shared" si="91"/>
        <v>22.997308120465682</v>
      </c>
      <c r="L97" s="14">
        <f t="shared" si="91"/>
        <v>26.830365584163424</v>
      </c>
      <c r="M97" s="14">
        <f t="shared" si="91"/>
        <v>32.196683924834701</v>
      </c>
      <c r="N97" s="14">
        <f t="shared" si="91"/>
        <v>40.24623007137356</v>
      </c>
      <c r="O97" s="14">
        <f t="shared" si="91"/>
        <v>53.662284998356121</v>
      </c>
      <c r="P97" s="14">
        <f t="shared" si="91"/>
        <v>13.415798487878355</v>
      </c>
      <c r="Q97" s="14">
        <f t="shared" si="91"/>
        <v>26.832373926428215</v>
      </c>
      <c r="R97" s="14">
        <f t="shared" si="91"/>
        <v>0</v>
      </c>
      <c r="S97" s="14">
        <f t="shared" si="91"/>
        <v>0</v>
      </c>
      <c r="T97" s="14">
        <f t="shared" si="91"/>
        <v>0</v>
      </c>
      <c r="U97" s="14">
        <f t="shared" si="89"/>
        <v>1345.4037426477148</v>
      </c>
    </row>
    <row r="98" spans="1:29" x14ac:dyDescent="0.25">
      <c r="A98" s="14" t="s">
        <v>100</v>
      </c>
      <c r="B98" s="14">
        <f t="shared" si="90"/>
        <v>169.9152132181494</v>
      </c>
      <c r="C98" s="14">
        <f t="shared" si="91"/>
        <v>180.5353450825319</v>
      </c>
      <c r="D98" s="14">
        <f t="shared" si="91"/>
        <v>192.57152421285704</v>
      </c>
      <c r="E98" s="14">
        <f t="shared" si="91"/>
        <v>206.32719370076256</v>
      </c>
      <c r="F98" s="14">
        <f t="shared" si="91"/>
        <v>222.1991647957901</v>
      </c>
      <c r="G98" s="14">
        <f t="shared" si="91"/>
        <v>13.18543077961407</v>
      </c>
      <c r="H98" s="14">
        <f t="shared" si="91"/>
        <v>14.384155595702703</v>
      </c>
      <c r="I98" s="14">
        <f t="shared" si="91"/>
        <v>15.822630546487401</v>
      </c>
      <c r="J98" s="14">
        <f t="shared" si="91"/>
        <v>17.580773556320473</v>
      </c>
      <c r="K98" s="14">
        <f t="shared" si="91"/>
        <v>19.778461995204118</v>
      </c>
      <c r="L98" s="14">
        <f t="shared" si="91"/>
        <v>22.604075436430989</v>
      </c>
      <c r="M98" s="14">
        <f t="shared" si="91"/>
        <v>26.371581440295703</v>
      </c>
      <c r="N98" s="14">
        <f t="shared" si="91"/>
        <v>31.646124956458674</v>
      </c>
      <c r="O98" s="14">
        <f t="shared" si="91"/>
        <v>39.558003829252627</v>
      </c>
      <c r="P98" s="14">
        <f t="shared" si="91"/>
        <v>8.7907671136716097</v>
      </c>
      <c r="Q98" s="14">
        <f t="shared" si="91"/>
        <v>13.186361232524945</v>
      </c>
      <c r="R98" s="14">
        <f t="shared" si="91"/>
        <v>26.373442396917117</v>
      </c>
      <c r="S98" s="14">
        <f t="shared" si="91"/>
        <v>0</v>
      </c>
      <c r="T98" s="14">
        <f t="shared" si="91"/>
        <v>0</v>
      </c>
      <c r="U98" s="14">
        <f t="shared" si="89"/>
        <v>1220.8302498889716</v>
      </c>
    </row>
    <row r="99" spans="1:29" x14ac:dyDescent="0.25">
      <c r="A99" s="14" t="s">
        <v>101</v>
      </c>
      <c r="B99" s="14">
        <f t="shared" si="90"/>
        <v>157.92506731906516</v>
      </c>
      <c r="C99" s="14">
        <f t="shared" si="91"/>
        <v>167.21513324692592</v>
      </c>
      <c r="D99" s="14">
        <f t="shared" si="91"/>
        <v>177.66648036004861</v>
      </c>
      <c r="E99" s="14">
        <f t="shared" si="91"/>
        <v>189.51136805656779</v>
      </c>
      <c r="F99" s="14">
        <f t="shared" si="91"/>
        <v>203.04841626441217</v>
      </c>
      <c r="G99" s="14">
        <f t="shared" si="91"/>
        <v>11.977713328113257</v>
      </c>
      <c r="H99" s="14">
        <f t="shared" si="91"/>
        <v>12.975894800693878</v>
      </c>
      <c r="I99" s="14">
        <f t="shared" si="91"/>
        <v>14.155567489028858</v>
      </c>
      <c r="J99" s="14">
        <f t="shared" si="91"/>
        <v>15.571179529525743</v>
      </c>
      <c r="K99" s="14">
        <f t="shared" si="91"/>
        <v>17.301378501972984</v>
      </c>
      <c r="L99" s="14">
        <f t="shared" si="91"/>
        <v>19.464136226152263</v>
      </c>
      <c r="M99" s="14">
        <f t="shared" si="91"/>
        <v>22.244837780687543</v>
      </c>
      <c r="N99" s="14">
        <f t="shared" si="91"/>
        <v>25.952459790643235</v>
      </c>
      <c r="O99" s="14">
        <f t="shared" si="91"/>
        <v>31.14316329162089</v>
      </c>
      <c r="P99" s="14">
        <f t="shared" si="91"/>
        <v>6.4882129585622978</v>
      </c>
      <c r="Q99" s="14">
        <f t="shared" si="91"/>
        <v>8.6510433324019793</v>
      </c>
      <c r="R99" s="14">
        <f t="shared" si="91"/>
        <v>12.976761025468097</v>
      </c>
      <c r="S99" s="14">
        <f t="shared" si="91"/>
        <v>25.954192284931128</v>
      </c>
      <c r="T99" s="14">
        <f t="shared" si="91"/>
        <v>0</v>
      </c>
      <c r="U99" s="14">
        <f t="shared" si="89"/>
        <v>1120.2230055868217</v>
      </c>
    </row>
    <row r="100" spans="1:29" x14ac:dyDescent="0.25">
      <c r="A100" s="14" t="s">
        <v>102</v>
      </c>
      <c r="B100" s="14">
        <f t="shared" si="90"/>
        <v>147.39400138766254</v>
      </c>
      <c r="C100" s="14">
        <f t="shared" si="91"/>
        <v>155.58285441265917</v>
      </c>
      <c r="D100" s="14">
        <f t="shared" si="91"/>
        <v>164.73511991486023</v>
      </c>
      <c r="E100" s="14">
        <f t="shared" si="91"/>
        <v>175.03144005445375</v>
      </c>
      <c r="F100" s="14">
        <f t="shared" si="91"/>
        <v>186.70062871407495</v>
      </c>
      <c r="G100" s="14">
        <f t="shared" si="91"/>
        <v>10.957172246624417</v>
      </c>
      <c r="H100" s="14">
        <f t="shared" si="91"/>
        <v>11.800062566196175</v>
      </c>
      <c r="I100" s="14">
        <f t="shared" si="91"/>
        <v>12.783437287936328</v>
      </c>
      <c r="J100" s="14">
        <f t="shared" si="91"/>
        <v>13.945610849492583</v>
      </c>
      <c r="K100" s="14">
        <f t="shared" si="91"/>
        <v>15.340223624220037</v>
      </c>
      <c r="L100" s="14">
        <f t="shared" si="91"/>
        <v>17.04475640535728</v>
      </c>
      <c r="M100" s="14">
        <f t="shared" si="91"/>
        <v>19.1754308035392</v>
      </c>
      <c r="N100" s="14">
        <f t="shared" si="91"/>
        <v>21.914881517239628</v>
      </c>
      <c r="O100" s="14">
        <f t="shared" si="91"/>
        <v>25.567501107276374</v>
      </c>
      <c r="P100" s="14">
        <f t="shared" si="91"/>
        <v>5.1135331818284522</v>
      </c>
      <c r="Q100" s="14">
        <f t="shared" si="91"/>
        <v>6.3919669029426274</v>
      </c>
      <c r="R100" s="14">
        <f t="shared" si="91"/>
        <v>8.5227092180112027</v>
      </c>
      <c r="S100" s="14">
        <f t="shared" si="91"/>
        <v>12.784247083754574</v>
      </c>
      <c r="T100" s="14">
        <f t="shared" si="91"/>
        <v>25.569120738601917</v>
      </c>
      <c r="U100" s="14">
        <f t="shared" si="89"/>
        <v>1036.3546980167314</v>
      </c>
    </row>
    <row r="101" spans="1:29" s="31" customFormat="1" x14ac:dyDescent="0.25">
      <c r="A101" s="31" t="s">
        <v>112</v>
      </c>
    </row>
    <row r="102" spans="1:29" x14ac:dyDescent="0.25">
      <c r="A102" s="14" t="s">
        <v>48</v>
      </c>
      <c r="B102" s="28">
        <v>1</v>
      </c>
      <c r="C102" s="28">
        <v>2</v>
      </c>
      <c r="D102" s="28">
        <v>3</v>
      </c>
      <c r="E102" s="28">
        <v>4</v>
      </c>
      <c r="F102" s="28">
        <v>5</v>
      </c>
      <c r="G102" s="29">
        <v>6</v>
      </c>
      <c r="H102" s="29">
        <v>7</v>
      </c>
      <c r="I102" s="29">
        <v>8</v>
      </c>
      <c r="J102" s="29">
        <v>9</v>
      </c>
      <c r="K102" s="29">
        <v>10</v>
      </c>
      <c r="L102" s="29">
        <v>11</v>
      </c>
      <c r="M102" s="29">
        <v>12</v>
      </c>
      <c r="N102" s="29">
        <v>13</v>
      </c>
      <c r="O102" s="29">
        <v>14</v>
      </c>
      <c r="P102" s="30">
        <v>15</v>
      </c>
      <c r="Q102" s="30">
        <v>16</v>
      </c>
      <c r="R102" s="30">
        <v>17</v>
      </c>
      <c r="S102" s="30">
        <v>18</v>
      </c>
      <c r="T102" s="30">
        <v>19</v>
      </c>
    </row>
    <row r="104" spans="1:29" x14ac:dyDescent="0.25">
      <c r="A104" s="14" t="s">
        <v>47</v>
      </c>
      <c r="B104" s="14">
        <f>'Target FITS'!$R$8*B34+1</f>
        <v>1.0000105460046667</v>
      </c>
      <c r="C104" s="14">
        <f>'Target FITS'!$R$8*C34+1</f>
        <v>1.0000105460046667</v>
      </c>
      <c r="D104" s="14">
        <f>'Target FITS'!$R$8*D34+1</f>
        <v>1.0000105460046667</v>
      </c>
      <c r="E104" s="14">
        <f>'Target FITS'!$R$8*E34+1</f>
        <v>1.0000105460046667</v>
      </c>
      <c r="F104" s="14">
        <f>'Target FITS'!$R$8*F34+1</f>
        <v>1.0000105460046667</v>
      </c>
      <c r="G104" s="14">
        <f>'Target FITS'!$R$8*G34+1</f>
        <v>1.0000215210462688</v>
      </c>
      <c r="H104" s="14">
        <f>'Target FITS'!$R$8*H34+1</f>
        <v>1.0000293603616988</v>
      </c>
      <c r="I104" s="14">
        <f>'Target FITS'!$R$8*I34+1</f>
        <v>1.0000352398482713</v>
      </c>
      <c r="J104" s="14">
        <f>'Target FITS'!$R$8*J34+1</f>
        <v>1.0000398127822721</v>
      </c>
      <c r="K104" s="14">
        <f>'Target FITS'!$R$8*K34+1</f>
        <v>1.0000434711294728</v>
      </c>
      <c r="L104" s="14">
        <f>'Target FITS'!$R$8*L34+1</f>
        <v>1.000046464322637</v>
      </c>
      <c r="M104" s="14">
        <f>'Target FITS'!$R$8*M34+1</f>
        <v>1.0000489586502737</v>
      </c>
      <c r="N104" s="14">
        <f>'Target FITS'!$R$8*N34+1</f>
        <v>1.0000510692351972</v>
      </c>
      <c r="O104" s="14">
        <f>'Target FITS'!$R$8*O34+1</f>
        <v>1.0000528783079887</v>
      </c>
      <c r="P104" s="14">
        <f>'Target FITS'!$R$8*P34+1</f>
        <v>1.0000502019347259</v>
      </c>
      <c r="Q104" s="14">
        <f>'Target FITS'!$R$8*Q34+1</f>
        <v>1.0000478601081209</v>
      </c>
      <c r="R104" s="14">
        <f>'Target FITS'!$R$8*R34+1</f>
        <v>1.0000457937905283</v>
      </c>
      <c r="S104" s="14">
        <f>'Target FITS'!$R$8*S34+1</f>
        <v>1.0000439570637794</v>
      </c>
      <c r="T104" s="14">
        <f>'Target FITS'!$R$8*T34+1</f>
        <v>1.0000423136766881</v>
      </c>
      <c r="U104" s="33" t="s">
        <v>46</v>
      </c>
    </row>
    <row r="105" spans="1:29" x14ac:dyDescent="0.25">
      <c r="A105" s="14" t="s">
        <v>45</v>
      </c>
      <c r="B105" s="14">
        <f t="shared" ref="B105:B123" si="92">IFERROR(1/(V105^$U105),0)</f>
        <v>1</v>
      </c>
      <c r="C105" s="14">
        <f t="shared" ref="C105:C123" si="93">IFERROR(1/(W105^$U105),0)</f>
        <v>0</v>
      </c>
      <c r="D105" s="14">
        <f t="shared" ref="D105:D123" si="94">IFERROR(1/(X105^$U105),0)</f>
        <v>0</v>
      </c>
      <c r="E105" s="14">
        <f t="shared" ref="E105:E123" si="95">IFERROR(1/(Y105^$U105),0)</f>
        <v>0</v>
      </c>
      <c r="F105" s="14">
        <f t="shared" ref="F105:F123" si="96">IFERROR(1/(Z105^$U105),0)</f>
        <v>0</v>
      </c>
      <c r="G105" s="14">
        <f t="shared" ref="G105:G123" si="97">IFERROR(1/(AA105^$U105),0)</f>
        <v>0</v>
      </c>
      <c r="H105" s="14">
        <f t="shared" ref="H105:H123" si="98">IFERROR(1/(AB105^$U105),0)</f>
        <v>0</v>
      </c>
      <c r="I105" s="14">
        <f t="shared" ref="I105:I123" si="99">IFERROR(1/(AC105^$U105),0)</f>
        <v>0</v>
      </c>
      <c r="J105" s="14">
        <f t="shared" ref="J105:J123" si="100">IFERROR(1/(AD105^$U105),0)</f>
        <v>0</v>
      </c>
      <c r="K105" s="14">
        <f t="shared" ref="K105:K123" si="101">IFERROR(1/(AE105^$U105),0)</f>
        <v>0</v>
      </c>
      <c r="L105" s="14">
        <f t="shared" ref="L105:L123" si="102">IFERROR(1/(AF105^$U105),0)</f>
        <v>0</v>
      </c>
      <c r="M105" s="14">
        <f t="shared" ref="M105:M123" si="103">IFERROR(1/(AG105^$U105),0)</f>
        <v>0</v>
      </c>
      <c r="N105" s="14">
        <f t="shared" ref="N105:N123" si="104">IFERROR(1/(AH105^$U105),0)</f>
        <v>0</v>
      </c>
      <c r="O105" s="14">
        <f t="shared" ref="O105:O123" si="105">IFERROR(1/(AI105^$U105),0)</f>
        <v>0</v>
      </c>
      <c r="P105" s="14">
        <f t="shared" ref="P105:P123" si="106">IFERROR(1/(AJ105^$U105),0)</f>
        <v>0</v>
      </c>
      <c r="Q105" s="14">
        <f t="shared" ref="Q105:Q123" si="107">IFERROR(1/(AK105^$U105),0)</f>
        <v>0</v>
      </c>
      <c r="R105" s="14">
        <f t="shared" ref="R105:R123" si="108">IFERROR(1/(AL105^$U105),0)</f>
        <v>0</v>
      </c>
      <c r="S105" s="14">
        <f t="shared" ref="S105:S123" si="109">IFERROR(1/(AM105^$U105),0)</f>
        <v>0</v>
      </c>
      <c r="T105" s="14">
        <f t="shared" ref="T105:T123" si="110">IFERROR(1/(AN105^$U105),0)</f>
        <v>0</v>
      </c>
      <c r="U105" s="34">
        <f>B104</f>
        <v>1.0000105460046667</v>
      </c>
      <c r="V105" s="14">
        <v>1</v>
      </c>
    </row>
    <row r="106" spans="1:29" x14ac:dyDescent="0.25">
      <c r="A106" s="14" t="s">
        <v>44</v>
      </c>
      <c r="B106" s="14">
        <f t="shared" si="92"/>
        <v>0.49999634504665841</v>
      </c>
      <c r="C106" s="14">
        <f t="shared" si="93"/>
        <v>1</v>
      </c>
      <c r="D106" s="14">
        <f t="shared" si="94"/>
        <v>0</v>
      </c>
      <c r="E106" s="14">
        <f t="shared" si="95"/>
        <v>0</v>
      </c>
      <c r="F106" s="14">
        <f t="shared" si="96"/>
        <v>0</v>
      </c>
      <c r="G106" s="14">
        <f t="shared" si="97"/>
        <v>0</v>
      </c>
      <c r="H106" s="14">
        <f t="shared" si="98"/>
        <v>0</v>
      </c>
      <c r="I106" s="14">
        <f t="shared" si="99"/>
        <v>0</v>
      </c>
      <c r="J106" s="14">
        <f t="shared" si="100"/>
        <v>0</v>
      </c>
      <c r="K106" s="14">
        <f t="shared" si="101"/>
        <v>0</v>
      </c>
      <c r="L106" s="14">
        <f t="shared" si="102"/>
        <v>0</v>
      </c>
      <c r="M106" s="14">
        <f t="shared" si="103"/>
        <v>0</v>
      </c>
      <c r="N106" s="14">
        <f t="shared" si="104"/>
        <v>0</v>
      </c>
      <c r="O106" s="14">
        <f t="shared" si="105"/>
        <v>0</v>
      </c>
      <c r="P106" s="14">
        <f t="shared" si="106"/>
        <v>0</v>
      </c>
      <c r="Q106" s="14">
        <f t="shared" si="107"/>
        <v>0</v>
      </c>
      <c r="R106" s="14">
        <f t="shared" si="108"/>
        <v>0</v>
      </c>
      <c r="S106" s="14">
        <f t="shared" si="109"/>
        <v>0</v>
      </c>
      <c r="T106" s="14">
        <f t="shared" si="110"/>
        <v>0</v>
      </c>
      <c r="U106" s="35">
        <f>C104</f>
        <v>1.0000105460046667</v>
      </c>
      <c r="V106" s="14">
        <v>2</v>
      </c>
      <c r="W106" s="14">
        <v>1</v>
      </c>
    </row>
    <row r="107" spans="1:29" x14ac:dyDescent="0.25">
      <c r="A107" s="14" t="s">
        <v>43</v>
      </c>
      <c r="B107" s="14">
        <f t="shared" si="92"/>
        <v>0.33332947136559793</v>
      </c>
      <c r="C107" s="14">
        <f t="shared" si="93"/>
        <v>0.49999634504665841</v>
      </c>
      <c r="D107" s="14">
        <f t="shared" si="94"/>
        <v>1</v>
      </c>
      <c r="E107" s="14">
        <f t="shared" si="95"/>
        <v>0</v>
      </c>
      <c r="F107" s="14">
        <f t="shared" si="96"/>
        <v>0</v>
      </c>
      <c r="G107" s="14">
        <f t="shared" si="97"/>
        <v>0</v>
      </c>
      <c r="H107" s="14">
        <f t="shared" si="98"/>
        <v>0</v>
      </c>
      <c r="I107" s="14">
        <f t="shared" si="99"/>
        <v>0</v>
      </c>
      <c r="J107" s="14">
        <f t="shared" si="100"/>
        <v>0</v>
      </c>
      <c r="K107" s="14">
        <f t="shared" si="101"/>
        <v>0</v>
      </c>
      <c r="L107" s="14">
        <f t="shared" si="102"/>
        <v>0</v>
      </c>
      <c r="M107" s="14">
        <f t="shared" si="103"/>
        <v>0</v>
      </c>
      <c r="N107" s="14">
        <f t="shared" si="104"/>
        <v>0</v>
      </c>
      <c r="O107" s="14">
        <f t="shared" si="105"/>
        <v>0</v>
      </c>
      <c r="P107" s="14">
        <f t="shared" si="106"/>
        <v>0</v>
      </c>
      <c r="Q107" s="14">
        <f t="shared" si="107"/>
        <v>0</v>
      </c>
      <c r="R107" s="14">
        <f t="shared" si="108"/>
        <v>0</v>
      </c>
      <c r="S107" s="14">
        <f t="shared" si="109"/>
        <v>0</v>
      </c>
      <c r="T107" s="14">
        <f t="shared" si="110"/>
        <v>0</v>
      </c>
      <c r="U107" s="35">
        <f>D104</f>
        <v>1.0000105460046667</v>
      </c>
      <c r="V107" s="14">
        <v>3</v>
      </c>
      <c r="W107" s="14">
        <v>2</v>
      </c>
      <c r="X107" s="14">
        <v>1</v>
      </c>
    </row>
    <row r="108" spans="1:29" x14ac:dyDescent="0.25">
      <c r="A108" s="14" t="s">
        <v>42</v>
      </c>
      <c r="B108" s="14">
        <f t="shared" si="92"/>
        <v>0.24999634506001703</v>
      </c>
      <c r="C108" s="14">
        <f t="shared" si="93"/>
        <v>0.33332947136559793</v>
      </c>
      <c r="D108" s="14">
        <f t="shared" si="94"/>
        <v>0.49999634504665841</v>
      </c>
      <c r="E108" s="14">
        <f t="shared" si="95"/>
        <v>1</v>
      </c>
      <c r="F108" s="14">
        <f t="shared" si="96"/>
        <v>0</v>
      </c>
      <c r="G108" s="14">
        <f t="shared" si="97"/>
        <v>0</v>
      </c>
      <c r="H108" s="14">
        <f t="shared" si="98"/>
        <v>0</v>
      </c>
      <c r="I108" s="14">
        <f t="shared" si="99"/>
        <v>0</v>
      </c>
      <c r="J108" s="14">
        <f t="shared" si="100"/>
        <v>0</v>
      </c>
      <c r="K108" s="14">
        <f t="shared" si="101"/>
        <v>0</v>
      </c>
      <c r="L108" s="14">
        <f t="shared" si="102"/>
        <v>0</v>
      </c>
      <c r="M108" s="14">
        <f t="shared" si="103"/>
        <v>0</v>
      </c>
      <c r="N108" s="14">
        <f t="shared" si="104"/>
        <v>0</v>
      </c>
      <c r="O108" s="14">
        <f t="shared" si="105"/>
        <v>0</v>
      </c>
      <c r="P108" s="14">
        <f t="shared" si="106"/>
        <v>0</v>
      </c>
      <c r="Q108" s="14">
        <f t="shared" si="107"/>
        <v>0</v>
      </c>
      <c r="R108" s="14">
        <f t="shared" si="108"/>
        <v>0</v>
      </c>
      <c r="S108" s="14">
        <f t="shared" si="109"/>
        <v>0</v>
      </c>
      <c r="T108" s="14">
        <f t="shared" si="110"/>
        <v>0</v>
      </c>
      <c r="U108" s="35">
        <f>E104</f>
        <v>1.0000105460046667</v>
      </c>
      <c r="V108" s="14">
        <v>4</v>
      </c>
      <c r="W108" s="14">
        <v>3</v>
      </c>
      <c r="X108" s="14">
        <v>2</v>
      </c>
      <c r="Y108" s="14">
        <v>1</v>
      </c>
    </row>
    <row r="109" spans="1:29" x14ac:dyDescent="0.25">
      <c r="A109" s="14" t="s">
        <v>41</v>
      </c>
      <c r="B109" s="14">
        <f t="shared" si="92"/>
        <v>0.19999660540086156</v>
      </c>
      <c r="C109" s="14">
        <f t="shared" si="93"/>
        <v>0.24999634506001703</v>
      </c>
      <c r="D109" s="14">
        <f t="shared" si="94"/>
        <v>0.33332947136559793</v>
      </c>
      <c r="E109" s="14">
        <f t="shared" si="95"/>
        <v>0.49999634504665841</v>
      </c>
      <c r="F109" s="14">
        <f t="shared" si="96"/>
        <v>1</v>
      </c>
      <c r="G109" s="14">
        <f t="shared" si="97"/>
        <v>0</v>
      </c>
      <c r="H109" s="14">
        <f t="shared" si="98"/>
        <v>0</v>
      </c>
      <c r="I109" s="14">
        <f t="shared" si="99"/>
        <v>0</v>
      </c>
      <c r="J109" s="14">
        <f t="shared" si="100"/>
        <v>0</v>
      </c>
      <c r="K109" s="14">
        <f t="shared" si="101"/>
        <v>0</v>
      </c>
      <c r="L109" s="14">
        <f t="shared" si="102"/>
        <v>0</v>
      </c>
      <c r="M109" s="14">
        <f t="shared" si="103"/>
        <v>0</v>
      </c>
      <c r="N109" s="14">
        <f t="shared" si="104"/>
        <v>0</v>
      </c>
      <c r="O109" s="14">
        <f t="shared" si="105"/>
        <v>0</v>
      </c>
      <c r="P109" s="14">
        <f t="shared" si="106"/>
        <v>0</v>
      </c>
      <c r="Q109" s="14">
        <f t="shared" si="107"/>
        <v>0</v>
      </c>
      <c r="R109" s="14">
        <f t="shared" si="108"/>
        <v>0</v>
      </c>
      <c r="S109" s="14">
        <f t="shared" si="109"/>
        <v>0</v>
      </c>
      <c r="T109" s="14">
        <f t="shared" si="110"/>
        <v>0</v>
      </c>
      <c r="U109" s="35">
        <f>F104</f>
        <v>1.0000105460046667</v>
      </c>
      <c r="V109" s="14">
        <v>5</v>
      </c>
      <c r="W109" s="14">
        <v>4</v>
      </c>
      <c r="X109" s="14">
        <v>3</v>
      </c>
      <c r="Y109" s="14">
        <v>2</v>
      </c>
      <c r="Z109" s="14">
        <v>1</v>
      </c>
    </row>
    <row r="110" spans="1:29" x14ac:dyDescent="0.25">
      <c r="A110" s="14" t="s">
        <v>40</v>
      </c>
      <c r="B110" s="14">
        <f t="shared" si="92"/>
        <v>0.16666024003416802</v>
      </c>
      <c r="C110" s="14">
        <f t="shared" si="93"/>
        <v>0.19999307276241327</v>
      </c>
      <c r="D110" s="14">
        <f t="shared" si="94"/>
        <v>0.24999254148498909</v>
      </c>
      <c r="E110" s="14">
        <f t="shared" si="95"/>
        <v>0.33332545233120142</v>
      </c>
      <c r="F110" s="14">
        <f t="shared" si="96"/>
        <v>0.49999254142935889</v>
      </c>
      <c r="G110" s="14">
        <f t="shared" si="97"/>
        <v>1</v>
      </c>
      <c r="H110" s="14">
        <f t="shared" si="98"/>
        <v>0</v>
      </c>
      <c r="I110" s="14">
        <f t="shared" si="99"/>
        <v>0</v>
      </c>
      <c r="J110" s="14">
        <f t="shared" si="100"/>
        <v>0</v>
      </c>
      <c r="K110" s="14">
        <f t="shared" si="101"/>
        <v>0</v>
      </c>
      <c r="L110" s="14">
        <f t="shared" si="102"/>
        <v>0</v>
      </c>
      <c r="M110" s="14">
        <f t="shared" si="103"/>
        <v>0</v>
      </c>
      <c r="N110" s="14">
        <f t="shared" si="104"/>
        <v>0</v>
      </c>
      <c r="O110" s="14">
        <f t="shared" si="105"/>
        <v>0</v>
      </c>
      <c r="P110" s="14">
        <f t="shared" si="106"/>
        <v>0</v>
      </c>
      <c r="Q110" s="14">
        <f t="shared" si="107"/>
        <v>0</v>
      </c>
      <c r="R110" s="14">
        <f t="shared" si="108"/>
        <v>0</v>
      </c>
      <c r="S110" s="14">
        <f t="shared" si="109"/>
        <v>0</v>
      </c>
      <c r="T110" s="14">
        <f t="shared" si="110"/>
        <v>0</v>
      </c>
      <c r="U110" s="35">
        <f>G104</f>
        <v>1.0000215210462688</v>
      </c>
      <c r="V110" s="14">
        <v>6</v>
      </c>
      <c r="W110" s="14">
        <v>5</v>
      </c>
      <c r="X110" s="14">
        <v>4</v>
      </c>
      <c r="Y110" s="14">
        <v>3</v>
      </c>
      <c r="Z110" s="14">
        <v>2</v>
      </c>
      <c r="AA110" s="14">
        <v>1</v>
      </c>
    </row>
    <row r="111" spans="1:29" x14ac:dyDescent="0.25">
      <c r="A111" s="14" t="s">
        <v>39</v>
      </c>
      <c r="B111" s="14">
        <f t="shared" si="92"/>
        <v>0.14284898128660398</v>
      </c>
      <c r="C111" s="14">
        <f t="shared" si="93"/>
        <v>0.1666578991129358</v>
      </c>
      <c r="D111" s="14">
        <f t="shared" si="94"/>
        <v>0.19999054948743936</v>
      </c>
      <c r="E111" s="14">
        <f t="shared" si="95"/>
        <v>0.24998982468111397</v>
      </c>
      <c r="F111" s="14">
        <f t="shared" si="96"/>
        <v>0.33332258162201528</v>
      </c>
      <c r="G111" s="14">
        <f t="shared" si="97"/>
        <v>0.49998982457757479</v>
      </c>
      <c r="H111" s="14">
        <f t="shared" si="98"/>
        <v>1</v>
      </c>
      <c r="I111" s="14">
        <f t="shared" si="99"/>
        <v>0</v>
      </c>
      <c r="J111" s="14">
        <f t="shared" si="100"/>
        <v>0</v>
      </c>
      <c r="K111" s="14">
        <f t="shared" si="101"/>
        <v>0</v>
      </c>
      <c r="L111" s="14">
        <f t="shared" si="102"/>
        <v>0</v>
      </c>
      <c r="M111" s="14">
        <f t="shared" si="103"/>
        <v>0</v>
      </c>
      <c r="N111" s="14">
        <f t="shared" si="104"/>
        <v>0</v>
      </c>
      <c r="O111" s="14">
        <f t="shared" si="105"/>
        <v>0</v>
      </c>
      <c r="P111" s="14">
        <f t="shared" si="106"/>
        <v>0</v>
      </c>
      <c r="Q111" s="14">
        <f t="shared" si="107"/>
        <v>0</v>
      </c>
      <c r="R111" s="14">
        <f t="shared" si="108"/>
        <v>0</v>
      </c>
      <c r="S111" s="14">
        <f t="shared" si="109"/>
        <v>0</v>
      </c>
      <c r="T111" s="14">
        <f t="shared" si="110"/>
        <v>0</v>
      </c>
      <c r="U111" s="35">
        <f>H104</f>
        <v>1.0000293603616988</v>
      </c>
      <c r="V111" s="14">
        <v>7</v>
      </c>
      <c r="W111" s="14">
        <v>6</v>
      </c>
      <c r="X111" s="14">
        <v>5</v>
      </c>
      <c r="Y111" s="14">
        <v>4</v>
      </c>
      <c r="Z111" s="14">
        <v>3</v>
      </c>
      <c r="AA111" s="14">
        <v>2</v>
      </c>
      <c r="AB111" s="14">
        <v>1</v>
      </c>
    </row>
    <row r="112" spans="1:29" x14ac:dyDescent="0.25">
      <c r="A112" s="14" t="s">
        <v>38</v>
      </c>
      <c r="B112" s="14">
        <f t="shared" si="92"/>
        <v>0.12499084043505472</v>
      </c>
      <c r="C112" s="14">
        <f t="shared" si="93"/>
        <v>0.14284734696753026</v>
      </c>
      <c r="D112" s="14">
        <f t="shared" si="94"/>
        <v>0.16665614344358964</v>
      </c>
      <c r="E112" s="14">
        <f t="shared" si="95"/>
        <v>0.19998865705210109</v>
      </c>
      <c r="F112" s="14">
        <f t="shared" si="96"/>
        <v>0.24998778709758337</v>
      </c>
      <c r="G112" s="14">
        <f t="shared" si="97"/>
        <v>0.33332042860635053</v>
      </c>
      <c r="H112" s="14">
        <f t="shared" si="98"/>
        <v>0.49998778694842477</v>
      </c>
      <c r="I112" s="14">
        <f t="shared" si="99"/>
        <v>1</v>
      </c>
      <c r="J112" s="14">
        <f t="shared" si="100"/>
        <v>0</v>
      </c>
      <c r="K112" s="14">
        <f t="shared" si="101"/>
        <v>0</v>
      </c>
      <c r="L112" s="14">
        <f t="shared" si="102"/>
        <v>0</v>
      </c>
      <c r="M112" s="14">
        <f t="shared" si="103"/>
        <v>0</v>
      </c>
      <c r="N112" s="14">
        <f t="shared" si="104"/>
        <v>0</v>
      </c>
      <c r="O112" s="14">
        <f t="shared" si="105"/>
        <v>0</v>
      </c>
      <c r="P112" s="14">
        <f t="shared" si="106"/>
        <v>0</v>
      </c>
      <c r="Q112" s="14">
        <f t="shared" si="107"/>
        <v>0</v>
      </c>
      <c r="R112" s="14">
        <f t="shared" si="108"/>
        <v>0</v>
      </c>
      <c r="S112" s="14">
        <f t="shared" si="109"/>
        <v>0</v>
      </c>
      <c r="T112" s="14">
        <f t="shared" si="110"/>
        <v>0</v>
      </c>
      <c r="U112" s="35">
        <f>I104</f>
        <v>1.0000352398482713</v>
      </c>
      <c r="V112" s="14">
        <v>8</v>
      </c>
      <c r="W112" s="14">
        <v>7</v>
      </c>
      <c r="X112" s="14">
        <v>6</v>
      </c>
      <c r="Y112" s="14">
        <v>5</v>
      </c>
      <c r="Z112" s="14">
        <v>4</v>
      </c>
      <c r="AA112" s="14">
        <v>3</v>
      </c>
      <c r="AB112" s="14">
        <v>2</v>
      </c>
      <c r="AC112" s="14">
        <v>1</v>
      </c>
    </row>
    <row r="113" spans="1:40" x14ac:dyDescent="0.25">
      <c r="A113" s="14" t="s">
        <v>37</v>
      </c>
      <c r="B113" s="14">
        <f t="shared" si="92"/>
        <v>0.1111013918002617</v>
      </c>
      <c r="C113" s="14">
        <f t="shared" si="93"/>
        <v>0.12498965188418934</v>
      </c>
      <c r="D113" s="14">
        <f t="shared" si="94"/>
        <v>0.14284607584340003</v>
      </c>
      <c r="E113" s="14">
        <f t="shared" si="95"/>
        <v>0.16665477793577391</v>
      </c>
      <c r="F113" s="14">
        <f t="shared" si="96"/>
        <v>0.19998718517032957</v>
      </c>
      <c r="G113" s="14">
        <f t="shared" si="97"/>
        <v>0.2499862023218748</v>
      </c>
      <c r="H113" s="14">
        <f t="shared" si="98"/>
        <v>0.33331875404822586</v>
      </c>
      <c r="I113" s="14">
        <f t="shared" si="99"/>
        <v>0.49998620213149358</v>
      </c>
      <c r="J113" s="14">
        <f t="shared" si="100"/>
        <v>1</v>
      </c>
      <c r="K113" s="14">
        <f t="shared" si="101"/>
        <v>0</v>
      </c>
      <c r="L113" s="14">
        <f t="shared" si="102"/>
        <v>0</v>
      </c>
      <c r="M113" s="14">
        <f t="shared" si="103"/>
        <v>0</v>
      </c>
      <c r="N113" s="14">
        <f t="shared" si="104"/>
        <v>0</v>
      </c>
      <c r="O113" s="14">
        <f t="shared" si="105"/>
        <v>0</v>
      </c>
      <c r="P113" s="14">
        <f t="shared" si="106"/>
        <v>0</v>
      </c>
      <c r="Q113" s="14">
        <f t="shared" si="107"/>
        <v>0</v>
      </c>
      <c r="R113" s="14">
        <f t="shared" si="108"/>
        <v>0</v>
      </c>
      <c r="S113" s="14">
        <f t="shared" si="109"/>
        <v>0</v>
      </c>
      <c r="T113" s="14">
        <f t="shared" si="110"/>
        <v>0</v>
      </c>
      <c r="U113" s="35">
        <f>J104</f>
        <v>1.0000398127822721</v>
      </c>
      <c r="V113" s="14">
        <v>9</v>
      </c>
      <c r="W113" s="14">
        <v>8</v>
      </c>
      <c r="X113" s="14">
        <v>7</v>
      </c>
      <c r="Y113" s="14">
        <v>6</v>
      </c>
      <c r="Z113" s="14">
        <v>5</v>
      </c>
      <c r="AA113" s="14">
        <v>4</v>
      </c>
      <c r="AB113" s="14">
        <v>3</v>
      </c>
      <c r="AC113" s="14">
        <v>2</v>
      </c>
      <c r="AD113" s="14">
        <v>1</v>
      </c>
    </row>
    <row r="114" spans="1:40" x14ac:dyDescent="0.25">
      <c r="A114" s="14" t="s">
        <v>36</v>
      </c>
      <c r="B114" s="14">
        <f t="shared" si="92"/>
        <v>9.9989990903473519E-2</v>
      </c>
      <c r="C114" s="14">
        <f t="shared" si="93"/>
        <v>0.11110049874748996</v>
      </c>
      <c r="D114" s="14">
        <f t="shared" si="94"/>
        <v>0.12498870105163454</v>
      </c>
      <c r="E114" s="14">
        <f t="shared" si="95"/>
        <v>0.14284505895223978</v>
      </c>
      <c r="F114" s="14">
        <f t="shared" si="96"/>
        <v>0.16665368553757692</v>
      </c>
      <c r="G114" s="14">
        <f t="shared" si="97"/>
        <v>0.19998600767271196</v>
      </c>
      <c r="H114" s="14">
        <f t="shared" si="98"/>
        <v>0.24998493450854142</v>
      </c>
      <c r="I114" s="14">
        <f t="shared" si="99"/>
        <v>0.33331741440778334</v>
      </c>
      <c r="J114" s="14">
        <f t="shared" si="100"/>
        <v>0.49998493428156554</v>
      </c>
      <c r="K114" s="14">
        <f t="shared" si="101"/>
        <v>1</v>
      </c>
      <c r="L114" s="14">
        <f t="shared" si="102"/>
        <v>0</v>
      </c>
      <c r="M114" s="14">
        <f t="shared" si="103"/>
        <v>0</v>
      </c>
      <c r="N114" s="14">
        <f t="shared" si="104"/>
        <v>0</v>
      </c>
      <c r="O114" s="14">
        <f t="shared" si="105"/>
        <v>0</v>
      </c>
      <c r="P114" s="14">
        <f t="shared" si="106"/>
        <v>0</v>
      </c>
      <c r="Q114" s="14">
        <f t="shared" si="107"/>
        <v>0</v>
      </c>
      <c r="R114" s="14">
        <f t="shared" si="108"/>
        <v>0</v>
      </c>
      <c r="S114" s="14">
        <f t="shared" si="109"/>
        <v>0</v>
      </c>
      <c r="T114" s="14">
        <f t="shared" si="110"/>
        <v>0</v>
      </c>
      <c r="U114" s="35">
        <f>K104</f>
        <v>1.0000434711294728</v>
      </c>
      <c r="V114" s="14">
        <v>10</v>
      </c>
      <c r="W114" s="14">
        <v>9</v>
      </c>
      <c r="X114" s="14">
        <v>8</v>
      </c>
      <c r="Y114" s="14">
        <v>7</v>
      </c>
      <c r="Z114" s="14">
        <v>6</v>
      </c>
      <c r="AA114" s="14">
        <v>5</v>
      </c>
      <c r="AB114" s="14">
        <v>4</v>
      </c>
      <c r="AC114" s="14">
        <v>3</v>
      </c>
      <c r="AD114" s="14">
        <v>2</v>
      </c>
      <c r="AE114" s="14">
        <v>1</v>
      </c>
    </row>
    <row r="115" spans="1:40" x14ac:dyDescent="0.25">
      <c r="A115" s="14" t="s">
        <v>35</v>
      </c>
      <c r="B115" s="14">
        <f t="shared" si="92"/>
        <v>9.0898962693362853E-2</v>
      </c>
      <c r="C115" s="14">
        <f t="shared" si="93"/>
        <v>9.9989301766635758E-2</v>
      </c>
      <c r="D115" s="14">
        <f t="shared" si="94"/>
        <v>0.11109976807328888</v>
      </c>
      <c r="E115" s="14">
        <f t="shared" si="95"/>
        <v>0.12498792310310619</v>
      </c>
      <c r="F115" s="14">
        <f t="shared" si="96"/>
        <v>0.14284422695576579</v>
      </c>
      <c r="G115" s="14">
        <f t="shared" si="97"/>
        <v>0.16665279176255995</v>
      </c>
      <c r="H115" s="14">
        <f t="shared" si="98"/>
        <v>0.19998504427072697</v>
      </c>
      <c r="I115" s="14">
        <f t="shared" si="99"/>
        <v>0.24998389721150566</v>
      </c>
      <c r="J115" s="14">
        <f t="shared" si="100"/>
        <v>0.33331631834233511</v>
      </c>
      <c r="K115" s="14">
        <f t="shared" si="101"/>
        <v>0.49998389695219758</v>
      </c>
      <c r="L115" s="14">
        <f t="shared" si="102"/>
        <v>1</v>
      </c>
      <c r="M115" s="14">
        <f t="shared" si="103"/>
        <v>0</v>
      </c>
      <c r="N115" s="14">
        <f t="shared" si="104"/>
        <v>0</v>
      </c>
      <c r="O115" s="14">
        <f t="shared" si="105"/>
        <v>0</v>
      </c>
      <c r="P115" s="14">
        <f t="shared" si="106"/>
        <v>0</v>
      </c>
      <c r="Q115" s="14">
        <f t="shared" si="107"/>
        <v>0</v>
      </c>
      <c r="R115" s="14">
        <f t="shared" si="108"/>
        <v>0</v>
      </c>
      <c r="S115" s="14">
        <f t="shared" si="109"/>
        <v>0</v>
      </c>
      <c r="T115" s="14">
        <f t="shared" si="110"/>
        <v>0</v>
      </c>
      <c r="U115" s="35">
        <f>L104</f>
        <v>1.000046464322637</v>
      </c>
      <c r="V115" s="14">
        <v>11</v>
      </c>
      <c r="W115" s="14">
        <v>10</v>
      </c>
      <c r="X115" s="14">
        <v>9</v>
      </c>
      <c r="Y115" s="14">
        <v>8</v>
      </c>
      <c r="Z115" s="14">
        <v>7</v>
      </c>
      <c r="AA115" s="14">
        <v>6</v>
      </c>
      <c r="AB115" s="14">
        <v>5</v>
      </c>
      <c r="AC115" s="14">
        <v>4</v>
      </c>
      <c r="AD115" s="14">
        <v>3</v>
      </c>
      <c r="AE115" s="14">
        <v>2</v>
      </c>
      <c r="AF115" s="14">
        <v>1</v>
      </c>
    </row>
    <row r="116" spans="1:40" x14ac:dyDescent="0.25">
      <c r="A116" s="14" t="s">
        <v>34</v>
      </c>
      <c r="B116" s="14">
        <f t="shared" si="92"/>
        <v>8.3323195810363765E-2</v>
      </c>
      <c r="C116" s="14">
        <f t="shared" si="93"/>
        <v>9.0898419015889839E-2</v>
      </c>
      <c r="D116" s="14">
        <f t="shared" si="94"/>
        <v>9.9988727489565873E-2</v>
      </c>
      <c r="E116" s="14">
        <f t="shared" si="95"/>
        <v>0.11109915918179211</v>
      </c>
      <c r="F116" s="14">
        <f t="shared" si="96"/>
        <v>0.12498727481636472</v>
      </c>
      <c r="G116" s="14">
        <f t="shared" si="97"/>
        <v>0.14284353362907262</v>
      </c>
      <c r="H116" s="14">
        <f t="shared" si="98"/>
        <v>0.16665204695370744</v>
      </c>
      <c r="I116" s="14">
        <f t="shared" si="99"/>
        <v>0.19998424143928481</v>
      </c>
      <c r="J116" s="14">
        <f t="shared" si="100"/>
        <v>0.24998303280059714</v>
      </c>
      <c r="K116" s="14">
        <f t="shared" si="101"/>
        <v>0.33331540495721484</v>
      </c>
      <c r="L116" s="14">
        <f t="shared" si="102"/>
        <v>0.49998303251270154</v>
      </c>
      <c r="M116" s="14">
        <f t="shared" si="103"/>
        <v>1</v>
      </c>
      <c r="N116" s="14">
        <f t="shared" si="104"/>
        <v>0</v>
      </c>
      <c r="O116" s="14">
        <f t="shared" si="105"/>
        <v>0</v>
      </c>
      <c r="P116" s="14">
        <f t="shared" si="106"/>
        <v>0</v>
      </c>
      <c r="Q116" s="14">
        <f t="shared" si="107"/>
        <v>0</v>
      </c>
      <c r="R116" s="14">
        <f t="shared" si="108"/>
        <v>0</v>
      </c>
      <c r="S116" s="14">
        <f t="shared" si="109"/>
        <v>0</v>
      </c>
      <c r="T116" s="14">
        <f t="shared" si="110"/>
        <v>0</v>
      </c>
      <c r="U116" s="35">
        <f>M104</f>
        <v>1.0000489586502737</v>
      </c>
      <c r="V116" s="14">
        <v>12</v>
      </c>
      <c r="W116" s="14">
        <v>11</v>
      </c>
      <c r="X116" s="14">
        <v>10</v>
      </c>
      <c r="Y116" s="14">
        <v>9</v>
      </c>
      <c r="Z116" s="14">
        <v>8</v>
      </c>
      <c r="AA116" s="14">
        <v>7</v>
      </c>
      <c r="AB116" s="14">
        <v>6</v>
      </c>
      <c r="AC116" s="14">
        <v>5</v>
      </c>
      <c r="AD116" s="14">
        <v>4</v>
      </c>
      <c r="AE116" s="14">
        <v>3</v>
      </c>
      <c r="AF116" s="14">
        <v>2</v>
      </c>
      <c r="AG116" s="14">
        <v>1</v>
      </c>
    </row>
    <row r="117" spans="1:40" x14ac:dyDescent="0.25">
      <c r="A117" s="14" t="s">
        <v>33</v>
      </c>
      <c r="B117" s="14">
        <f t="shared" si="92"/>
        <v>7.6913001428985453E-2</v>
      </c>
      <c r="C117" s="14">
        <f t="shared" si="93"/>
        <v>8.3322758814134423E-2</v>
      </c>
      <c r="D117" s="14">
        <f t="shared" si="94"/>
        <v>9.0897958983644833E-2</v>
      </c>
      <c r="E117" s="14">
        <f t="shared" si="95"/>
        <v>9.9988241565390573E-2</v>
      </c>
      <c r="F117" s="14">
        <f t="shared" si="96"/>
        <v>0.11109864396851674</v>
      </c>
      <c r="G117" s="14">
        <f t="shared" si="97"/>
        <v>0.12498672626867134</v>
      </c>
      <c r="H117" s="14">
        <f t="shared" si="98"/>
        <v>0.14284294697065297</v>
      </c>
      <c r="I117" s="14">
        <f t="shared" si="99"/>
        <v>0.16665141673343217</v>
      </c>
      <c r="J117" s="14">
        <f t="shared" si="100"/>
        <v>0.19998356212288948</v>
      </c>
      <c r="K117" s="14">
        <f t="shared" si="101"/>
        <v>0.2499823013783169</v>
      </c>
      <c r="L117" s="14">
        <f t="shared" si="102"/>
        <v>0.33331463209483725</v>
      </c>
      <c r="M117" s="14">
        <f t="shared" si="103"/>
        <v>0.49998230106506464</v>
      </c>
      <c r="N117" s="14">
        <f t="shared" si="104"/>
        <v>1</v>
      </c>
      <c r="O117" s="14">
        <f t="shared" si="105"/>
        <v>0</v>
      </c>
      <c r="P117" s="14">
        <f t="shared" si="106"/>
        <v>0</v>
      </c>
      <c r="Q117" s="14">
        <f t="shared" si="107"/>
        <v>0</v>
      </c>
      <c r="R117" s="14">
        <f t="shared" si="108"/>
        <v>0</v>
      </c>
      <c r="S117" s="14">
        <f t="shared" si="109"/>
        <v>0</v>
      </c>
      <c r="T117" s="14">
        <f t="shared" si="110"/>
        <v>0</v>
      </c>
      <c r="U117" s="35">
        <f>N104</f>
        <v>1.0000510692351972</v>
      </c>
      <c r="V117" s="14">
        <v>13</v>
      </c>
      <c r="W117" s="14">
        <v>12</v>
      </c>
      <c r="X117" s="14">
        <v>11</v>
      </c>
      <c r="Y117" s="14">
        <v>10</v>
      </c>
      <c r="Z117" s="14">
        <v>9</v>
      </c>
      <c r="AA117" s="14">
        <v>8</v>
      </c>
      <c r="AB117" s="14">
        <v>7</v>
      </c>
      <c r="AC117" s="14">
        <v>6</v>
      </c>
      <c r="AD117" s="14">
        <v>5</v>
      </c>
      <c r="AE117" s="14">
        <v>4</v>
      </c>
      <c r="AF117" s="14">
        <v>3</v>
      </c>
      <c r="AG117" s="14">
        <v>2</v>
      </c>
      <c r="AH117" s="14">
        <v>1</v>
      </c>
    </row>
    <row r="118" spans="1:40" x14ac:dyDescent="0.25">
      <c r="A118" s="14" t="s">
        <v>32</v>
      </c>
      <c r="B118" s="14">
        <f t="shared" si="92"/>
        <v>7.141860434644412E-2</v>
      </c>
      <c r="C118" s="14">
        <f t="shared" si="93"/>
        <v>7.6912644539635242E-2</v>
      </c>
      <c r="D118" s="14">
        <f t="shared" si="94"/>
        <v>8.3322384247761977E-2</v>
      </c>
      <c r="E118" s="14">
        <f t="shared" si="95"/>
        <v>9.0897564672144993E-2</v>
      </c>
      <c r="F118" s="14">
        <f t="shared" si="96"/>
        <v>9.9987825060834104E-2</v>
      </c>
      <c r="G118" s="14">
        <f t="shared" si="97"/>
        <v>0.11109820235903944</v>
      </c>
      <c r="H118" s="14">
        <f t="shared" si="98"/>
        <v>0.12498625608685034</v>
      </c>
      <c r="I118" s="14">
        <f t="shared" si="99"/>
        <v>0.14284244412249666</v>
      </c>
      <c r="J118" s="14">
        <f t="shared" si="100"/>
        <v>0.16665087654652166</v>
      </c>
      <c r="K118" s="14">
        <f t="shared" si="101"/>
        <v>0.19998297985353006</v>
      </c>
      <c r="L118" s="14">
        <f t="shared" si="102"/>
        <v>0.24998167444663705</v>
      </c>
      <c r="M118" s="14">
        <f t="shared" si="103"/>
        <v>0.33331396964279703</v>
      </c>
      <c r="N118" s="14">
        <f t="shared" si="104"/>
        <v>0.49998167411079886</v>
      </c>
      <c r="O118" s="14">
        <f t="shared" si="105"/>
        <v>1</v>
      </c>
      <c r="P118" s="14">
        <f t="shared" si="106"/>
        <v>0</v>
      </c>
      <c r="Q118" s="14">
        <f t="shared" si="107"/>
        <v>0</v>
      </c>
      <c r="R118" s="14">
        <f t="shared" si="108"/>
        <v>0</v>
      </c>
      <c r="S118" s="14">
        <f t="shared" si="109"/>
        <v>0</v>
      </c>
      <c r="T118" s="14">
        <f t="shared" si="110"/>
        <v>0</v>
      </c>
      <c r="U118" s="35">
        <f>O104</f>
        <v>1.0000528783079887</v>
      </c>
      <c r="V118" s="14">
        <v>14</v>
      </c>
      <c r="W118" s="14">
        <v>13</v>
      </c>
      <c r="X118" s="14">
        <v>12</v>
      </c>
      <c r="Y118" s="14">
        <v>11</v>
      </c>
      <c r="Z118" s="14">
        <v>10</v>
      </c>
      <c r="AA118" s="14">
        <v>9</v>
      </c>
      <c r="AB118" s="14">
        <v>8</v>
      </c>
      <c r="AC118" s="14">
        <v>7</v>
      </c>
      <c r="AD118" s="14">
        <v>6</v>
      </c>
      <c r="AE118" s="14">
        <v>5</v>
      </c>
      <c r="AF118" s="14">
        <v>4</v>
      </c>
      <c r="AG118" s="14">
        <v>3</v>
      </c>
      <c r="AH118" s="14">
        <v>2</v>
      </c>
      <c r="AI118" s="14">
        <v>1</v>
      </c>
    </row>
    <row r="119" spans="1:40" x14ac:dyDescent="0.25">
      <c r="A119" s="14" t="s">
        <v>31</v>
      </c>
      <c r="B119" s="14">
        <f t="shared" si="92"/>
        <v>6.6657603992084341E-2</v>
      </c>
      <c r="C119" s="14">
        <f t="shared" si="93"/>
        <v>7.1419108785146776E-2</v>
      </c>
      <c r="D119" s="14">
        <f t="shared" si="94"/>
        <v>7.6913172528437879E-2</v>
      </c>
      <c r="E119" s="14">
        <f t="shared" si="95"/>
        <v>8.3322938388263823E-2</v>
      </c>
      <c r="F119" s="14">
        <f t="shared" si="96"/>
        <v>9.0898148023935824E-2</v>
      </c>
      <c r="G119" s="14">
        <f t="shared" si="97"/>
        <v>9.9988441245421542E-2</v>
      </c>
      <c r="H119" s="14">
        <f t="shared" si="98"/>
        <v>0.11109885568428386</v>
      </c>
      <c r="I119" s="14">
        <f t="shared" si="99"/>
        <v>0.12498695168251404</v>
      </c>
      <c r="J119" s="14">
        <f t="shared" si="100"/>
        <v>0.14284318804529661</v>
      </c>
      <c r="K119" s="14">
        <f t="shared" si="101"/>
        <v>0.1666516757089071</v>
      </c>
      <c r="L119" s="14">
        <f t="shared" si="102"/>
        <v>0.19998384127339119</v>
      </c>
      <c r="M119" s="14">
        <f t="shared" si="103"/>
        <v>0.24998260194065608</v>
      </c>
      <c r="N119" s="14">
        <f t="shared" si="104"/>
        <v>0.33331494968615472</v>
      </c>
      <c r="O119" s="14">
        <f t="shared" si="105"/>
        <v>0.49998260163795311</v>
      </c>
      <c r="P119" s="14">
        <f t="shared" si="106"/>
        <v>1</v>
      </c>
      <c r="Q119" s="14">
        <f t="shared" si="107"/>
        <v>0</v>
      </c>
      <c r="R119" s="14">
        <f t="shared" si="108"/>
        <v>0</v>
      </c>
      <c r="S119" s="14">
        <f t="shared" si="109"/>
        <v>0</v>
      </c>
      <c r="T119" s="14">
        <f t="shared" si="110"/>
        <v>0</v>
      </c>
      <c r="U119" s="35">
        <f>P104</f>
        <v>1.0000502019347259</v>
      </c>
      <c r="V119" s="14">
        <v>15</v>
      </c>
      <c r="W119" s="14">
        <v>14</v>
      </c>
      <c r="X119" s="14">
        <v>13</v>
      </c>
      <c r="Y119" s="14">
        <v>12</v>
      </c>
      <c r="Z119" s="14">
        <v>11</v>
      </c>
      <c r="AA119" s="14">
        <v>10</v>
      </c>
      <c r="AB119" s="14">
        <v>9</v>
      </c>
      <c r="AC119" s="14">
        <v>8</v>
      </c>
      <c r="AD119" s="14">
        <v>7</v>
      </c>
      <c r="AE119" s="14">
        <v>6</v>
      </c>
      <c r="AF119" s="14">
        <v>5</v>
      </c>
      <c r="AG119" s="14">
        <v>4</v>
      </c>
      <c r="AH119" s="14">
        <v>3</v>
      </c>
      <c r="AI119" s="14">
        <v>2</v>
      </c>
      <c r="AJ119" s="14">
        <v>1</v>
      </c>
    </row>
    <row r="120" spans="1:40" x14ac:dyDescent="0.25">
      <c r="A120" s="14" t="s">
        <v>91</v>
      </c>
      <c r="B120" s="14">
        <f t="shared" si="92"/>
        <v>6.2491707025484768E-2</v>
      </c>
      <c r="C120" s="14">
        <f t="shared" si="93"/>
        <v>6.6658026721551841E-2</v>
      </c>
      <c r="D120" s="14">
        <f t="shared" si="94"/>
        <v>7.1419550171934298E-2</v>
      </c>
      <c r="E120" s="14">
        <f t="shared" si="95"/>
        <v>7.6913634521613441E-2</v>
      </c>
      <c r="F120" s="14">
        <f t="shared" si="96"/>
        <v>8.3323423264226107E-2</v>
      </c>
      <c r="G120" s="14">
        <f t="shared" si="97"/>
        <v>9.0898658459823908E-2</v>
      </c>
      <c r="H120" s="14">
        <f t="shared" si="98"/>
        <v>9.9988980410050568E-2</v>
      </c>
      <c r="I120" s="14">
        <f t="shared" si="99"/>
        <v>0.11109942734702435</v>
      </c>
      <c r="J120" s="14">
        <f t="shared" si="100"/>
        <v>0.12498756033189547</v>
      </c>
      <c r="K120" s="14">
        <f t="shared" si="101"/>
        <v>0.14284383898092479</v>
      </c>
      <c r="L120" s="14">
        <f t="shared" si="102"/>
        <v>0.16665237497913807</v>
      </c>
      <c r="M120" s="14">
        <f t="shared" si="103"/>
        <v>0.19998459501881352</v>
      </c>
      <c r="N120" s="14">
        <f t="shared" si="104"/>
        <v>0.2499834135007456</v>
      </c>
      <c r="O120" s="14">
        <f t="shared" si="105"/>
        <v>0.3333158072264566</v>
      </c>
      <c r="P120" s="14">
        <f t="shared" si="106"/>
        <v>0.49998341322562462</v>
      </c>
      <c r="Q120" s="14">
        <f t="shared" si="107"/>
        <v>1</v>
      </c>
      <c r="R120" s="14">
        <f t="shared" si="108"/>
        <v>0</v>
      </c>
      <c r="S120" s="14">
        <f t="shared" si="109"/>
        <v>0</v>
      </c>
      <c r="T120" s="14">
        <f t="shared" si="110"/>
        <v>0</v>
      </c>
      <c r="U120" s="14">
        <f>Q104</f>
        <v>1.0000478601081209</v>
      </c>
      <c r="V120" s="14">
        <v>16</v>
      </c>
      <c r="W120" s="14">
        <v>15</v>
      </c>
      <c r="X120" s="14">
        <v>14</v>
      </c>
      <c r="Y120" s="14">
        <v>13</v>
      </c>
      <c r="Z120" s="14">
        <v>12</v>
      </c>
      <c r="AA120" s="14">
        <v>11</v>
      </c>
      <c r="AB120" s="14">
        <v>10</v>
      </c>
      <c r="AC120" s="14">
        <v>9</v>
      </c>
      <c r="AD120" s="14">
        <v>8</v>
      </c>
      <c r="AE120" s="14">
        <v>7</v>
      </c>
      <c r="AF120" s="14">
        <v>6</v>
      </c>
      <c r="AG120" s="37">
        <v>5</v>
      </c>
      <c r="AH120" s="14">
        <v>4</v>
      </c>
      <c r="AI120" s="14">
        <v>3</v>
      </c>
      <c r="AJ120" s="14">
        <v>2</v>
      </c>
      <c r="AK120" s="14">
        <v>1</v>
      </c>
    </row>
    <row r="121" spans="1:40" x14ac:dyDescent="0.25">
      <c r="A121" s="14" t="s">
        <v>92</v>
      </c>
      <c r="B121" s="14">
        <f t="shared" si="92"/>
        <v>5.8815897931643199E-2</v>
      </c>
      <c r="C121" s="14">
        <f t="shared" si="93"/>
        <v>6.2492065044552833E-2</v>
      </c>
      <c r="D121" s="14">
        <f t="shared" si="94"/>
        <v>6.6658399720367106E-2</v>
      </c>
      <c r="E121" s="14">
        <f t="shared" si="95"/>
        <v>7.1419939633129814E-2</v>
      </c>
      <c r="F121" s="14">
        <f t="shared" si="96"/>
        <v>7.6914042164955246E-2</v>
      </c>
      <c r="G121" s="14">
        <f t="shared" si="97"/>
        <v>8.3323851098300719E-2</v>
      </c>
      <c r="H121" s="14">
        <f t="shared" si="98"/>
        <v>9.089910884681135E-2</v>
      </c>
      <c r="I121" s="14">
        <f t="shared" si="99"/>
        <v>9.9989456145961136E-2</v>
      </c>
      <c r="J121" s="14">
        <f t="shared" si="100"/>
        <v>0.11109993175776753</v>
      </c>
      <c r="K121" s="14">
        <f t="shared" si="101"/>
        <v>0.12498809737792869</v>
      </c>
      <c r="L121" s="14">
        <f t="shared" si="102"/>
        <v>0.14284441333835418</v>
      </c>
      <c r="M121" s="14">
        <f t="shared" si="103"/>
        <v>0.16665299198471967</v>
      </c>
      <c r="N121" s="14">
        <f t="shared" si="104"/>
        <v>0.19998526009066295</v>
      </c>
      <c r="O121" s="14">
        <f t="shared" si="105"/>
        <v>0.24998412958536559</v>
      </c>
      <c r="P121" s="14">
        <f t="shared" si="106"/>
        <v>0.33331656388149616</v>
      </c>
      <c r="Q121" s="14">
        <f t="shared" si="107"/>
        <v>0.49998412933348751</v>
      </c>
      <c r="R121" s="14">
        <f t="shared" si="108"/>
        <v>1</v>
      </c>
      <c r="S121" s="14">
        <f t="shared" si="109"/>
        <v>0</v>
      </c>
      <c r="T121" s="14">
        <f t="shared" si="110"/>
        <v>0</v>
      </c>
      <c r="U121" s="14">
        <f>R104</f>
        <v>1.0000457937905283</v>
      </c>
      <c r="V121" s="14">
        <v>17</v>
      </c>
      <c r="W121" s="14">
        <v>16</v>
      </c>
      <c r="X121" s="14">
        <v>15</v>
      </c>
      <c r="Y121" s="14">
        <v>14</v>
      </c>
      <c r="Z121" s="14">
        <v>13</v>
      </c>
      <c r="AA121" s="14">
        <v>12</v>
      </c>
      <c r="AB121" s="14">
        <v>11</v>
      </c>
      <c r="AC121" s="14">
        <v>10</v>
      </c>
      <c r="AD121" s="14">
        <v>9</v>
      </c>
      <c r="AE121" s="14">
        <v>8</v>
      </c>
      <c r="AF121" s="14">
        <v>7</v>
      </c>
      <c r="AG121" s="14">
        <v>6</v>
      </c>
      <c r="AH121" s="14">
        <v>5</v>
      </c>
      <c r="AI121" s="14">
        <v>4</v>
      </c>
      <c r="AJ121" s="14">
        <v>3</v>
      </c>
      <c r="AK121" s="14">
        <v>2</v>
      </c>
      <c r="AL121" s="14">
        <v>1</v>
      </c>
    </row>
    <row r="122" spans="1:40" x14ac:dyDescent="0.25">
      <c r="A122" s="14" t="s">
        <v>93</v>
      </c>
      <c r="B122" s="14">
        <f t="shared" si="92"/>
        <v>5.5548497545282689E-2</v>
      </c>
      <c r="C122" s="14">
        <f t="shared" si="93"/>
        <v>5.881620400088744E-2</v>
      </c>
      <c r="D122" s="14">
        <f t="shared" si="94"/>
        <v>6.2492383285446346E-2</v>
      </c>
      <c r="E122" s="14">
        <f t="shared" si="95"/>
        <v>6.6658731276621766E-2</v>
      </c>
      <c r="F122" s="14">
        <f t="shared" si="96"/>
        <v>7.1420285822642093E-2</v>
      </c>
      <c r="G122" s="14">
        <f t="shared" si="97"/>
        <v>7.6914404516406132E-2</v>
      </c>
      <c r="H122" s="14">
        <f t="shared" si="98"/>
        <v>8.3324231397100101E-2</v>
      </c>
      <c r="I122" s="14">
        <f t="shared" si="99"/>
        <v>9.0899509192673603E-2</v>
      </c>
      <c r="J122" s="14">
        <f t="shared" si="100"/>
        <v>9.998987902422625E-2</v>
      </c>
      <c r="K122" s="14">
        <f t="shared" si="101"/>
        <v>0.11110038012479513</v>
      </c>
      <c r="L122" s="14">
        <f t="shared" si="102"/>
        <v>0.1249885747541177</v>
      </c>
      <c r="M122" s="14">
        <f t="shared" si="103"/>
        <v>0.14284492388023012</v>
      </c>
      <c r="N122" s="14">
        <f t="shared" si="104"/>
        <v>0.16665354043604325</v>
      </c>
      <c r="O122" s="14">
        <f t="shared" si="105"/>
        <v>0.19998585126749702</v>
      </c>
      <c r="P122" s="14">
        <f t="shared" si="106"/>
        <v>0.24998476610674969</v>
      </c>
      <c r="Q122" s="14">
        <f t="shared" si="107"/>
        <v>0.33331723646519562</v>
      </c>
      <c r="R122" s="14">
        <f t="shared" si="108"/>
        <v>0.49998476587467117</v>
      </c>
      <c r="S122" s="14">
        <f t="shared" si="109"/>
        <v>1</v>
      </c>
      <c r="T122" s="14">
        <f t="shared" si="110"/>
        <v>0</v>
      </c>
      <c r="U122" s="14">
        <f>S104</f>
        <v>1.0000439570637794</v>
      </c>
      <c r="V122" s="14">
        <v>18</v>
      </c>
      <c r="W122" s="14">
        <v>17</v>
      </c>
      <c r="X122" s="14">
        <v>16</v>
      </c>
      <c r="Y122" s="14">
        <v>15</v>
      </c>
      <c r="Z122" s="14">
        <v>14</v>
      </c>
      <c r="AA122" s="14">
        <v>13</v>
      </c>
      <c r="AB122" s="14">
        <v>12</v>
      </c>
      <c r="AC122" s="14">
        <v>11</v>
      </c>
      <c r="AD122" s="14">
        <v>10</v>
      </c>
      <c r="AE122" s="14">
        <v>9</v>
      </c>
      <c r="AF122" s="14">
        <v>8</v>
      </c>
      <c r="AG122" s="14">
        <v>7</v>
      </c>
      <c r="AH122" s="14">
        <v>6</v>
      </c>
      <c r="AI122" s="14">
        <v>5</v>
      </c>
      <c r="AJ122" s="14">
        <v>4</v>
      </c>
      <c r="AK122" s="14">
        <v>3</v>
      </c>
      <c r="AL122" s="14">
        <v>2</v>
      </c>
      <c r="AM122" s="14">
        <v>1</v>
      </c>
    </row>
    <row r="123" spans="1:40" x14ac:dyDescent="0.25">
      <c r="A123" s="14" t="s">
        <v>94</v>
      </c>
      <c r="B123" s="14">
        <f t="shared" si="92"/>
        <v>5.262502198536971E-2</v>
      </c>
      <c r="C123" s="14">
        <f t="shared" si="93"/>
        <v>5.5548761401252457E-2</v>
      </c>
      <c r="D123" s="14">
        <f t="shared" si="94"/>
        <v>5.8816477853666553E-2</v>
      </c>
      <c r="E123" s="14">
        <f t="shared" si="95"/>
        <v>6.2492668028672212E-2</v>
      </c>
      <c r="F123" s="14">
        <f t="shared" si="96"/>
        <v>6.6659027933615958E-2</v>
      </c>
      <c r="G123" s="14">
        <f t="shared" si="97"/>
        <v>7.1420595572575504E-2</v>
      </c>
      <c r="H123" s="14">
        <f t="shared" si="98"/>
        <v>7.6914728727046078E-2</v>
      </c>
      <c r="I123" s="14">
        <f t="shared" si="99"/>
        <v>8.3324571665918237E-2</v>
      </c>
      <c r="J123" s="14">
        <f t="shared" si="100"/>
        <v>9.089986739836077E-2</v>
      </c>
      <c r="K123" s="14">
        <f t="shared" si="101"/>
        <v>9.9990257390505821E-2</v>
      </c>
      <c r="L123" s="14">
        <f t="shared" si="102"/>
        <v>0.11110078129682735</v>
      </c>
      <c r="M123" s="14">
        <f t="shared" si="103"/>
        <v>0.12498900188172704</v>
      </c>
      <c r="N123" s="14">
        <f t="shared" si="104"/>
        <v>0.14284538068240277</v>
      </c>
      <c r="O123" s="14">
        <f t="shared" si="105"/>
        <v>0.16665403115717861</v>
      </c>
      <c r="P123" s="14">
        <f t="shared" si="106"/>
        <v>0.19998638021667206</v>
      </c>
      <c r="Q123" s="14">
        <f t="shared" si="107"/>
        <v>0.24998533562725678</v>
      </c>
      <c r="R123" s="14">
        <f t="shared" si="108"/>
        <v>0.33331783825176137</v>
      </c>
      <c r="S123" s="14">
        <f t="shared" si="109"/>
        <v>0.49998533541220663</v>
      </c>
      <c r="T123" s="14">
        <f t="shared" si="110"/>
        <v>1</v>
      </c>
      <c r="U123" s="14">
        <f>T104</f>
        <v>1.0000423136766881</v>
      </c>
      <c r="V123" s="14">
        <v>19</v>
      </c>
      <c r="W123" s="14">
        <v>18</v>
      </c>
      <c r="X123" s="14">
        <v>17</v>
      </c>
      <c r="Y123" s="14">
        <v>16</v>
      </c>
      <c r="Z123" s="14">
        <v>15</v>
      </c>
      <c r="AA123" s="14">
        <v>14</v>
      </c>
      <c r="AB123" s="14">
        <v>13</v>
      </c>
      <c r="AC123" s="14">
        <v>12</v>
      </c>
      <c r="AD123" s="14">
        <v>11</v>
      </c>
      <c r="AE123" s="14">
        <v>10</v>
      </c>
      <c r="AF123" s="14">
        <v>9</v>
      </c>
      <c r="AG123" s="14">
        <v>8</v>
      </c>
      <c r="AH123" s="14">
        <v>7</v>
      </c>
      <c r="AI123" s="14">
        <v>6</v>
      </c>
      <c r="AJ123" s="14">
        <v>5</v>
      </c>
      <c r="AK123" s="14">
        <v>4</v>
      </c>
      <c r="AL123" s="14">
        <v>3</v>
      </c>
      <c r="AM123" s="14">
        <v>2</v>
      </c>
      <c r="AN123" s="14">
        <v>1</v>
      </c>
    </row>
    <row r="124" spans="1:40" x14ac:dyDescent="0.25">
      <c r="U124" s="14" t="s">
        <v>30</v>
      </c>
    </row>
    <row r="125" spans="1:40" x14ac:dyDescent="0.25">
      <c r="A125" s="14" t="s">
        <v>29</v>
      </c>
      <c r="B125" s="14">
        <f>B105/SUM($B105:$T105)</f>
        <v>1</v>
      </c>
      <c r="C125" s="14">
        <f t="shared" ref="C125:T139" si="111">C105/SUM($B105:$T105)</f>
        <v>0</v>
      </c>
      <c r="D125" s="14">
        <f t="shared" si="111"/>
        <v>0</v>
      </c>
      <c r="E125" s="14">
        <f t="shared" si="111"/>
        <v>0</v>
      </c>
      <c r="F125" s="14">
        <f t="shared" si="111"/>
        <v>0</v>
      </c>
      <c r="G125" s="14">
        <f t="shared" si="111"/>
        <v>0</v>
      </c>
      <c r="H125" s="14">
        <f t="shared" si="111"/>
        <v>0</v>
      </c>
      <c r="I125" s="14">
        <f t="shared" si="111"/>
        <v>0</v>
      </c>
      <c r="J125" s="14">
        <f t="shared" si="111"/>
        <v>0</v>
      </c>
      <c r="K125" s="14">
        <f t="shared" si="111"/>
        <v>0</v>
      </c>
      <c r="L125" s="14">
        <f t="shared" si="111"/>
        <v>0</v>
      </c>
      <c r="M125" s="14">
        <f t="shared" si="111"/>
        <v>0</v>
      </c>
      <c r="N125" s="14">
        <f t="shared" si="111"/>
        <v>0</v>
      </c>
      <c r="O125" s="14">
        <f t="shared" si="111"/>
        <v>0</v>
      </c>
      <c r="P125" s="14">
        <f t="shared" si="111"/>
        <v>0</v>
      </c>
      <c r="Q125" s="14">
        <f t="shared" si="111"/>
        <v>0</v>
      </c>
      <c r="R125" s="14">
        <f t="shared" si="111"/>
        <v>0</v>
      </c>
      <c r="S125" s="14">
        <f t="shared" si="111"/>
        <v>0</v>
      </c>
      <c r="T125" s="14">
        <f t="shared" si="111"/>
        <v>0</v>
      </c>
      <c r="U125" s="14">
        <f t="shared" ref="U125:U143" si="112">SUM(B125:T125)</f>
        <v>1</v>
      </c>
    </row>
    <row r="126" spans="1:40" x14ac:dyDescent="0.25">
      <c r="A126" s="14" t="s">
        <v>28</v>
      </c>
      <c r="B126" s="14">
        <f t="shared" ref="B126:Q143" si="113">B106/SUM($B106:$T106)</f>
        <v>0.33333170890566782</v>
      </c>
      <c r="C126" s="14">
        <f t="shared" si="113"/>
        <v>0.66666829109433212</v>
      </c>
      <c r="D126" s="14">
        <f t="shared" si="113"/>
        <v>0</v>
      </c>
      <c r="E126" s="14">
        <f t="shared" si="113"/>
        <v>0</v>
      </c>
      <c r="F126" s="14">
        <f t="shared" si="113"/>
        <v>0</v>
      </c>
      <c r="G126" s="14">
        <f t="shared" si="113"/>
        <v>0</v>
      </c>
      <c r="H126" s="14">
        <f t="shared" si="113"/>
        <v>0</v>
      </c>
      <c r="I126" s="14">
        <f t="shared" si="113"/>
        <v>0</v>
      </c>
      <c r="J126" s="14">
        <f t="shared" si="113"/>
        <v>0</v>
      </c>
      <c r="K126" s="14">
        <f t="shared" si="113"/>
        <v>0</v>
      </c>
      <c r="L126" s="14">
        <f t="shared" si="113"/>
        <v>0</v>
      </c>
      <c r="M126" s="14">
        <f t="shared" si="113"/>
        <v>0</v>
      </c>
      <c r="N126" s="14">
        <f t="shared" si="113"/>
        <v>0</v>
      </c>
      <c r="O126" s="14">
        <f t="shared" si="113"/>
        <v>0</v>
      </c>
      <c r="P126" s="14">
        <f t="shared" si="113"/>
        <v>0</v>
      </c>
      <c r="Q126" s="14">
        <f t="shared" si="113"/>
        <v>0</v>
      </c>
      <c r="R126" s="14">
        <f t="shared" si="111"/>
        <v>0</v>
      </c>
      <c r="S126" s="14">
        <f t="shared" si="111"/>
        <v>0</v>
      </c>
      <c r="T126" s="14">
        <f t="shared" si="111"/>
        <v>0</v>
      </c>
      <c r="U126" s="14">
        <f t="shared" si="112"/>
        <v>1</v>
      </c>
    </row>
    <row r="127" spans="1:40" x14ac:dyDescent="0.25">
      <c r="A127" s="14" t="s">
        <v>27</v>
      </c>
      <c r="B127" s="14">
        <f t="shared" si="113"/>
        <v>0.18181682076452185</v>
      </c>
      <c r="C127" s="14">
        <f t="shared" si="111"/>
        <v>0.27272639733243426</v>
      </c>
      <c r="D127" s="14">
        <f t="shared" si="111"/>
        <v>0.54545678190304392</v>
      </c>
      <c r="E127" s="14">
        <f t="shared" si="111"/>
        <v>0</v>
      </c>
      <c r="F127" s="14">
        <f t="shared" si="111"/>
        <v>0</v>
      </c>
      <c r="G127" s="14">
        <f t="shared" si="111"/>
        <v>0</v>
      </c>
      <c r="H127" s="14">
        <f t="shared" si="111"/>
        <v>0</v>
      </c>
      <c r="I127" s="14">
        <f t="shared" si="111"/>
        <v>0</v>
      </c>
      <c r="J127" s="14">
        <f t="shared" si="111"/>
        <v>0</v>
      </c>
      <c r="K127" s="14">
        <f t="shared" si="111"/>
        <v>0</v>
      </c>
      <c r="L127" s="14">
        <f t="shared" si="111"/>
        <v>0</v>
      </c>
      <c r="M127" s="14">
        <f t="shared" si="111"/>
        <v>0</v>
      </c>
      <c r="N127" s="14">
        <f t="shared" si="111"/>
        <v>0</v>
      </c>
      <c r="O127" s="14">
        <f t="shared" si="111"/>
        <v>0</v>
      </c>
      <c r="P127" s="14">
        <f t="shared" si="111"/>
        <v>0</v>
      </c>
      <c r="Q127" s="14">
        <f t="shared" si="111"/>
        <v>0</v>
      </c>
      <c r="R127" s="14">
        <f t="shared" si="111"/>
        <v>0</v>
      </c>
      <c r="S127" s="14">
        <f t="shared" si="111"/>
        <v>0</v>
      </c>
      <c r="T127" s="14">
        <f t="shared" si="111"/>
        <v>0</v>
      </c>
      <c r="U127" s="14">
        <f t="shared" si="112"/>
        <v>1</v>
      </c>
    </row>
    <row r="128" spans="1:40" x14ac:dyDescent="0.25">
      <c r="A128" s="14" t="s">
        <v>26</v>
      </c>
      <c r="B128" s="14">
        <f t="shared" si="113"/>
        <v>0.11999888912204813</v>
      </c>
      <c r="C128" s="14">
        <f t="shared" si="111"/>
        <v>0.15999900424907668</v>
      </c>
      <c r="D128" s="14">
        <f t="shared" si="111"/>
        <v>0.23999953261828377</v>
      </c>
      <c r="E128" s="14">
        <f t="shared" si="111"/>
        <v>0.48000257401059127</v>
      </c>
      <c r="F128" s="14">
        <f t="shared" si="111"/>
        <v>0</v>
      </c>
      <c r="G128" s="14">
        <f t="shared" si="111"/>
        <v>0</v>
      </c>
      <c r="H128" s="14">
        <f t="shared" si="111"/>
        <v>0</v>
      </c>
      <c r="I128" s="14">
        <f t="shared" si="111"/>
        <v>0</v>
      </c>
      <c r="J128" s="14">
        <f t="shared" si="111"/>
        <v>0</v>
      </c>
      <c r="K128" s="14">
        <f t="shared" si="111"/>
        <v>0</v>
      </c>
      <c r="L128" s="14">
        <f t="shared" si="111"/>
        <v>0</v>
      </c>
      <c r="M128" s="14">
        <f t="shared" si="111"/>
        <v>0</v>
      </c>
      <c r="N128" s="14">
        <f t="shared" si="111"/>
        <v>0</v>
      </c>
      <c r="O128" s="14">
        <f t="shared" si="111"/>
        <v>0</v>
      </c>
      <c r="P128" s="14">
        <f t="shared" si="111"/>
        <v>0</v>
      </c>
      <c r="Q128" s="14">
        <f t="shared" si="111"/>
        <v>0</v>
      </c>
      <c r="R128" s="14">
        <f t="shared" si="111"/>
        <v>0</v>
      </c>
      <c r="S128" s="14">
        <f t="shared" si="111"/>
        <v>0</v>
      </c>
      <c r="T128" s="14">
        <f t="shared" si="111"/>
        <v>0</v>
      </c>
      <c r="U128" s="14">
        <f t="shared" si="112"/>
        <v>0.99999999999999978</v>
      </c>
    </row>
    <row r="129" spans="1:21" x14ac:dyDescent="0.25">
      <c r="A129" s="14" t="s">
        <v>25</v>
      </c>
      <c r="B129" s="14">
        <f t="shared" si="113"/>
        <v>8.7590312970074094E-2</v>
      </c>
      <c r="C129" s="14">
        <f t="shared" si="111"/>
        <v>0.10948814886778672</v>
      </c>
      <c r="D129" s="14">
        <f t="shared" si="111"/>
        <v>0.14598464139199985</v>
      </c>
      <c r="E129" s="14">
        <f t="shared" si="111"/>
        <v>0.21897789844357679</v>
      </c>
      <c r="F129" s="14">
        <f t="shared" si="111"/>
        <v>0.43795899832656243</v>
      </c>
      <c r="G129" s="14">
        <f t="shared" si="111"/>
        <v>0</v>
      </c>
      <c r="H129" s="14">
        <f t="shared" si="111"/>
        <v>0</v>
      </c>
      <c r="I129" s="14">
        <f t="shared" si="111"/>
        <v>0</v>
      </c>
      <c r="J129" s="14">
        <f t="shared" si="111"/>
        <v>0</v>
      </c>
      <c r="K129" s="14">
        <f t="shared" si="111"/>
        <v>0</v>
      </c>
      <c r="L129" s="14">
        <f t="shared" si="111"/>
        <v>0</v>
      </c>
      <c r="M129" s="14">
        <f t="shared" si="111"/>
        <v>0</v>
      </c>
      <c r="N129" s="14">
        <f t="shared" si="111"/>
        <v>0</v>
      </c>
      <c r="O129" s="14">
        <f t="shared" si="111"/>
        <v>0</v>
      </c>
      <c r="P129" s="14">
        <f t="shared" si="111"/>
        <v>0</v>
      </c>
      <c r="Q129" s="14">
        <f t="shared" si="111"/>
        <v>0</v>
      </c>
      <c r="R129" s="14">
        <f t="shared" si="111"/>
        <v>0</v>
      </c>
      <c r="S129" s="14">
        <f t="shared" si="111"/>
        <v>0</v>
      </c>
      <c r="T129" s="14">
        <f t="shared" si="111"/>
        <v>0</v>
      </c>
      <c r="U129" s="14">
        <f t="shared" si="112"/>
        <v>0.99999999999999978</v>
      </c>
    </row>
    <row r="130" spans="1:21" x14ac:dyDescent="0.25">
      <c r="A130" s="14" t="s">
        <v>24</v>
      </c>
      <c r="B130" s="14">
        <f t="shared" si="113"/>
        <v>6.8025591547954165E-2</v>
      </c>
      <c r="C130" s="14">
        <f t="shared" si="111"/>
        <v>8.1631030156725029E-2</v>
      </c>
      <c r="D130" s="14">
        <f t="shared" si="111"/>
        <v>0.10203927771618698</v>
      </c>
      <c r="E130" s="14">
        <f t="shared" si="111"/>
        <v>0.13605321262090289</v>
      </c>
      <c r="F130" s="14">
        <f t="shared" si="111"/>
        <v>0.20408159974643056</v>
      </c>
      <c r="G130" s="14">
        <f t="shared" si="111"/>
        <v>0.40816928821180043</v>
      </c>
      <c r="H130" s="14">
        <f t="shared" si="111"/>
        <v>0</v>
      </c>
      <c r="I130" s="14">
        <f t="shared" si="111"/>
        <v>0</v>
      </c>
      <c r="J130" s="14">
        <f t="shared" si="111"/>
        <v>0</v>
      </c>
      <c r="K130" s="14">
        <f t="shared" si="111"/>
        <v>0</v>
      </c>
      <c r="L130" s="14">
        <f t="shared" si="111"/>
        <v>0</v>
      </c>
      <c r="M130" s="14">
        <f t="shared" si="111"/>
        <v>0</v>
      </c>
      <c r="N130" s="14">
        <f t="shared" si="111"/>
        <v>0</v>
      </c>
      <c r="O130" s="14">
        <f t="shared" si="111"/>
        <v>0</v>
      </c>
      <c r="P130" s="14">
        <f t="shared" si="111"/>
        <v>0</v>
      </c>
      <c r="Q130" s="14">
        <f t="shared" si="111"/>
        <v>0</v>
      </c>
      <c r="R130" s="14">
        <f t="shared" si="111"/>
        <v>0</v>
      </c>
      <c r="S130" s="14">
        <f t="shared" si="111"/>
        <v>0</v>
      </c>
      <c r="T130" s="14">
        <f t="shared" si="111"/>
        <v>0</v>
      </c>
      <c r="U130" s="14">
        <f t="shared" si="112"/>
        <v>1</v>
      </c>
    </row>
    <row r="131" spans="1:21" x14ac:dyDescent="0.25">
      <c r="A131" s="14" t="s">
        <v>23</v>
      </c>
      <c r="B131" s="14">
        <f t="shared" si="113"/>
        <v>5.5094492431516623E-2</v>
      </c>
      <c r="C131" s="14">
        <f t="shared" si="111"/>
        <v>6.4277198749552164E-2</v>
      </c>
      <c r="D131" s="14">
        <f t="shared" si="111"/>
        <v>7.7133051393652841E-2</v>
      </c>
      <c r="E131" s="14">
        <f t="shared" si="111"/>
        <v>9.6416945922885661E-2</v>
      </c>
      <c r="F131" s="14">
        <f t="shared" si="111"/>
        <v>0.12855701374294543</v>
      </c>
      <c r="G131" s="14">
        <f t="shared" si="111"/>
        <v>0.1928378162582513</v>
      </c>
      <c r="H131" s="14">
        <f t="shared" si="111"/>
        <v>0.38568348150119602</v>
      </c>
      <c r="I131" s="14">
        <f t="shared" si="111"/>
        <v>0</v>
      </c>
      <c r="J131" s="14">
        <f t="shared" si="111"/>
        <v>0</v>
      </c>
      <c r="K131" s="14">
        <f t="shared" si="111"/>
        <v>0</v>
      </c>
      <c r="L131" s="14">
        <f t="shared" si="111"/>
        <v>0</v>
      </c>
      <c r="M131" s="14">
        <f t="shared" si="111"/>
        <v>0</v>
      </c>
      <c r="N131" s="14">
        <f t="shared" si="111"/>
        <v>0</v>
      </c>
      <c r="O131" s="14">
        <f t="shared" si="111"/>
        <v>0</v>
      </c>
      <c r="P131" s="14">
        <f t="shared" si="111"/>
        <v>0</v>
      </c>
      <c r="Q131" s="14">
        <f t="shared" si="111"/>
        <v>0</v>
      </c>
      <c r="R131" s="14">
        <f t="shared" si="111"/>
        <v>0</v>
      </c>
      <c r="S131" s="14">
        <f t="shared" si="111"/>
        <v>0</v>
      </c>
      <c r="T131" s="14">
        <f t="shared" si="111"/>
        <v>0</v>
      </c>
      <c r="U131" s="14">
        <f t="shared" si="112"/>
        <v>1</v>
      </c>
    </row>
    <row r="132" spans="1:21" x14ac:dyDescent="0.25">
      <c r="A132" s="14" t="s">
        <v>22</v>
      </c>
      <c r="B132" s="14">
        <f t="shared" si="113"/>
        <v>4.5990067945050603E-2</v>
      </c>
      <c r="C132" s="14">
        <f t="shared" si="111"/>
        <v>5.2560324980137088E-2</v>
      </c>
      <c r="D132" s="14">
        <f t="shared" si="111"/>
        <v>6.1320712251817192E-2</v>
      </c>
      <c r="E132" s="14">
        <f t="shared" si="111"/>
        <v>7.3585327485213389E-2</v>
      </c>
      <c r="F132" s="14">
        <f t="shared" si="111"/>
        <v>9.1982382661268097E-2</v>
      </c>
      <c r="G132" s="14">
        <f t="shared" si="111"/>
        <v>0.1226444202288937</v>
      </c>
      <c r="H132" s="14">
        <f t="shared" si="111"/>
        <v>0.18396925897463243</v>
      </c>
      <c r="I132" s="14">
        <f t="shared" si="111"/>
        <v>0.36794750547298749</v>
      </c>
      <c r="J132" s="14">
        <f t="shared" si="111"/>
        <v>0</v>
      </c>
      <c r="K132" s="14">
        <f t="shared" si="111"/>
        <v>0</v>
      </c>
      <c r="L132" s="14">
        <f t="shared" si="111"/>
        <v>0</v>
      </c>
      <c r="M132" s="14">
        <f t="shared" si="111"/>
        <v>0</v>
      </c>
      <c r="N132" s="14">
        <f t="shared" si="111"/>
        <v>0</v>
      </c>
      <c r="O132" s="14">
        <f t="shared" si="111"/>
        <v>0</v>
      </c>
      <c r="P132" s="14">
        <f t="shared" si="111"/>
        <v>0</v>
      </c>
      <c r="Q132" s="14">
        <f t="shared" si="111"/>
        <v>0</v>
      </c>
      <c r="R132" s="14">
        <f t="shared" si="111"/>
        <v>0</v>
      </c>
      <c r="S132" s="14">
        <f t="shared" si="111"/>
        <v>0</v>
      </c>
      <c r="T132" s="14">
        <f t="shared" si="111"/>
        <v>0</v>
      </c>
      <c r="U132" s="14">
        <f t="shared" si="112"/>
        <v>1</v>
      </c>
    </row>
    <row r="133" spans="1:21" x14ac:dyDescent="0.25">
      <c r="A133" s="14" t="s">
        <v>21</v>
      </c>
      <c r="B133" s="14">
        <f t="shared" si="113"/>
        <v>3.9274120878610541E-2</v>
      </c>
      <c r="C133" s="14">
        <f t="shared" si="111"/>
        <v>4.4183593176764693E-2</v>
      </c>
      <c r="D133" s="14">
        <f t="shared" si="111"/>
        <v>5.0495803507077643E-2</v>
      </c>
      <c r="E133" s="14">
        <f t="shared" si="111"/>
        <v>5.8912132310768799E-2</v>
      </c>
      <c r="F133" s="14">
        <f t="shared" si="111"/>
        <v>7.0695071927389594E-2</v>
      </c>
      <c r="G133" s="14">
        <f t="shared" si="111"/>
        <v>8.8369624978460223E-2</v>
      </c>
      <c r="H133" s="14">
        <f t="shared" si="111"/>
        <v>0.11782751615868635</v>
      </c>
      <c r="I133" s="14">
        <f t="shared" si="111"/>
        <v>0.17674412734137709</v>
      </c>
      <c r="J133" s="14">
        <f t="shared" si="111"/>
        <v>0.35349800972086498</v>
      </c>
      <c r="K133" s="14">
        <f t="shared" si="111"/>
        <v>0</v>
      </c>
      <c r="L133" s="14">
        <f t="shared" si="111"/>
        <v>0</v>
      </c>
      <c r="M133" s="14">
        <f t="shared" si="111"/>
        <v>0</v>
      </c>
      <c r="N133" s="14">
        <f t="shared" si="111"/>
        <v>0</v>
      </c>
      <c r="O133" s="14">
        <f t="shared" si="111"/>
        <v>0</v>
      </c>
      <c r="P133" s="14">
        <f t="shared" si="111"/>
        <v>0</v>
      </c>
      <c r="Q133" s="14">
        <f t="shared" si="111"/>
        <v>0</v>
      </c>
      <c r="R133" s="14">
        <f t="shared" si="111"/>
        <v>0</v>
      </c>
      <c r="S133" s="14">
        <f t="shared" si="111"/>
        <v>0</v>
      </c>
      <c r="T133" s="14">
        <f t="shared" si="111"/>
        <v>0</v>
      </c>
      <c r="U133" s="14">
        <f t="shared" si="112"/>
        <v>1</v>
      </c>
    </row>
    <row r="134" spans="1:21" x14ac:dyDescent="0.25">
      <c r="A134" s="14" t="s">
        <v>20</v>
      </c>
      <c r="B134" s="14">
        <f t="shared" si="113"/>
        <v>3.4139661999111094E-2</v>
      </c>
      <c r="C134" s="14">
        <f t="shared" si="111"/>
        <v>3.7933131515468628E-2</v>
      </c>
      <c r="D134" s="14">
        <f t="shared" si="111"/>
        <v>4.2674991457195062E-2</v>
      </c>
      <c r="E134" s="14">
        <f t="shared" si="111"/>
        <v>4.8771701915447968E-2</v>
      </c>
      <c r="F134" s="14">
        <f t="shared" si="111"/>
        <v>5.690070019759727E-2</v>
      </c>
      <c r="G134" s="14">
        <f t="shared" si="111"/>
        <v>6.8281381414355621E-2</v>
      </c>
      <c r="H134" s="14">
        <f t="shared" si="111"/>
        <v>8.5352554709503967E-2</v>
      </c>
      <c r="I134" s="14">
        <f t="shared" si="111"/>
        <v>0.11380482949822993</v>
      </c>
      <c r="J134" s="14">
        <f t="shared" si="111"/>
        <v>0.170710253164224</v>
      </c>
      <c r="K134" s="14">
        <f t="shared" si="111"/>
        <v>0.3414307941288664</v>
      </c>
      <c r="L134" s="14">
        <f t="shared" si="111"/>
        <v>0</v>
      </c>
      <c r="M134" s="14">
        <f t="shared" si="111"/>
        <v>0</v>
      </c>
      <c r="N134" s="14">
        <f t="shared" si="111"/>
        <v>0</v>
      </c>
      <c r="O134" s="14">
        <f t="shared" si="111"/>
        <v>0</v>
      </c>
      <c r="P134" s="14">
        <f t="shared" si="111"/>
        <v>0</v>
      </c>
      <c r="Q134" s="14">
        <f t="shared" si="111"/>
        <v>0</v>
      </c>
      <c r="R134" s="14">
        <f t="shared" si="111"/>
        <v>0</v>
      </c>
      <c r="S134" s="14">
        <f t="shared" si="111"/>
        <v>0</v>
      </c>
      <c r="T134" s="14">
        <f t="shared" si="111"/>
        <v>0</v>
      </c>
      <c r="U134" s="14">
        <f t="shared" si="112"/>
        <v>1</v>
      </c>
    </row>
    <row r="135" spans="1:21" x14ac:dyDescent="0.25">
      <c r="A135" s="14" t="s">
        <v>19</v>
      </c>
      <c r="B135" s="14">
        <f t="shared" si="113"/>
        <v>3.0101564552898891E-2</v>
      </c>
      <c r="C135" s="14">
        <f t="shared" si="111"/>
        <v>3.3111867644529697E-2</v>
      </c>
      <c r="D135" s="14">
        <f t="shared" si="111"/>
        <v>3.6791144160266513E-2</v>
      </c>
      <c r="E135" s="14">
        <f t="shared" si="111"/>
        <v>4.1390263696547407E-2</v>
      </c>
      <c r="F135" s="14">
        <f t="shared" si="111"/>
        <v>4.7303452001129204E-2</v>
      </c>
      <c r="G135" s="14">
        <f t="shared" si="111"/>
        <v>5.518775594925248E-2</v>
      </c>
      <c r="H135" s="14">
        <f t="shared" si="111"/>
        <v>6.6225868165701099E-2</v>
      </c>
      <c r="I135" s="14">
        <f t="shared" si="111"/>
        <v>8.2783193516539691E-2</v>
      </c>
      <c r="J135" s="14">
        <f t="shared" si="111"/>
        <v>0.11037906677728236</v>
      </c>
      <c r="K135" s="14">
        <f t="shared" si="111"/>
        <v>0.16557171945170554</v>
      </c>
      <c r="L135" s="14">
        <f t="shared" si="111"/>
        <v>0.33115410408414714</v>
      </c>
      <c r="M135" s="14">
        <f t="shared" si="111"/>
        <v>0</v>
      </c>
      <c r="N135" s="14">
        <f t="shared" si="111"/>
        <v>0</v>
      </c>
      <c r="O135" s="14">
        <f t="shared" si="111"/>
        <v>0</v>
      </c>
      <c r="P135" s="14">
        <f t="shared" si="111"/>
        <v>0</v>
      </c>
      <c r="Q135" s="14">
        <f t="shared" si="111"/>
        <v>0</v>
      </c>
      <c r="R135" s="14">
        <f t="shared" si="111"/>
        <v>0</v>
      </c>
      <c r="S135" s="14">
        <f t="shared" si="111"/>
        <v>0</v>
      </c>
      <c r="T135" s="14">
        <f t="shared" si="111"/>
        <v>0</v>
      </c>
      <c r="U135" s="14">
        <f t="shared" si="112"/>
        <v>1</v>
      </c>
    </row>
    <row r="136" spans="1:21" x14ac:dyDescent="0.25">
      <c r="A136" s="14" t="s">
        <v>18</v>
      </c>
      <c r="B136" s="14">
        <f t="shared" si="113"/>
        <v>2.6851961506405356E-2</v>
      </c>
      <c r="C136" s="14">
        <f t="shared" si="111"/>
        <v>2.92931737035486E-2</v>
      </c>
      <c r="D136" s="14">
        <f t="shared" si="111"/>
        <v>3.2222641432703307E-2</v>
      </c>
      <c r="E136" s="14">
        <f t="shared" si="111"/>
        <v>3.5803119608290732E-2</v>
      </c>
      <c r="F136" s="14">
        <f t="shared" si="111"/>
        <v>4.0278741825959752E-2</v>
      </c>
      <c r="G136" s="14">
        <f t="shared" si="111"/>
        <v>4.6033148742594197E-2</v>
      </c>
      <c r="H136" s="14">
        <f t="shared" si="111"/>
        <v>5.3705745515920507E-2</v>
      </c>
      <c r="I136" s="14">
        <f t="shared" si="111"/>
        <v>6.4447469888660125E-2</v>
      </c>
      <c r="J136" s="14">
        <f t="shared" si="111"/>
        <v>8.056021746085254E-2</v>
      </c>
      <c r="K136" s="14">
        <f t="shared" si="111"/>
        <v>0.10741513616175798</v>
      </c>
      <c r="L136" s="14">
        <f t="shared" si="111"/>
        <v>0.16112590272512098</v>
      </c>
      <c r="M136" s="14">
        <f t="shared" si="111"/>
        <v>0.32226274142818584</v>
      </c>
      <c r="N136" s="14">
        <f t="shared" si="111"/>
        <v>0</v>
      </c>
      <c r="O136" s="14">
        <f t="shared" si="111"/>
        <v>0</v>
      </c>
      <c r="P136" s="14">
        <f t="shared" si="111"/>
        <v>0</v>
      </c>
      <c r="Q136" s="14">
        <f t="shared" si="111"/>
        <v>0</v>
      </c>
      <c r="R136" s="14">
        <f t="shared" si="111"/>
        <v>0</v>
      </c>
      <c r="S136" s="14">
        <f t="shared" si="111"/>
        <v>0</v>
      </c>
      <c r="T136" s="14">
        <f t="shared" si="111"/>
        <v>0</v>
      </c>
      <c r="U136" s="14">
        <f t="shared" si="112"/>
        <v>1</v>
      </c>
    </row>
    <row r="137" spans="1:21" x14ac:dyDescent="0.25">
      <c r="A137" s="14" t="s">
        <v>17</v>
      </c>
      <c r="B137" s="14">
        <f t="shared" si="113"/>
        <v>2.4186748511539555E-2</v>
      </c>
      <c r="C137" s="14">
        <f t="shared" si="111"/>
        <v>2.6202417995426792E-2</v>
      </c>
      <c r="D137" s="14">
        <f t="shared" si="111"/>
        <v>2.8584583013309867E-2</v>
      </c>
      <c r="E137" s="14">
        <f t="shared" si="111"/>
        <v>3.1443194361438255E-2</v>
      </c>
      <c r="F137" s="14">
        <f t="shared" si="111"/>
        <v>3.4937070608544972E-2</v>
      </c>
      <c r="G137" s="14">
        <f t="shared" si="111"/>
        <v>3.9304440853633507E-2</v>
      </c>
      <c r="H137" s="14">
        <f t="shared" si="111"/>
        <v>4.4919667297294512E-2</v>
      </c>
      <c r="I137" s="14">
        <f t="shared" si="111"/>
        <v>5.2406691076084658E-2</v>
      </c>
      <c r="J137" s="14">
        <f t="shared" si="111"/>
        <v>6.288861484588118E-2</v>
      </c>
      <c r="K137" s="14">
        <f t="shared" si="111"/>
        <v>7.8611664392733524E-2</v>
      </c>
      <c r="L137" s="14">
        <f t="shared" si="111"/>
        <v>0.10481709245396822</v>
      </c>
      <c r="M137" s="14">
        <f t="shared" si="111"/>
        <v>0.15722889435340931</v>
      </c>
      <c r="N137" s="14">
        <f t="shared" si="111"/>
        <v>0.31446892023673556</v>
      </c>
      <c r="O137" s="14">
        <f t="shared" si="111"/>
        <v>0</v>
      </c>
      <c r="P137" s="14">
        <f t="shared" si="111"/>
        <v>0</v>
      </c>
      <c r="Q137" s="14">
        <f t="shared" si="111"/>
        <v>0</v>
      </c>
      <c r="R137" s="14">
        <f t="shared" si="111"/>
        <v>0</v>
      </c>
      <c r="S137" s="14">
        <f t="shared" si="111"/>
        <v>0</v>
      </c>
      <c r="T137" s="14">
        <f t="shared" si="111"/>
        <v>0</v>
      </c>
      <c r="U137" s="14">
        <f t="shared" si="112"/>
        <v>0.99999999999999989</v>
      </c>
    </row>
    <row r="138" spans="1:21" x14ac:dyDescent="0.25">
      <c r="A138" s="14" t="s">
        <v>16</v>
      </c>
      <c r="B138" s="14">
        <f t="shared" si="113"/>
        <v>2.1965647831395665E-2</v>
      </c>
      <c r="C138" s="14">
        <f t="shared" si="111"/>
        <v>2.3655405747550994E-2</v>
      </c>
      <c r="D138" s="14">
        <f t="shared" si="111"/>
        <v>2.562679802562811E-2</v>
      </c>
      <c r="E138" s="14">
        <f t="shared" si="111"/>
        <v>2.795663556563549E-2</v>
      </c>
      <c r="F138" s="14">
        <f t="shared" si="111"/>
        <v>3.0752454109288851E-2</v>
      </c>
      <c r="G138" s="14">
        <f t="shared" si="111"/>
        <v>3.4169583822752127E-2</v>
      </c>
      <c r="H138" s="14">
        <f t="shared" si="111"/>
        <v>3.8441021216974805E-2</v>
      </c>
      <c r="I138" s="14">
        <f t="shared" si="111"/>
        <v>4.3932905881922286E-2</v>
      </c>
      <c r="J138" s="14">
        <f t="shared" si="111"/>
        <v>5.1255474655555196E-2</v>
      </c>
      <c r="K138" s="14">
        <f t="shared" si="111"/>
        <v>6.1507162565470209E-2</v>
      </c>
      <c r="L138" s="14">
        <f t="shared" si="111"/>
        <v>7.6884860400815491E-2</v>
      </c>
      <c r="M138" s="14">
        <f t="shared" si="111"/>
        <v>0.10251470665742177</v>
      </c>
      <c r="N138" s="14">
        <f t="shared" si="111"/>
        <v>0.15377535694193736</v>
      </c>
      <c r="O138" s="14">
        <f t="shared" si="111"/>
        <v>0.30756198657765177</v>
      </c>
      <c r="P138" s="14">
        <f t="shared" si="111"/>
        <v>0</v>
      </c>
      <c r="Q138" s="14">
        <f t="shared" si="111"/>
        <v>0</v>
      </c>
      <c r="R138" s="14">
        <f t="shared" si="111"/>
        <v>0</v>
      </c>
      <c r="S138" s="14">
        <f t="shared" si="111"/>
        <v>0</v>
      </c>
      <c r="T138" s="14">
        <f t="shared" si="111"/>
        <v>0</v>
      </c>
      <c r="U138" s="14">
        <f t="shared" si="112"/>
        <v>1</v>
      </c>
    </row>
    <row r="139" spans="1:21" x14ac:dyDescent="0.25">
      <c r="A139" s="14" t="s">
        <v>15</v>
      </c>
      <c r="B139" s="14">
        <f t="shared" si="113"/>
        <v>2.0089426907118905E-2</v>
      </c>
      <c r="C139" s="14">
        <f t="shared" si="111"/>
        <v>2.1524460523380952E-2</v>
      </c>
      <c r="D139" s="14">
        <f t="shared" si="111"/>
        <v>2.3180274494837314E-2</v>
      </c>
      <c r="E139" s="14">
        <f t="shared" si="111"/>
        <v>2.5112064943651088E-2</v>
      </c>
      <c r="F139" s="14">
        <f t="shared" si="111"/>
        <v>2.7395099603882908E-2</v>
      </c>
      <c r="G139" s="14">
        <f t="shared" si="111"/>
        <v>3.0134753751352744E-2</v>
      </c>
      <c r="H139" s="14">
        <f t="shared" si="111"/>
        <v>3.3483236826199365E-2</v>
      </c>
      <c r="I139" s="14">
        <f t="shared" si="111"/>
        <v>3.7668864162408867E-2</v>
      </c>
      <c r="J139" s="14">
        <f t="shared" si="111"/>
        <v>4.3050419060316057E-2</v>
      </c>
      <c r="K139" s="14">
        <f t="shared" si="111"/>
        <v>5.0225877583306829E-2</v>
      </c>
      <c r="L139" s="14">
        <f t="shared" si="111"/>
        <v>6.0271604757106946E-2</v>
      </c>
      <c r="M139" s="14">
        <f t="shared" si="111"/>
        <v>7.5340349922187119E-2</v>
      </c>
      <c r="N139" s="14">
        <f t="shared" si="111"/>
        <v>0.10045525068025533</v>
      </c>
      <c r="O139" s="14">
        <f t="shared" si="111"/>
        <v>0.15068594322156534</v>
      </c>
      <c r="P139" s="14">
        <f t="shared" si="111"/>
        <v>0.30138237356243025</v>
      </c>
      <c r="Q139" s="14">
        <f t="shared" si="111"/>
        <v>0</v>
      </c>
      <c r="R139" s="14">
        <f t="shared" si="111"/>
        <v>0</v>
      </c>
      <c r="S139" s="14">
        <f t="shared" si="111"/>
        <v>0</v>
      </c>
      <c r="T139" s="14">
        <f t="shared" si="111"/>
        <v>0</v>
      </c>
      <c r="U139" s="14">
        <f t="shared" si="112"/>
        <v>1</v>
      </c>
    </row>
    <row r="140" spans="1:21" x14ac:dyDescent="0.25">
      <c r="A140" s="14" t="s">
        <v>95</v>
      </c>
      <c r="B140" s="14">
        <f t="shared" si="113"/>
        <v>1.8485693256599912E-2</v>
      </c>
      <c r="C140" s="14">
        <f t="shared" ref="C140:T143" si="114">C120/SUM($B120:$T120)</f>
        <v>1.9718133712723442E-2</v>
      </c>
      <c r="D140" s="14">
        <f t="shared" si="114"/>
        <v>2.1126641595249067E-2</v>
      </c>
      <c r="E140" s="14">
        <f t="shared" si="114"/>
        <v>2.2751848568274096E-2</v>
      </c>
      <c r="F140" s="14">
        <f t="shared" si="114"/>
        <v>2.4647930371371963E-2</v>
      </c>
      <c r="G140" s="14">
        <f t="shared" si="114"/>
        <v>2.6888763288855134E-2</v>
      </c>
      <c r="H140" s="14">
        <f t="shared" si="114"/>
        <v>2.9577774538093345E-2</v>
      </c>
      <c r="I140" s="14">
        <f t="shared" si="114"/>
        <v>3.2864359651488789E-2</v>
      </c>
      <c r="J140" s="14">
        <f t="shared" si="114"/>
        <v>3.697261302598049E-2</v>
      </c>
      <c r="K140" s="14">
        <f t="shared" si="114"/>
        <v>4.2254684928348558E-2</v>
      </c>
      <c r="L140" s="14">
        <f t="shared" si="114"/>
        <v>4.929749611563463E-2</v>
      </c>
      <c r="M140" s="14">
        <f t="shared" si="114"/>
        <v>5.9157511540779806E-2</v>
      </c>
      <c r="N140" s="14">
        <f t="shared" si="114"/>
        <v>7.3947679158900576E-2</v>
      </c>
      <c r="O140" s="14">
        <f t="shared" si="114"/>
        <v>9.859826308555647E-2</v>
      </c>
      <c r="P140" s="14">
        <f t="shared" si="114"/>
        <v>0.14790026469444228</v>
      </c>
      <c r="Q140" s="14">
        <f t="shared" si="114"/>
        <v>0.29581034246770144</v>
      </c>
      <c r="R140" s="14">
        <f t="shared" si="114"/>
        <v>0</v>
      </c>
      <c r="S140" s="14">
        <f t="shared" si="114"/>
        <v>0</v>
      </c>
      <c r="T140" s="14">
        <f t="shared" si="114"/>
        <v>0</v>
      </c>
      <c r="U140" s="14">
        <f t="shared" si="112"/>
        <v>1</v>
      </c>
    </row>
    <row r="141" spans="1:21" x14ac:dyDescent="0.25">
      <c r="A141" s="14" t="s">
        <v>96</v>
      </c>
      <c r="B141" s="14">
        <f t="shared" si="113"/>
        <v>1.7100785138062537E-2</v>
      </c>
      <c r="C141" s="14">
        <f t="shared" si="114"/>
        <v>1.8169634652228629E-2</v>
      </c>
      <c r="D141" s="14">
        <f t="shared" si="114"/>
        <v>1.9381000908800357E-2</v>
      </c>
      <c r="E141" s="14">
        <f t="shared" si="114"/>
        <v>2.0765423723684503E-2</v>
      </c>
      <c r="F141" s="14">
        <f t="shared" si="114"/>
        <v>2.2362839902426282E-2</v>
      </c>
      <c r="G141" s="14">
        <f t="shared" si="114"/>
        <v>2.4226498695369792E-2</v>
      </c>
      <c r="H141" s="14">
        <f t="shared" si="114"/>
        <v>2.6429012976003242E-2</v>
      </c>
      <c r="I141" s="14">
        <f t="shared" si="114"/>
        <v>2.9072041161576412E-2</v>
      </c>
      <c r="J141" s="14">
        <f t="shared" si="114"/>
        <v>3.2302423811519182E-2</v>
      </c>
      <c r="K141" s="14">
        <f t="shared" si="114"/>
        <v>3.6340422797919554E-2</v>
      </c>
      <c r="L141" s="14">
        <f t="shared" si="114"/>
        <v>4.1532165733672813E-2</v>
      </c>
      <c r="M141" s="14">
        <f t="shared" si="114"/>
        <v>4.8454535402284366E-2</v>
      </c>
      <c r="N141" s="14">
        <f t="shared" si="114"/>
        <v>5.8145927952416021E-2</v>
      </c>
      <c r="O141" s="14">
        <f t="shared" si="114"/>
        <v>7.2683152655992886E-2</v>
      </c>
      <c r="P141" s="14">
        <f t="shared" si="114"/>
        <v>9.6912146925298426E-2</v>
      </c>
      <c r="Q141" s="14">
        <f t="shared" si="114"/>
        <v>0.14537091957875628</v>
      </c>
      <c r="R141" s="14">
        <f t="shared" si="114"/>
        <v>0.29075106798398881</v>
      </c>
      <c r="S141" s="14">
        <f t="shared" si="114"/>
        <v>0</v>
      </c>
      <c r="T141" s="14">
        <f t="shared" si="114"/>
        <v>0</v>
      </c>
      <c r="U141" s="14">
        <f t="shared" si="112"/>
        <v>1.0000000000000002</v>
      </c>
    </row>
    <row r="142" spans="1:21" x14ac:dyDescent="0.25">
      <c r="A142" s="14" t="s">
        <v>97</v>
      </c>
      <c r="B142" s="14">
        <f t="shared" si="113"/>
        <v>1.5894049462372297E-2</v>
      </c>
      <c r="C142" s="14">
        <f t="shared" si="114"/>
        <v>1.6829035831563584E-2</v>
      </c>
      <c r="D142" s="14">
        <f t="shared" si="114"/>
        <v>1.7880898221427442E-2</v>
      </c>
      <c r="E142" s="14">
        <f t="shared" si="114"/>
        <v>1.9073012211463184E-2</v>
      </c>
      <c r="F142" s="14">
        <f t="shared" si="114"/>
        <v>2.0435432201500479E-2</v>
      </c>
      <c r="G142" s="14">
        <f t="shared" si="114"/>
        <v>2.2007460215393102E-2</v>
      </c>
      <c r="H142" s="14">
        <f t="shared" si="114"/>
        <v>2.3841499118136478E-2</v>
      </c>
      <c r="I142" s="14">
        <f t="shared" si="114"/>
        <v>2.6009007607018741E-2</v>
      </c>
      <c r="J142" s="14">
        <f t="shared" si="114"/>
        <v>2.8610028230775009E-2</v>
      </c>
      <c r="K142" s="14">
        <f t="shared" si="114"/>
        <v>3.1789067482020789E-2</v>
      </c>
      <c r="L142" s="14">
        <f t="shared" si="114"/>
        <v>3.5762886075432092E-2</v>
      </c>
      <c r="M142" s="14">
        <f t="shared" si="114"/>
        <v>4.0872109704684342E-2</v>
      </c>
      <c r="N142" s="14">
        <f t="shared" si="114"/>
        <v>4.7684451098081504E-2</v>
      </c>
      <c r="O142" s="14">
        <f t="shared" si="114"/>
        <v>5.7221799909692783E-2</v>
      </c>
      <c r="P142" s="14">
        <f t="shared" si="114"/>
        <v>7.1527951482418958E-2</v>
      </c>
      <c r="Q142" s="14">
        <f t="shared" si="114"/>
        <v>9.5371808008315073E-2</v>
      </c>
      <c r="R142" s="14">
        <f t="shared" si="114"/>
        <v>0.14306026176075243</v>
      </c>
      <c r="S142" s="14">
        <f t="shared" si="114"/>
        <v>0.28612924137895168</v>
      </c>
      <c r="T142" s="14">
        <f t="shared" si="114"/>
        <v>0</v>
      </c>
      <c r="U142" s="14">
        <f t="shared" si="112"/>
        <v>0.99999999999999989</v>
      </c>
    </row>
    <row r="143" spans="1:21" x14ac:dyDescent="0.25">
      <c r="A143" s="14" t="s">
        <v>98</v>
      </c>
      <c r="B143" s="14">
        <f t="shared" si="113"/>
        <v>1.4834162183341579E-2</v>
      </c>
      <c r="C143" s="14">
        <f t="shared" si="114"/>
        <v>1.565831812743013E-2</v>
      </c>
      <c r="D143" s="14">
        <f t="shared" si="114"/>
        <v>1.6579435763024855E-2</v>
      </c>
      <c r="E143" s="14">
        <f t="shared" si="114"/>
        <v>1.7615695686830714E-2</v>
      </c>
      <c r="F143" s="14">
        <f t="shared" si="114"/>
        <v>1.8790126712461247E-2</v>
      </c>
      <c r="G143" s="14">
        <f t="shared" si="114"/>
        <v>2.0132337393587683E-2</v>
      </c>
      <c r="H143" s="14">
        <f t="shared" si="114"/>
        <v>2.1681046718458819E-2</v>
      </c>
      <c r="I143" s="14">
        <f t="shared" si="114"/>
        <v>2.348788016265977E-2</v>
      </c>
      <c r="J143" s="14">
        <f t="shared" si="114"/>
        <v>2.5623236334350659E-2</v>
      </c>
      <c r="K143" s="14">
        <f t="shared" si="114"/>
        <v>2.8185673638239941E-2</v>
      </c>
      <c r="L143" s="14">
        <f t="shared" si="114"/>
        <v>3.1317554772923126E-2</v>
      </c>
      <c r="M143" s="14">
        <f t="shared" si="114"/>
        <v>3.5232424711632147E-2</v>
      </c>
      <c r="N143" s="14">
        <f t="shared" si="114"/>
        <v>4.0265855751528842E-2</v>
      </c>
      <c r="O143" s="14">
        <f t="shared" si="114"/>
        <v>4.6977138126052233E-2</v>
      </c>
      <c r="P143" s="14">
        <f t="shared" si="114"/>
        <v>5.6373000650114323E-2</v>
      </c>
      <c r="Q143" s="14">
        <f t="shared" si="114"/>
        <v>7.0466916159821397E-2</v>
      </c>
      <c r="R143" s="14">
        <f t="shared" si="114"/>
        <v>9.395703193439163E-2</v>
      </c>
      <c r="S143" s="14">
        <f t="shared" si="114"/>
        <v>0.14093796591399191</v>
      </c>
      <c r="T143" s="14">
        <f t="shared" si="114"/>
        <v>0.28188419925915903</v>
      </c>
      <c r="U143" s="14">
        <f t="shared" si="112"/>
        <v>1</v>
      </c>
    </row>
    <row r="144" spans="1:21" x14ac:dyDescent="0.25">
      <c r="U144" s="14" t="s">
        <v>73</v>
      </c>
    </row>
    <row r="145" spans="1:21" x14ac:dyDescent="0.25">
      <c r="A145" s="14" t="s">
        <v>14</v>
      </c>
      <c r="B145" s="14">
        <f>IFERROR(B125*B$26,0)</f>
        <v>863.99999999999955</v>
      </c>
      <c r="C145" s="14">
        <f t="shared" ref="C145:T159" si="115">IFERROR(C125*C$26,0)</f>
        <v>0</v>
      </c>
      <c r="D145" s="14">
        <f t="shared" si="115"/>
        <v>0</v>
      </c>
      <c r="E145" s="14">
        <f t="shared" si="115"/>
        <v>0</v>
      </c>
      <c r="F145" s="14">
        <f t="shared" si="115"/>
        <v>0</v>
      </c>
      <c r="G145" s="14">
        <f t="shared" si="115"/>
        <v>0</v>
      </c>
      <c r="H145" s="14">
        <f t="shared" si="115"/>
        <v>0</v>
      </c>
      <c r="I145" s="14">
        <f t="shared" si="115"/>
        <v>0</v>
      </c>
      <c r="J145" s="14">
        <f t="shared" si="115"/>
        <v>0</v>
      </c>
      <c r="K145" s="14">
        <f t="shared" si="115"/>
        <v>0</v>
      </c>
      <c r="L145" s="14">
        <f t="shared" si="115"/>
        <v>0</v>
      </c>
      <c r="M145" s="14">
        <f t="shared" si="115"/>
        <v>0</v>
      </c>
      <c r="N145" s="14">
        <f t="shared" si="115"/>
        <v>0</v>
      </c>
      <c r="O145" s="14">
        <f t="shared" si="115"/>
        <v>0</v>
      </c>
      <c r="P145" s="14">
        <f t="shared" si="115"/>
        <v>0</v>
      </c>
      <c r="Q145" s="14">
        <f t="shared" si="115"/>
        <v>0</v>
      </c>
      <c r="R145" s="14">
        <f t="shared" si="115"/>
        <v>0</v>
      </c>
      <c r="S145" s="14">
        <f t="shared" si="115"/>
        <v>0</v>
      </c>
      <c r="T145" s="14">
        <f t="shared" si="115"/>
        <v>0</v>
      </c>
      <c r="U145" s="14">
        <f t="shared" ref="U145:U163" si="116">SUM(B145:T145)</f>
        <v>863.99999999999955</v>
      </c>
    </row>
    <row r="146" spans="1:21" x14ac:dyDescent="0.25">
      <c r="A146" s="14" t="s">
        <v>13</v>
      </c>
      <c r="B146" s="14">
        <f t="shared" ref="B146:Q163" si="117">IFERROR(B126*B$26,0)</f>
        <v>287.99859649449684</v>
      </c>
      <c r="C146" s="14">
        <f t="shared" si="117"/>
        <v>576.00140350550259</v>
      </c>
      <c r="D146" s="14">
        <f t="shared" si="117"/>
        <v>0</v>
      </c>
      <c r="E146" s="14">
        <f t="shared" si="117"/>
        <v>0</v>
      </c>
      <c r="F146" s="14">
        <f t="shared" si="117"/>
        <v>0</v>
      </c>
      <c r="G146" s="14">
        <f t="shared" si="117"/>
        <v>0</v>
      </c>
      <c r="H146" s="14">
        <f t="shared" si="117"/>
        <v>0</v>
      </c>
      <c r="I146" s="14">
        <f t="shared" si="117"/>
        <v>0</v>
      </c>
      <c r="J146" s="14">
        <f t="shared" si="117"/>
        <v>0</v>
      </c>
      <c r="K146" s="14">
        <f t="shared" si="117"/>
        <v>0</v>
      </c>
      <c r="L146" s="14">
        <f t="shared" si="117"/>
        <v>0</v>
      </c>
      <c r="M146" s="14">
        <f t="shared" si="117"/>
        <v>0</v>
      </c>
      <c r="N146" s="14">
        <f t="shared" si="117"/>
        <v>0</v>
      </c>
      <c r="O146" s="14">
        <f t="shared" si="117"/>
        <v>0</v>
      </c>
      <c r="P146" s="14">
        <f t="shared" si="117"/>
        <v>0</v>
      </c>
      <c r="Q146" s="14">
        <f t="shared" si="117"/>
        <v>0</v>
      </c>
      <c r="R146" s="14">
        <f t="shared" si="115"/>
        <v>0</v>
      </c>
      <c r="S146" s="14">
        <f t="shared" si="115"/>
        <v>0</v>
      </c>
      <c r="T146" s="14">
        <f t="shared" si="115"/>
        <v>0</v>
      </c>
      <c r="U146" s="14">
        <f t="shared" si="116"/>
        <v>863.99999999999943</v>
      </c>
    </row>
    <row r="147" spans="1:21" x14ac:dyDescent="0.25">
      <c r="A147" s="14" t="s">
        <v>12</v>
      </c>
      <c r="B147" s="14">
        <f t="shared" si="117"/>
        <v>157.0897331405468</v>
      </c>
      <c r="C147" s="14">
        <f t="shared" si="115"/>
        <v>235.63560729522308</v>
      </c>
      <c r="D147" s="14">
        <f t="shared" si="115"/>
        <v>471.27465956422969</v>
      </c>
      <c r="E147" s="14">
        <f t="shared" si="115"/>
        <v>0</v>
      </c>
      <c r="F147" s="14">
        <f t="shared" si="115"/>
        <v>0</v>
      </c>
      <c r="G147" s="14">
        <f t="shared" si="115"/>
        <v>0</v>
      </c>
      <c r="H147" s="14">
        <f t="shared" si="115"/>
        <v>0</v>
      </c>
      <c r="I147" s="14">
        <f t="shared" si="115"/>
        <v>0</v>
      </c>
      <c r="J147" s="14">
        <f t="shared" si="115"/>
        <v>0</v>
      </c>
      <c r="K147" s="14">
        <f t="shared" si="115"/>
        <v>0</v>
      </c>
      <c r="L147" s="14">
        <f t="shared" si="115"/>
        <v>0</v>
      </c>
      <c r="M147" s="14">
        <f t="shared" si="115"/>
        <v>0</v>
      </c>
      <c r="N147" s="14">
        <f t="shared" si="115"/>
        <v>0</v>
      </c>
      <c r="O147" s="14">
        <f t="shared" si="115"/>
        <v>0</v>
      </c>
      <c r="P147" s="14">
        <f t="shared" si="115"/>
        <v>0</v>
      </c>
      <c r="Q147" s="14">
        <f t="shared" si="115"/>
        <v>0</v>
      </c>
      <c r="R147" s="14">
        <f t="shared" si="115"/>
        <v>0</v>
      </c>
      <c r="S147" s="14">
        <f t="shared" si="115"/>
        <v>0</v>
      </c>
      <c r="T147" s="14">
        <f t="shared" si="115"/>
        <v>0</v>
      </c>
      <c r="U147" s="14">
        <f t="shared" si="116"/>
        <v>863.99999999999955</v>
      </c>
    </row>
    <row r="148" spans="1:21" x14ac:dyDescent="0.25">
      <c r="A148" s="14" t="s">
        <v>11</v>
      </c>
      <c r="B148" s="14">
        <f t="shared" si="117"/>
        <v>103.67904020144954</v>
      </c>
      <c r="C148" s="14">
        <f t="shared" si="115"/>
        <v>138.23913967120217</v>
      </c>
      <c r="D148" s="14">
        <f t="shared" si="115"/>
        <v>207.35959618219707</v>
      </c>
      <c r="E148" s="14">
        <f t="shared" si="115"/>
        <v>414.72222394515063</v>
      </c>
      <c r="F148" s="14">
        <f t="shared" si="115"/>
        <v>0</v>
      </c>
      <c r="G148" s="14">
        <f t="shared" si="115"/>
        <v>0</v>
      </c>
      <c r="H148" s="14">
        <f t="shared" si="115"/>
        <v>0</v>
      </c>
      <c r="I148" s="14">
        <f t="shared" si="115"/>
        <v>0</v>
      </c>
      <c r="J148" s="14">
        <f t="shared" si="115"/>
        <v>0</v>
      </c>
      <c r="K148" s="14">
        <f t="shared" si="115"/>
        <v>0</v>
      </c>
      <c r="L148" s="14">
        <f t="shared" si="115"/>
        <v>0</v>
      </c>
      <c r="M148" s="14">
        <f t="shared" si="115"/>
        <v>0</v>
      </c>
      <c r="N148" s="14">
        <f t="shared" si="115"/>
        <v>0</v>
      </c>
      <c r="O148" s="14">
        <f t="shared" si="115"/>
        <v>0</v>
      </c>
      <c r="P148" s="14">
        <f t="shared" si="115"/>
        <v>0</v>
      </c>
      <c r="Q148" s="14">
        <f t="shared" si="115"/>
        <v>0</v>
      </c>
      <c r="R148" s="14">
        <f t="shared" si="115"/>
        <v>0</v>
      </c>
      <c r="S148" s="14">
        <f t="shared" si="115"/>
        <v>0</v>
      </c>
      <c r="T148" s="14">
        <f t="shared" si="115"/>
        <v>0</v>
      </c>
      <c r="U148" s="14">
        <f t="shared" si="116"/>
        <v>863.99999999999943</v>
      </c>
    </row>
    <row r="149" spans="1:21" x14ac:dyDescent="0.25">
      <c r="A149" s="14" t="s">
        <v>10</v>
      </c>
      <c r="B149" s="14">
        <f t="shared" si="117"/>
        <v>75.678030406143975</v>
      </c>
      <c r="C149" s="14">
        <f t="shared" si="115"/>
        <v>94.597760621767677</v>
      </c>
      <c r="D149" s="14">
        <f t="shared" si="115"/>
        <v>126.1307301626878</v>
      </c>
      <c r="E149" s="14">
        <f t="shared" si="115"/>
        <v>189.19690425525025</v>
      </c>
      <c r="F149" s="14">
        <f t="shared" si="115"/>
        <v>378.39657455414977</v>
      </c>
      <c r="G149" s="14">
        <f t="shared" si="115"/>
        <v>0</v>
      </c>
      <c r="H149" s="14">
        <f t="shared" si="115"/>
        <v>0</v>
      </c>
      <c r="I149" s="14">
        <f t="shared" si="115"/>
        <v>0</v>
      </c>
      <c r="J149" s="14">
        <f t="shared" si="115"/>
        <v>0</v>
      </c>
      <c r="K149" s="14">
        <f t="shared" si="115"/>
        <v>0</v>
      </c>
      <c r="L149" s="14">
        <f t="shared" si="115"/>
        <v>0</v>
      </c>
      <c r="M149" s="14">
        <f t="shared" si="115"/>
        <v>0</v>
      </c>
      <c r="N149" s="14">
        <f t="shared" si="115"/>
        <v>0</v>
      </c>
      <c r="O149" s="14">
        <f t="shared" si="115"/>
        <v>0</v>
      </c>
      <c r="P149" s="14">
        <f t="shared" si="115"/>
        <v>0</v>
      </c>
      <c r="Q149" s="14">
        <f t="shared" si="115"/>
        <v>0</v>
      </c>
      <c r="R149" s="14">
        <f t="shared" si="115"/>
        <v>0</v>
      </c>
      <c r="S149" s="14">
        <f t="shared" si="115"/>
        <v>0</v>
      </c>
      <c r="T149" s="14">
        <f t="shared" si="115"/>
        <v>0</v>
      </c>
      <c r="U149" s="14">
        <f t="shared" si="116"/>
        <v>863.99999999999943</v>
      </c>
    </row>
    <row r="150" spans="1:21" x14ac:dyDescent="0.25">
      <c r="A150" s="14" t="s">
        <v>9</v>
      </c>
      <c r="B150" s="14">
        <f t="shared" si="117"/>
        <v>58.774111097432368</v>
      </c>
      <c r="C150" s="14">
        <f t="shared" si="115"/>
        <v>70.529210055410388</v>
      </c>
      <c r="D150" s="14">
        <f t="shared" si="115"/>
        <v>88.161935946785505</v>
      </c>
      <c r="E150" s="14">
        <f t="shared" si="115"/>
        <v>117.54997570446004</v>
      </c>
      <c r="F150" s="14">
        <f t="shared" si="115"/>
        <v>176.32650218091592</v>
      </c>
      <c r="G150" s="14">
        <f t="shared" si="115"/>
        <v>2554.6897938094166</v>
      </c>
      <c r="H150" s="14">
        <f t="shared" si="115"/>
        <v>0</v>
      </c>
      <c r="I150" s="14">
        <f t="shared" si="115"/>
        <v>0</v>
      </c>
      <c r="J150" s="14">
        <f t="shared" si="115"/>
        <v>0</v>
      </c>
      <c r="K150" s="14">
        <f t="shared" si="115"/>
        <v>0</v>
      </c>
      <c r="L150" s="14">
        <f t="shared" si="115"/>
        <v>0</v>
      </c>
      <c r="M150" s="14">
        <f t="shared" si="115"/>
        <v>0</v>
      </c>
      <c r="N150" s="14">
        <f t="shared" si="115"/>
        <v>0</v>
      </c>
      <c r="O150" s="14">
        <f t="shared" si="115"/>
        <v>0</v>
      </c>
      <c r="P150" s="14">
        <f t="shared" si="115"/>
        <v>0</v>
      </c>
      <c r="Q150" s="14">
        <f t="shared" si="115"/>
        <v>0</v>
      </c>
      <c r="R150" s="14">
        <f t="shared" si="115"/>
        <v>0</v>
      </c>
      <c r="S150" s="14">
        <f t="shared" si="115"/>
        <v>0</v>
      </c>
      <c r="T150" s="14">
        <f t="shared" si="115"/>
        <v>0</v>
      </c>
      <c r="U150" s="14">
        <f t="shared" si="116"/>
        <v>3066.0315287944209</v>
      </c>
    </row>
    <row r="151" spans="1:21" x14ac:dyDescent="0.25">
      <c r="A151" s="14" t="s">
        <v>8</v>
      </c>
      <c r="B151" s="14">
        <f t="shared" si="117"/>
        <v>47.601641460830336</v>
      </c>
      <c r="C151" s="14">
        <f t="shared" si="115"/>
        <v>55.535499719613043</v>
      </c>
      <c r="D151" s="14">
        <f t="shared" si="115"/>
        <v>66.642956404116021</v>
      </c>
      <c r="E151" s="14">
        <f t="shared" si="115"/>
        <v>83.304241277373166</v>
      </c>
      <c r="F151" s="14">
        <f t="shared" si="115"/>
        <v>111.07325987390479</v>
      </c>
      <c r="G151" s="14">
        <f t="shared" si="115"/>
        <v>1206.9521526563685</v>
      </c>
      <c r="H151" s="14">
        <f t="shared" si="115"/>
        <v>2413.9534313044937</v>
      </c>
      <c r="I151" s="14">
        <f t="shared" si="115"/>
        <v>0</v>
      </c>
      <c r="J151" s="14">
        <f t="shared" si="115"/>
        <v>0</v>
      </c>
      <c r="K151" s="14">
        <f t="shared" si="115"/>
        <v>0</v>
      </c>
      <c r="L151" s="14">
        <f t="shared" si="115"/>
        <v>0</v>
      </c>
      <c r="M151" s="14">
        <f t="shared" si="115"/>
        <v>0</v>
      </c>
      <c r="N151" s="14">
        <f t="shared" si="115"/>
        <v>0</v>
      </c>
      <c r="O151" s="14">
        <f t="shared" si="115"/>
        <v>0</v>
      </c>
      <c r="P151" s="14">
        <f t="shared" si="115"/>
        <v>0</v>
      </c>
      <c r="Q151" s="14">
        <f t="shared" si="115"/>
        <v>0</v>
      </c>
      <c r="R151" s="14">
        <f t="shared" si="115"/>
        <v>0</v>
      </c>
      <c r="S151" s="14">
        <f t="shared" si="115"/>
        <v>0</v>
      </c>
      <c r="T151" s="14">
        <f t="shared" si="115"/>
        <v>0</v>
      </c>
      <c r="U151" s="14">
        <f t="shared" si="116"/>
        <v>3985.0631826966996</v>
      </c>
    </row>
    <row r="152" spans="1:21" x14ac:dyDescent="0.25">
      <c r="A152" s="14" t="s">
        <v>7</v>
      </c>
      <c r="B152" s="14">
        <f t="shared" si="117"/>
        <v>39.735418704523703</v>
      </c>
      <c r="C152" s="14">
        <f t="shared" si="115"/>
        <v>45.412120782838421</v>
      </c>
      <c r="D152" s="14">
        <f t="shared" si="115"/>
        <v>52.981095385570029</v>
      </c>
      <c r="E152" s="14">
        <f t="shared" si="115"/>
        <v>63.577722947224338</v>
      </c>
      <c r="F152" s="14">
        <f t="shared" si="115"/>
        <v>79.4727786193356</v>
      </c>
      <c r="G152" s="14">
        <f t="shared" si="115"/>
        <v>767.61887205939388</v>
      </c>
      <c r="H152" s="14">
        <f t="shared" si="115"/>
        <v>1151.4447604232741</v>
      </c>
      <c r="I152" s="14">
        <f t="shared" si="115"/>
        <v>2302.9457728375455</v>
      </c>
      <c r="J152" s="14">
        <f t="shared" si="115"/>
        <v>0</v>
      </c>
      <c r="K152" s="14">
        <f t="shared" si="115"/>
        <v>0</v>
      </c>
      <c r="L152" s="14">
        <f t="shared" si="115"/>
        <v>0</v>
      </c>
      <c r="M152" s="14">
        <f t="shared" si="115"/>
        <v>0</v>
      </c>
      <c r="N152" s="14">
        <f t="shared" si="115"/>
        <v>0</v>
      </c>
      <c r="O152" s="14">
        <f t="shared" si="115"/>
        <v>0</v>
      </c>
      <c r="P152" s="14">
        <f t="shared" si="115"/>
        <v>0</v>
      </c>
      <c r="Q152" s="14">
        <f t="shared" si="115"/>
        <v>0</v>
      </c>
      <c r="R152" s="14">
        <f t="shared" si="115"/>
        <v>0</v>
      </c>
      <c r="S152" s="14">
        <f t="shared" si="115"/>
        <v>0</v>
      </c>
      <c r="T152" s="14">
        <f t="shared" si="115"/>
        <v>0</v>
      </c>
      <c r="U152" s="14">
        <f t="shared" si="116"/>
        <v>4503.1885417597059</v>
      </c>
    </row>
    <row r="153" spans="1:21" x14ac:dyDescent="0.25">
      <c r="A153" s="14" t="s">
        <v>6</v>
      </c>
      <c r="B153" s="14">
        <f t="shared" si="117"/>
        <v>33.932840439119488</v>
      </c>
      <c r="C153" s="14">
        <f t="shared" si="115"/>
        <v>38.174624504724676</v>
      </c>
      <c r="D153" s="14">
        <f t="shared" si="115"/>
        <v>43.628374230115057</v>
      </c>
      <c r="E153" s="14">
        <f t="shared" si="115"/>
        <v>50.900082316504218</v>
      </c>
      <c r="F153" s="14">
        <f t="shared" si="115"/>
        <v>61.08054214526458</v>
      </c>
      <c r="G153" s="14">
        <f t="shared" si="115"/>
        <v>553.09643703053905</v>
      </c>
      <c r="H153" s="14">
        <f t="shared" si="115"/>
        <v>737.47036255288663</v>
      </c>
      <c r="I153" s="14">
        <f t="shared" si="115"/>
        <v>1106.2234011111325</v>
      </c>
      <c r="J153" s="14">
        <f t="shared" si="115"/>
        <v>2212.5078580072532</v>
      </c>
      <c r="K153" s="14">
        <f t="shared" si="115"/>
        <v>0</v>
      </c>
      <c r="L153" s="14">
        <f t="shared" si="115"/>
        <v>0</v>
      </c>
      <c r="M153" s="14">
        <f t="shared" si="115"/>
        <v>0</v>
      </c>
      <c r="N153" s="14">
        <f t="shared" si="115"/>
        <v>0</v>
      </c>
      <c r="O153" s="14">
        <f t="shared" si="115"/>
        <v>0</v>
      </c>
      <c r="P153" s="14">
        <f t="shared" si="115"/>
        <v>0</v>
      </c>
      <c r="Q153" s="14">
        <f t="shared" si="115"/>
        <v>0</v>
      </c>
      <c r="R153" s="14">
        <f t="shared" si="115"/>
        <v>0</v>
      </c>
      <c r="S153" s="14">
        <f t="shared" si="115"/>
        <v>0</v>
      </c>
      <c r="T153" s="14">
        <f t="shared" si="115"/>
        <v>0</v>
      </c>
      <c r="U153" s="14">
        <f t="shared" si="116"/>
        <v>4837.0145223375393</v>
      </c>
    </row>
    <row r="154" spans="1:21" x14ac:dyDescent="0.25">
      <c r="A154" s="14" t="s">
        <v>5</v>
      </c>
      <c r="B154" s="14">
        <f t="shared" si="117"/>
        <v>29.496667967231971</v>
      </c>
      <c r="C154" s="14">
        <f t="shared" si="115"/>
        <v>32.774225629364878</v>
      </c>
      <c r="D154" s="14">
        <f t="shared" si="115"/>
        <v>36.871192619016512</v>
      </c>
      <c r="E154" s="14">
        <f t="shared" si="115"/>
        <v>42.138750454947022</v>
      </c>
      <c r="F154" s="14">
        <f t="shared" si="115"/>
        <v>49.162204970724012</v>
      </c>
      <c r="G154" s="14">
        <f t="shared" si="115"/>
        <v>427.36617683970866</v>
      </c>
      <c r="H154" s="14">
        <f t="shared" si="115"/>
        <v>534.21290305110642</v>
      </c>
      <c r="I154" s="14">
        <f t="shared" si="115"/>
        <v>712.29277851616541</v>
      </c>
      <c r="J154" s="14">
        <f t="shared" si="115"/>
        <v>1068.4580002769951</v>
      </c>
      <c r="K154" s="14">
        <f t="shared" si="115"/>
        <v>2136.980390843727</v>
      </c>
      <c r="L154" s="14">
        <f t="shared" si="115"/>
        <v>0</v>
      </c>
      <c r="M154" s="14">
        <f t="shared" si="115"/>
        <v>0</v>
      </c>
      <c r="N154" s="14">
        <f t="shared" si="115"/>
        <v>0</v>
      </c>
      <c r="O154" s="14">
        <f t="shared" si="115"/>
        <v>0</v>
      </c>
      <c r="P154" s="14">
        <f t="shared" si="115"/>
        <v>0</v>
      </c>
      <c r="Q154" s="14">
        <f t="shared" si="115"/>
        <v>0</v>
      </c>
      <c r="R154" s="14">
        <f t="shared" si="115"/>
        <v>0</v>
      </c>
      <c r="S154" s="14">
        <f t="shared" si="115"/>
        <v>0</v>
      </c>
      <c r="T154" s="14">
        <f t="shared" si="115"/>
        <v>0</v>
      </c>
      <c r="U154" s="14">
        <f t="shared" si="116"/>
        <v>5069.7532911689868</v>
      </c>
    </row>
    <row r="155" spans="1:21" x14ac:dyDescent="0.25">
      <c r="A155" s="14" t="s">
        <v>4</v>
      </c>
      <c r="B155" s="14">
        <f t="shared" si="117"/>
        <v>26.007751773704626</v>
      </c>
      <c r="C155" s="14">
        <f t="shared" si="115"/>
        <v>28.608653644873645</v>
      </c>
      <c r="D155" s="14">
        <f t="shared" si="115"/>
        <v>31.787548554470252</v>
      </c>
      <c r="E155" s="14">
        <f t="shared" si="115"/>
        <v>35.76118783381694</v>
      </c>
      <c r="F155" s="14">
        <f t="shared" si="115"/>
        <v>40.870182528975612</v>
      </c>
      <c r="G155" s="14">
        <f t="shared" si="115"/>
        <v>345.41451534599855</v>
      </c>
      <c r="H155" s="14">
        <f t="shared" si="115"/>
        <v>414.50092982324799</v>
      </c>
      <c r="I155" s="14">
        <f t="shared" si="115"/>
        <v>518.1315343498195</v>
      </c>
      <c r="J155" s="14">
        <f t="shared" si="115"/>
        <v>690.85128031437955</v>
      </c>
      <c r="K155" s="14">
        <f t="shared" si="115"/>
        <v>1036.2964437619819</v>
      </c>
      <c r="L155" s="14">
        <f t="shared" si="115"/>
        <v>2072.6596397984795</v>
      </c>
      <c r="M155" s="14">
        <f t="shared" si="115"/>
        <v>0</v>
      </c>
      <c r="N155" s="14">
        <f t="shared" si="115"/>
        <v>0</v>
      </c>
      <c r="O155" s="14">
        <f t="shared" si="115"/>
        <v>0</v>
      </c>
      <c r="P155" s="14">
        <f t="shared" si="115"/>
        <v>0</v>
      </c>
      <c r="Q155" s="14">
        <f t="shared" si="115"/>
        <v>0</v>
      </c>
      <c r="R155" s="14">
        <f t="shared" si="115"/>
        <v>0</v>
      </c>
      <c r="S155" s="14">
        <f t="shared" si="115"/>
        <v>0</v>
      </c>
      <c r="T155" s="14">
        <f t="shared" si="115"/>
        <v>0</v>
      </c>
      <c r="U155" s="14">
        <f t="shared" si="116"/>
        <v>5240.889667729748</v>
      </c>
    </row>
    <row r="156" spans="1:21" x14ac:dyDescent="0.25">
      <c r="A156" s="14" t="s">
        <v>3</v>
      </c>
      <c r="B156" s="14">
        <f t="shared" si="117"/>
        <v>23.200094741534215</v>
      </c>
      <c r="C156" s="14">
        <f t="shared" si="115"/>
        <v>25.309302079865976</v>
      </c>
      <c r="D156" s="14">
        <f t="shared" si="115"/>
        <v>27.840362197855644</v>
      </c>
      <c r="E156" s="14">
        <f t="shared" si="115"/>
        <v>30.933895341563176</v>
      </c>
      <c r="F156" s="14">
        <f t="shared" si="115"/>
        <v>34.80083293762921</v>
      </c>
      <c r="G156" s="14">
        <f t="shared" si="115"/>
        <v>288.11676592530142</v>
      </c>
      <c r="H156" s="14">
        <f t="shared" si="115"/>
        <v>336.13876374562909</v>
      </c>
      <c r="I156" s="14">
        <f t="shared" si="115"/>
        <v>403.37011704801705</v>
      </c>
      <c r="J156" s="14">
        <f t="shared" si="115"/>
        <v>504.21815476600369</v>
      </c>
      <c r="K156" s="14">
        <f t="shared" si="115"/>
        <v>672.30034198628493</v>
      </c>
      <c r="L156" s="14">
        <f t="shared" si="115"/>
        <v>1008.4705319538911</v>
      </c>
      <c r="M156" s="14">
        <f t="shared" si="115"/>
        <v>2017.0095110743021</v>
      </c>
      <c r="N156" s="14">
        <f t="shared" si="115"/>
        <v>0</v>
      </c>
      <c r="O156" s="14">
        <f t="shared" si="115"/>
        <v>0</v>
      </c>
      <c r="P156" s="14">
        <f t="shared" si="115"/>
        <v>0</v>
      </c>
      <c r="Q156" s="14">
        <f t="shared" si="115"/>
        <v>0</v>
      </c>
      <c r="R156" s="14">
        <f t="shared" si="115"/>
        <v>0</v>
      </c>
      <c r="S156" s="14">
        <f t="shared" si="115"/>
        <v>0</v>
      </c>
      <c r="T156" s="14">
        <f t="shared" si="115"/>
        <v>0</v>
      </c>
      <c r="U156" s="14">
        <f t="shared" si="116"/>
        <v>5371.708673797878</v>
      </c>
    </row>
    <row r="157" spans="1:21" x14ac:dyDescent="0.25">
      <c r="A157" s="14" t="s">
        <v>2</v>
      </c>
      <c r="B157" s="14">
        <f t="shared" si="117"/>
        <v>20.897350713970166</v>
      </c>
      <c r="C157" s="14">
        <f t="shared" si="115"/>
        <v>22.638889148048737</v>
      </c>
      <c r="D157" s="14">
        <f t="shared" si="115"/>
        <v>24.697079723499712</v>
      </c>
      <c r="E157" s="14">
        <f t="shared" si="115"/>
        <v>27.166919928282638</v>
      </c>
      <c r="F157" s="14">
        <f t="shared" si="115"/>
        <v>30.18562900578284</v>
      </c>
      <c r="G157" s="14">
        <f t="shared" si="115"/>
        <v>246.00247201367088</v>
      </c>
      <c r="H157" s="14">
        <f t="shared" si="115"/>
        <v>281.1475995375863</v>
      </c>
      <c r="I157" s="14">
        <f t="shared" si="115"/>
        <v>328.00811498077303</v>
      </c>
      <c r="J157" s="14">
        <f t="shared" si="115"/>
        <v>393.61340290310261</v>
      </c>
      <c r="K157" s="14">
        <f t="shared" si="115"/>
        <v>492.02236057083485</v>
      </c>
      <c r="L157" s="14">
        <f t="shared" si="115"/>
        <v>656.0394523607107</v>
      </c>
      <c r="M157" s="14">
        <f t="shared" si="115"/>
        <v>984.0795554617165</v>
      </c>
      <c r="N157" s="14">
        <f t="shared" si="115"/>
        <v>1968.2287820297352</v>
      </c>
      <c r="O157" s="14">
        <f t="shared" si="115"/>
        <v>0</v>
      </c>
      <c r="P157" s="14">
        <f t="shared" si="115"/>
        <v>0</v>
      </c>
      <c r="Q157" s="14">
        <f t="shared" si="115"/>
        <v>0</v>
      </c>
      <c r="R157" s="14">
        <f t="shared" si="115"/>
        <v>0</v>
      </c>
      <c r="S157" s="14">
        <f t="shared" si="115"/>
        <v>0</v>
      </c>
      <c r="T157" s="14">
        <f t="shared" si="115"/>
        <v>0</v>
      </c>
      <c r="U157" s="14">
        <f t="shared" si="116"/>
        <v>5474.7276083777142</v>
      </c>
    </row>
    <row r="158" spans="1:21" x14ac:dyDescent="0.25">
      <c r="A158" s="14" t="s">
        <v>1</v>
      </c>
      <c r="B158" s="14">
        <f t="shared" si="117"/>
        <v>18.978319726325847</v>
      </c>
      <c r="C158" s="14">
        <f t="shared" si="115"/>
        <v>20.43827056588405</v>
      </c>
      <c r="D158" s="14">
        <f t="shared" si="115"/>
        <v>22.141553494142677</v>
      </c>
      <c r="E158" s="14">
        <f t="shared" si="115"/>
        <v>24.154533128709051</v>
      </c>
      <c r="F158" s="14">
        <f t="shared" si="115"/>
        <v>26.570120350425555</v>
      </c>
      <c r="G158" s="14">
        <f t="shared" si="115"/>
        <v>213.86392747267095</v>
      </c>
      <c r="H158" s="14">
        <f t="shared" si="115"/>
        <v>240.59841688936169</v>
      </c>
      <c r="I158" s="14">
        <f t="shared" si="115"/>
        <v>274.9715608458456</v>
      </c>
      <c r="J158" s="14">
        <f t="shared" si="115"/>
        <v>320.80276924573002</v>
      </c>
      <c r="K158" s="14">
        <f t="shared" si="115"/>
        <v>384.9670344885115</v>
      </c>
      <c r="L158" s="14">
        <f t="shared" si="115"/>
        <v>481.21447114488365</v>
      </c>
      <c r="M158" s="14">
        <f t="shared" si="115"/>
        <v>641.62905533741275</v>
      </c>
      <c r="N158" s="14">
        <f t="shared" si="115"/>
        <v>962.46421831501709</v>
      </c>
      <c r="O158" s="14">
        <f t="shared" si="115"/>
        <v>1924.9989912664869</v>
      </c>
      <c r="P158" s="14">
        <f t="shared" si="115"/>
        <v>0</v>
      </c>
      <c r="Q158" s="14">
        <f t="shared" si="115"/>
        <v>0</v>
      </c>
      <c r="R158" s="14">
        <f t="shared" si="115"/>
        <v>0</v>
      </c>
      <c r="S158" s="14">
        <f t="shared" si="115"/>
        <v>0</v>
      </c>
      <c r="T158" s="14">
        <f t="shared" si="115"/>
        <v>0</v>
      </c>
      <c r="U158" s="14">
        <f t="shared" si="116"/>
        <v>5557.7932422714075</v>
      </c>
    </row>
    <row r="159" spans="1:21" x14ac:dyDescent="0.25">
      <c r="A159" s="14" t="s">
        <v>0</v>
      </c>
      <c r="B159" s="14">
        <f t="shared" si="117"/>
        <v>17.357264847750724</v>
      </c>
      <c r="C159" s="14">
        <f t="shared" si="115"/>
        <v>18.597133892201132</v>
      </c>
      <c r="D159" s="14">
        <f t="shared" si="115"/>
        <v>20.02775716353943</v>
      </c>
      <c r="E159" s="14">
        <f t="shared" si="115"/>
        <v>21.696824111314527</v>
      </c>
      <c r="F159" s="14">
        <f t="shared" si="115"/>
        <v>23.669366057754821</v>
      </c>
      <c r="G159" s="14">
        <f t="shared" si="115"/>
        <v>188.61033906988402</v>
      </c>
      <c r="H159" s="14">
        <f t="shared" si="115"/>
        <v>209.56815187723899</v>
      </c>
      <c r="I159" s="14">
        <f t="shared" si="115"/>
        <v>235.76556492453199</v>
      </c>
      <c r="J159" s="14">
        <f t="shared" si="115"/>
        <v>269.4481661627089</v>
      </c>
      <c r="K159" s="14">
        <f t="shared" si="115"/>
        <v>314.35862656235383</v>
      </c>
      <c r="L159" s="14">
        <f t="shared" si="115"/>
        <v>377.23380464038718</v>
      </c>
      <c r="M159" s="14">
        <f t="shared" si="115"/>
        <v>471.54753815864643</v>
      </c>
      <c r="N159" s="14">
        <f t="shared" si="115"/>
        <v>628.7391311867824</v>
      </c>
      <c r="O159" s="14">
        <f t="shared" si="115"/>
        <v>943.1278940784083</v>
      </c>
      <c r="P159" s="14">
        <f t="shared" si="115"/>
        <v>314.38690432717135</v>
      </c>
      <c r="Q159" s="14">
        <f t="shared" si="115"/>
        <v>0</v>
      </c>
      <c r="R159" s="14">
        <f t="shared" si="115"/>
        <v>0</v>
      </c>
      <c r="S159" s="14">
        <f t="shared" si="115"/>
        <v>0</v>
      </c>
      <c r="T159" s="14">
        <f t="shared" si="115"/>
        <v>0</v>
      </c>
      <c r="U159" s="14">
        <f t="shared" si="116"/>
        <v>4054.1344670606741</v>
      </c>
    </row>
    <row r="160" spans="1:21" x14ac:dyDescent="0.25">
      <c r="A160" s="14" t="s">
        <v>99</v>
      </c>
      <c r="B160" s="14">
        <f t="shared" si="117"/>
        <v>15.971638973702316</v>
      </c>
      <c r="C160" s="14">
        <f t="shared" ref="C160:T163" si="118">IFERROR(C140*C$26,0)</f>
        <v>17.036467527793043</v>
      </c>
      <c r="D160" s="14">
        <f t="shared" si="118"/>
        <v>18.253418338295184</v>
      </c>
      <c r="E160" s="14">
        <f t="shared" si="118"/>
        <v>19.657597162988807</v>
      </c>
      <c r="F160" s="14">
        <f t="shared" si="118"/>
        <v>21.295811840865365</v>
      </c>
      <c r="G160" s="14">
        <f t="shared" si="118"/>
        <v>168.29401703185172</v>
      </c>
      <c r="H160" s="14">
        <f t="shared" si="118"/>
        <v>185.12426318771369</v>
      </c>
      <c r="I160" s="14">
        <f t="shared" si="118"/>
        <v>205.69466299035756</v>
      </c>
      <c r="J160" s="14">
        <f t="shared" si="118"/>
        <v>231.40780033142812</v>
      </c>
      <c r="K160" s="14">
        <f t="shared" si="118"/>
        <v>264.46774768382443</v>
      </c>
      <c r="L160" s="14">
        <f t="shared" si="118"/>
        <v>308.54798198736739</v>
      </c>
      <c r="M160" s="14">
        <f t="shared" si="118"/>
        <v>370.2608092404335</v>
      </c>
      <c r="N160" s="14">
        <f t="shared" si="118"/>
        <v>462.83095440808574</v>
      </c>
      <c r="O160" s="14">
        <f t="shared" si="118"/>
        <v>617.11643591690654</v>
      </c>
      <c r="P160" s="14">
        <f t="shared" si="118"/>
        <v>154.28210288755679</v>
      </c>
      <c r="Q160" s="14">
        <f t="shared" si="118"/>
        <v>308.57444228441801</v>
      </c>
      <c r="R160" s="14">
        <f t="shared" si="118"/>
        <v>0</v>
      </c>
      <c r="S160" s="14">
        <f t="shared" si="118"/>
        <v>0</v>
      </c>
      <c r="T160" s="14">
        <f t="shared" si="118"/>
        <v>0</v>
      </c>
      <c r="U160" s="14">
        <f t="shared" si="116"/>
        <v>3368.8161517935882</v>
      </c>
    </row>
    <row r="161" spans="1:29" x14ac:dyDescent="0.25">
      <c r="A161" s="14" t="s">
        <v>100</v>
      </c>
      <c r="B161" s="14">
        <f t="shared" si="117"/>
        <v>14.775078359286024</v>
      </c>
      <c r="C161" s="14">
        <f t="shared" si="118"/>
        <v>15.698564339525527</v>
      </c>
      <c r="D161" s="14">
        <f t="shared" si="118"/>
        <v>16.745184785203499</v>
      </c>
      <c r="E161" s="14">
        <f t="shared" si="118"/>
        <v>17.941326097263399</v>
      </c>
      <c r="F161" s="14">
        <f t="shared" si="118"/>
        <v>19.321493675696299</v>
      </c>
      <c r="G161" s="14">
        <f t="shared" si="118"/>
        <v>151.63117545650033</v>
      </c>
      <c r="H161" s="14">
        <f t="shared" si="118"/>
        <v>165.41648688476738</v>
      </c>
      <c r="I161" s="14">
        <f t="shared" si="118"/>
        <v>181.95892975207764</v>
      </c>
      <c r="J161" s="14">
        <f t="shared" si="118"/>
        <v>202.17756408897927</v>
      </c>
      <c r="K161" s="14">
        <f t="shared" si="118"/>
        <v>227.45098640638028</v>
      </c>
      <c r="L161" s="14">
        <f t="shared" si="118"/>
        <v>259.94557400300664</v>
      </c>
      <c r="M161" s="14">
        <f t="shared" si="118"/>
        <v>303.27197716982516</v>
      </c>
      <c r="N161" s="14">
        <f t="shared" si="118"/>
        <v>363.92941110879093</v>
      </c>
      <c r="O161" s="14">
        <f t="shared" si="118"/>
        <v>454.91641246610732</v>
      </c>
      <c r="P161" s="14">
        <f t="shared" si="118"/>
        <v>101.09386791073649</v>
      </c>
      <c r="Q161" s="14">
        <f t="shared" si="118"/>
        <v>151.6436175259341</v>
      </c>
      <c r="R161" s="14">
        <f t="shared" si="118"/>
        <v>303.29686209857351</v>
      </c>
      <c r="S161" s="14">
        <f t="shared" si="118"/>
        <v>0</v>
      </c>
      <c r="T161" s="14">
        <f t="shared" si="118"/>
        <v>0</v>
      </c>
      <c r="U161" s="14">
        <f t="shared" si="116"/>
        <v>2951.214512128654</v>
      </c>
    </row>
    <row r="162" spans="1:29" x14ac:dyDescent="0.25">
      <c r="A162" s="14" t="s">
        <v>101</v>
      </c>
      <c r="B162" s="14">
        <f t="shared" si="117"/>
        <v>13.732458735489658</v>
      </c>
      <c r="C162" s="14">
        <f t="shared" si="118"/>
        <v>14.540286958470929</v>
      </c>
      <c r="D162" s="14">
        <f t="shared" si="118"/>
        <v>15.449096063313302</v>
      </c>
      <c r="E162" s="14">
        <f t="shared" si="118"/>
        <v>16.479082550704181</v>
      </c>
      <c r="F162" s="14">
        <f t="shared" si="118"/>
        <v>17.656213422096403</v>
      </c>
      <c r="G162" s="14">
        <f t="shared" si="118"/>
        <v>137.74244075599739</v>
      </c>
      <c r="H162" s="14">
        <f t="shared" si="118"/>
        <v>149.22150251200256</v>
      </c>
      <c r="I162" s="14">
        <f t="shared" si="118"/>
        <v>162.78771627296896</v>
      </c>
      <c r="J162" s="14">
        <f t="shared" si="118"/>
        <v>179.06723811085385</v>
      </c>
      <c r="K162" s="14">
        <f t="shared" si="118"/>
        <v>198.96451937093454</v>
      </c>
      <c r="L162" s="14">
        <f t="shared" si="118"/>
        <v>223.83624317826349</v>
      </c>
      <c r="M162" s="14">
        <f t="shared" si="118"/>
        <v>255.81435088235821</v>
      </c>
      <c r="N162" s="14">
        <f t="shared" si="118"/>
        <v>298.45209833734668</v>
      </c>
      <c r="O162" s="14">
        <f t="shared" si="118"/>
        <v>358.1453882851701</v>
      </c>
      <c r="P162" s="14">
        <f t="shared" si="118"/>
        <v>74.61435442827451</v>
      </c>
      <c r="Q162" s="14">
        <f t="shared" si="118"/>
        <v>99.487063975917962</v>
      </c>
      <c r="R162" s="14">
        <f t="shared" si="118"/>
        <v>149.23325573279118</v>
      </c>
      <c r="S162" s="14">
        <f t="shared" si="118"/>
        <v>298.47560549514583</v>
      </c>
      <c r="T162" s="14">
        <f t="shared" si="118"/>
        <v>0</v>
      </c>
      <c r="U162" s="14">
        <f t="shared" si="116"/>
        <v>2663.6989150680997</v>
      </c>
    </row>
    <row r="163" spans="1:29" x14ac:dyDescent="0.25">
      <c r="A163" s="14" t="s">
        <v>102</v>
      </c>
      <c r="B163" s="14">
        <f t="shared" si="117"/>
        <v>12.816716126407117</v>
      </c>
      <c r="C163" s="14">
        <f t="shared" si="118"/>
        <v>13.528786862099626</v>
      </c>
      <c r="D163" s="14">
        <f t="shared" si="118"/>
        <v>14.324632499253468</v>
      </c>
      <c r="E163" s="14">
        <f t="shared" si="118"/>
        <v>15.219961073421729</v>
      </c>
      <c r="F163" s="14">
        <f t="shared" si="118"/>
        <v>16.234669479566509</v>
      </c>
      <c r="G163" s="14">
        <f t="shared" si="118"/>
        <v>126.00623895602345</v>
      </c>
      <c r="H163" s="14">
        <f t="shared" si="118"/>
        <v>135.69945209109093</v>
      </c>
      <c r="I163" s="14">
        <f t="shared" si="118"/>
        <v>147.00823766688976</v>
      </c>
      <c r="J163" s="14">
        <f t="shared" si="118"/>
        <v>160.37321336573743</v>
      </c>
      <c r="K163" s="14">
        <f t="shared" si="118"/>
        <v>176.41124615404854</v>
      </c>
      <c r="L163" s="14">
        <f t="shared" si="118"/>
        <v>196.01336958977271</v>
      </c>
      <c r="M163" s="14">
        <f t="shared" si="118"/>
        <v>220.51613980143435</v>
      </c>
      <c r="N163" s="14">
        <f t="shared" si="118"/>
        <v>252.01986944704919</v>
      </c>
      <c r="O163" s="14">
        <f t="shared" si="118"/>
        <v>294.02509884753073</v>
      </c>
      <c r="P163" s="14">
        <f t="shared" si="118"/>
        <v>58.805473434072013</v>
      </c>
      <c r="Q163" s="14">
        <f t="shared" si="118"/>
        <v>73.507535849237314</v>
      </c>
      <c r="R163" s="14">
        <f t="shared" si="118"/>
        <v>98.011240871403174</v>
      </c>
      <c r="S163" s="14">
        <f t="shared" si="118"/>
        <v>147.0193836557925</v>
      </c>
      <c r="T163" s="14">
        <f t="shared" si="118"/>
        <v>294.04739147916052</v>
      </c>
      <c r="U163" s="14">
        <f t="shared" si="116"/>
        <v>2451.5886572499908</v>
      </c>
    </row>
    <row r="165" spans="1:29" s="31" customFormat="1" x14ac:dyDescent="0.25">
      <c r="A165" s="31" t="s">
        <v>113</v>
      </c>
    </row>
    <row r="166" spans="1:29" x14ac:dyDescent="0.25">
      <c r="A166" s="14" t="s">
        <v>48</v>
      </c>
      <c r="B166" s="28">
        <v>1</v>
      </c>
      <c r="C166" s="28">
        <v>2</v>
      </c>
      <c r="D166" s="28">
        <v>3</v>
      </c>
      <c r="E166" s="28">
        <v>4</v>
      </c>
      <c r="F166" s="28">
        <v>5</v>
      </c>
      <c r="G166" s="29">
        <v>6</v>
      </c>
      <c r="H166" s="29">
        <v>7</v>
      </c>
      <c r="I166" s="29">
        <v>8</v>
      </c>
      <c r="J166" s="29">
        <v>9</v>
      </c>
      <c r="K166" s="29">
        <v>10</v>
      </c>
      <c r="L166" s="29">
        <v>11</v>
      </c>
      <c r="M166" s="29">
        <v>12</v>
      </c>
      <c r="N166" s="29">
        <v>13</v>
      </c>
      <c r="O166" s="29">
        <v>14</v>
      </c>
      <c r="P166" s="30">
        <v>15</v>
      </c>
      <c r="Q166" s="30">
        <v>16</v>
      </c>
      <c r="R166" s="30">
        <v>17</v>
      </c>
      <c r="S166" s="30">
        <v>18</v>
      </c>
      <c r="T166" s="30">
        <v>19</v>
      </c>
    </row>
    <row r="168" spans="1:29" x14ac:dyDescent="0.25">
      <c r="A168" s="14" t="s">
        <v>47</v>
      </c>
      <c r="B168" s="48">
        <f>'Target FITS'!$R$8*B31+1</f>
        <v>1.0001212790536675</v>
      </c>
      <c r="C168" s="48">
        <f>'Target FITS'!$R$8*C31+1</f>
        <v>1.0001212790536675</v>
      </c>
      <c r="D168" s="48">
        <f>'Target FITS'!$R$8*D31+1</f>
        <v>1.0001212790536675</v>
      </c>
      <c r="E168" s="48">
        <f>'Target FITS'!$R$8*E31+1</f>
        <v>1.0001212790536675</v>
      </c>
      <c r="F168" s="48">
        <f>'Target FITS'!$R$8*F31+1</f>
        <v>1.0001212790536675</v>
      </c>
      <c r="G168" s="48">
        <f>'Target FITS'!$R$8*G31+1</f>
        <v>1.0001028235455007</v>
      </c>
      <c r="H168" s="48">
        <f>'Target FITS'!$R$8*H31+1</f>
        <v>1.0000883855629212</v>
      </c>
      <c r="I168" s="48">
        <f>'Target FITS'!$R$8*I31+1</f>
        <v>1.0000786556181394</v>
      </c>
      <c r="J168" s="48">
        <f>'Target FITS'!$R$8*J31+1</f>
        <v>1.0000701114013955</v>
      </c>
      <c r="K168" s="48">
        <f>'Target FITS'!$R$8*K31+1</f>
        <v>1.0000641548617226</v>
      </c>
      <c r="L168" s="48">
        <f>'Target FITS'!$R$8*L31+1</f>
        <v>1.0000584823895156</v>
      </c>
      <c r="M168" s="48">
        <f>'Target FITS'!$R$8*M31+1</f>
        <v>1.0000544876907782</v>
      </c>
      <c r="N168" s="48">
        <f>'Target FITS'!$R$8*N31+1</f>
        <v>1.0000504315351371</v>
      </c>
      <c r="O168" s="48">
        <f>'Target FITS'!$R$8*O31+1</f>
        <v>1.000047582568675</v>
      </c>
      <c r="P168" s="48">
        <f>'Target FITS'!$R$8*P31+1</f>
        <v>1.0000445275752596</v>
      </c>
      <c r="Q168" s="48">
        <f>'Target FITS'!$R$8*Q31+1</f>
        <v>1.000041854456021</v>
      </c>
      <c r="R168" s="48">
        <f>'Target FITS'!$R$8*R31+1</f>
        <v>1.0000394958213989</v>
      </c>
      <c r="S168" s="48">
        <f>'Target FITS'!$R$8*S31+1</f>
        <v>1.0000373992572904</v>
      </c>
      <c r="T168" s="48">
        <f>'Target FITS'!$R$8*T31+1</f>
        <v>1.0000355233841407</v>
      </c>
      <c r="U168" s="33" t="s">
        <v>46</v>
      </c>
    </row>
    <row r="169" spans="1:29" x14ac:dyDescent="0.25">
      <c r="A169" s="14" t="s">
        <v>45</v>
      </c>
      <c r="B169" s="14">
        <f>IFERROR(1/(V169^$U169),0)</f>
        <v>1</v>
      </c>
      <c r="C169" s="14">
        <f t="shared" ref="C169:S183" si="119">IFERROR(1/(W169^$U169),0)</f>
        <v>0</v>
      </c>
      <c r="D169" s="14">
        <f t="shared" si="119"/>
        <v>0</v>
      </c>
      <c r="E169" s="14">
        <f t="shared" si="119"/>
        <v>0</v>
      </c>
      <c r="F169" s="14">
        <f t="shared" si="119"/>
        <v>0</v>
      </c>
      <c r="G169" s="14">
        <f t="shared" si="119"/>
        <v>0</v>
      </c>
      <c r="H169" s="14">
        <f t="shared" si="119"/>
        <v>0</v>
      </c>
      <c r="I169" s="14">
        <f t="shared" si="119"/>
        <v>0</v>
      </c>
      <c r="J169" s="14">
        <f t="shared" si="119"/>
        <v>0</v>
      </c>
      <c r="K169" s="14">
        <f t="shared" si="119"/>
        <v>0</v>
      </c>
      <c r="L169" s="14">
        <f t="shared" si="119"/>
        <v>0</v>
      </c>
      <c r="M169" s="14">
        <f t="shared" si="119"/>
        <v>0</v>
      </c>
      <c r="N169" s="14">
        <f t="shared" si="119"/>
        <v>0</v>
      </c>
      <c r="O169" s="14">
        <f t="shared" si="119"/>
        <v>0</v>
      </c>
      <c r="P169" s="14">
        <f t="shared" si="119"/>
        <v>0</v>
      </c>
      <c r="Q169" s="14">
        <f t="shared" si="119"/>
        <v>0</v>
      </c>
      <c r="R169" s="14">
        <f t="shared" si="119"/>
        <v>0</v>
      </c>
      <c r="S169" s="14">
        <f t="shared" si="119"/>
        <v>0</v>
      </c>
      <c r="T169" s="14">
        <f>IFERROR(1/(AN169^$U169),0)</f>
        <v>0</v>
      </c>
      <c r="U169" s="34">
        <f>B168</f>
        <v>1.0001212790536675</v>
      </c>
      <c r="V169" s="14">
        <v>1</v>
      </c>
    </row>
    <row r="170" spans="1:29" x14ac:dyDescent="0.25">
      <c r="A170" s="14" t="s">
        <v>44</v>
      </c>
      <c r="B170" s="14">
        <f>IFERROR(1/(V170^$U170),0)</f>
        <v>0.49995796964959399</v>
      </c>
      <c r="C170" s="14">
        <f t="shared" si="119"/>
        <v>1</v>
      </c>
      <c r="D170" s="14">
        <f t="shared" si="119"/>
        <v>0</v>
      </c>
      <c r="E170" s="14">
        <f t="shared" si="119"/>
        <v>0</v>
      </c>
      <c r="F170" s="14">
        <f t="shared" si="119"/>
        <v>0</v>
      </c>
      <c r="G170" s="14">
        <f t="shared" si="119"/>
        <v>0</v>
      </c>
      <c r="H170" s="14">
        <f t="shared" si="119"/>
        <v>0</v>
      </c>
      <c r="I170" s="14">
        <f t="shared" si="119"/>
        <v>0</v>
      </c>
      <c r="J170" s="14">
        <f t="shared" si="119"/>
        <v>0</v>
      </c>
      <c r="K170" s="14">
        <f t="shared" si="119"/>
        <v>0</v>
      </c>
      <c r="L170" s="14">
        <f t="shared" si="119"/>
        <v>0</v>
      </c>
      <c r="M170" s="14">
        <f t="shared" si="119"/>
        <v>0</v>
      </c>
      <c r="N170" s="14">
        <f t="shared" si="119"/>
        <v>0</v>
      </c>
      <c r="O170" s="14">
        <f t="shared" si="119"/>
        <v>0</v>
      </c>
      <c r="P170" s="14">
        <f t="shared" si="119"/>
        <v>0</v>
      </c>
      <c r="Q170" s="14">
        <f t="shared" si="119"/>
        <v>0</v>
      </c>
      <c r="R170" s="14">
        <f t="shared" si="119"/>
        <v>0</v>
      </c>
      <c r="S170" s="14">
        <f t="shared" si="119"/>
        <v>0</v>
      </c>
      <c r="T170" s="14">
        <f>IFERROR(1/(AN170^$U170),0)</f>
        <v>0</v>
      </c>
      <c r="U170" s="35">
        <f>C168</f>
        <v>1.0001212790536675</v>
      </c>
      <c r="V170" s="14">
        <v>2</v>
      </c>
      <c r="W170" s="14">
        <v>1</v>
      </c>
    </row>
    <row r="171" spans="1:29" x14ac:dyDescent="0.25">
      <c r="A171" s="14" t="s">
        <v>43</v>
      </c>
      <c r="B171" s="14">
        <f t="shared" ref="B171:B183" si="120">IFERROR(1/(V171^$U171),0)</f>
        <v>0.33328892340571953</v>
      </c>
      <c r="C171" s="14">
        <f t="shared" si="119"/>
        <v>0.49995796964959399</v>
      </c>
      <c r="D171" s="14">
        <f t="shared" si="119"/>
        <v>1</v>
      </c>
      <c r="E171" s="14">
        <f t="shared" si="119"/>
        <v>0</v>
      </c>
      <c r="F171" s="14">
        <f t="shared" si="119"/>
        <v>0</v>
      </c>
      <c r="G171" s="14">
        <f t="shared" si="119"/>
        <v>0</v>
      </c>
      <c r="H171" s="14">
        <f t="shared" si="119"/>
        <v>0</v>
      </c>
      <c r="I171" s="14">
        <f t="shared" si="119"/>
        <v>0</v>
      </c>
      <c r="J171" s="14">
        <f t="shared" si="119"/>
        <v>0</v>
      </c>
      <c r="K171" s="14">
        <f t="shared" si="119"/>
        <v>0</v>
      </c>
      <c r="L171" s="14">
        <f t="shared" si="119"/>
        <v>0</v>
      </c>
      <c r="M171" s="14">
        <f t="shared" si="119"/>
        <v>0</v>
      </c>
      <c r="N171" s="14">
        <f t="shared" si="119"/>
        <v>0</v>
      </c>
      <c r="O171" s="14">
        <f t="shared" si="119"/>
        <v>0</v>
      </c>
      <c r="P171" s="14">
        <f t="shared" si="119"/>
        <v>0</v>
      </c>
      <c r="Q171" s="14">
        <f t="shared" si="119"/>
        <v>0</v>
      </c>
      <c r="R171" s="14">
        <f t="shared" si="119"/>
        <v>0</v>
      </c>
      <c r="S171" s="14">
        <f t="shared" si="119"/>
        <v>0</v>
      </c>
      <c r="T171" s="14">
        <f t="shared" ref="T171:T183" si="121">IFERROR(1/(AN171^$U171),0)</f>
        <v>0</v>
      </c>
      <c r="U171" s="35">
        <f>D168</f>
        <v>1.0001212790536675</v>
      </c>
      <c r="V171" s="14">
        <v>3</v>
      </c>
      <c r="W171" s="14">
        <v>2</v>
      </c>
      <c r="X171" s="14">
        <v>1</v>
      </c>
    </row>
    <row r="172" spans="1:29" x14ac:dyDescent="0.25">
      <c r="A172" s="14" t="s">
        <v>42</v>
      </c>
      <c r="B172" s="14">
        <f t="shared" si="120"/>
        <v>0.2499579714161444</v>
      </c>
      <c r="C172" s="14">
        <f t="shared" si="119"/>
        <v>0.33328892340571953</v>
      </c>
      <c r="D172" s="14">
        <f t="shared" si="119"/>
        <v>0.49995796964959399</v>
      </c>
      <c r="E172" s="14">
        <f t="shared" si="119"/>
        <v>1</v>
      </c>
      <c r="F172" s="14">
        <f t="shared" si="119"/>
        <v>0</v>
      </c>
      <c r="G172" s="14">
        <f t="shared" si="119"/>
        <v>0</v>
      </c>
      <c r="H172" s="14">
        <f t="shared" si="119"/>
        <v>0</v>
      </c>
      <c r="I172" s="14">
        <f t="shared" si="119"/>
        <v>0</v>
      </c>
      <c r="J172" s="14">
        <f t="shared" si="119"/>
        <v>0</v>
      </c>
      <c r="K172" s="14">
        <f t="shared" si="119"/>
        <v>0</v>
      </c>
      <c r="L172" s="14">
        <f t="shared" si="119"/>
        <v>0</v>
      </c>
      <c r="M172" s="14">
        <f t="shared" si="119"/>
        <v>0</v>
      </c>
      <c r="N172" s="14">
        <f t="shared" si="119"/>
        <v>0</v>
      </c>
      <c r="O172" s="14">
        <f t="shared" si="119"/>
        <v>0</v>
      </c>
      <c r="P172" s="14">
        <f t="shared" si="119"/>
        <v>0</v>
      </c>
      <c r="Q172" s="14">
        <f t="shared" si="119"/>
        <v>0</v>
      </c>
      <c r="R172" s="14">
        <f t="shared" si="119"/>
        <v>0</v>
      </c>
      <c r="S172" s="14">
        <f t="shared" si="119"/>
        <v>0</v>
      </c>
      <c r="T172" s="14">
        <f t="shared" si="121"/>
        <v>0</v>
      </c>
      <c r="U172" s="35">
        <f>E168</f>
        <v>1.0001212790536675</v>
      </c>
      <c r="V172" s="14">
        <v>4</v>
      </c>
      <c r="W172" s="14">
        <v>3</v>
      </c>
      <c r="X172" s="14">
        <v>2</v>
      </c>
      <c r="Y172" s="14">
        <v>1</v>
      </c>
    </row>
    <row r="173" spans="1:29" x14ac:dyDescent="0.25">
      <c r="A173" s="14" t="s">
        <v>41</v>
      </c>
      <c r="B173" s="14">
        <f t="shared" si="120"/>
        <v>0.19996096558831764</v>
      </c>
      <c r="C173" s="14">
        <f t="shared" si="119"/>
        <v>0.2499579714161444</v>
      </c>
      <c r="D173" s="14">
        <f t="shared" si="119"/>
        <v>0.33328892340571953</v>
      </c>
      <c r="E173" s="14">
        <f t="shared" si="119"/>
        <v>0.49995796964959399</v>
      </c>
      <c r="F173" s="14">
        <f t="shared" si="119"/>
        <v>1</v>
      </c>
      <c r="G173" s="14">
        <f t="shared" si="119"/>
        <v>0</v>
      </c>
      <c r="H173" s="14">
        <f t="shared" si="119"/>
        <v>0</v>
      </c>
      <c r="I173" s="14">
        <f t="shared" si="119"/>
        <v>0</v>
      </c>
      <c r="J173" s="14">
        <f t="shared" si="119"/>
        <v>0</v>
      </c>
      <c r="K173" s="14">
        <f t="shared" si="119"/>
        <v>0</v>
      </c>
      <c r="L173" s="14">
        <f t="shared" si="119"/>
        <v>0</v>
      </c>
      <c r="M173" s="14">
        <f t="shared" si="119"/>
        <v>0</v>
      </c>
      <c r="N173" s="14">
        <f t="shared" si="119"/>
        <v>0</v>
      </c>
      <c r="O173" s="14">
        <f t="shared" si="119"/>
        <v>0</v>
      </c>
      <c r="P173" s="14">
        <f t="shared" si="119"/>
        <v>0</v>
      </c>
      <c r="Q173" s="14">
        <f t="shared" si="119"/>
        <v>0</v>
      </c>
      <c r="R173" s="14">
        <f t="shared" si="119"/>
        <v>0</v>
      </c>
      <c r="S173" s="14">
        <f t="shared" si="119"/>
        <v>0</v>
      </c>
      <c r="T173" s="14">
        <f t="shared" si="121"/>
        <v>0</v>
      </c>
      <c r="U173" s="35">
        <f>F168</f>
        <v>1.0001212790536675</v>
      </c>
      <c r="V173" s="14">
        <v>5</v>
      </c>
      <c r="W173" s="14">
        <v>4</v>
      </c>
      <c r="X173" s="14">
        <v>3</v>
      </c>
      <c r="Y173" s="14">
        <v>2</v>
      </c>
      <c r="Z173" s="14">
        <v>1</v>
      </c>
    </row>
    <row r="174" spans="1:29" x14ac:dyDescent="0.25">
      <c r="A174" s="14" t="s">
        <v>40</v>
      </c>
      <c r="B174" s="14">
        <f t="shared" si="120"/>
        <v>0.1666359636514877</v>
      </c>
      <c r="C174" s="14">
        <f t="shared" si="119"/>
        <v>0.19996690511599652</v>
      </c>
      <c r="D174" s="14">
        <f t="shared" si="119"/>
        <v>0.24996436661438817</v>
      </c>
      <c r="E174" s="14">
        <f t="shared" si="119"/>
        <v>0.33329568105648383</v>
      </c>
      <c r="F174" s="14">
        <f t="shared" si="119"/>
        <v>0.49996436534455946</v>
      </c>
      <c r="G174" s="14">
        <f t="shared" si="119"/>
        <v>1</v>
      </c>
      <c r="H174" s="14">
        <f t="shared" si="119"/>
        <v>0</v>
      </c>
      <c r="I174" s="14">
        <f t="shared" si="119"/>
        <v>0</v>
      </c>
      <c r="J174" s="14">
        <f t="shared" si="119"/>
        <v>0</v>
      </c>
      <c r="K174" s="14">
        <f t="shared" si="119"/>
        <v>0</v>
      </c>
      <c r="L174" s="14">
        <f t="shared" si="119"/>
        <v>0</v>
      </c>
      <c r="M174" s="14">
        <f t="shared" si="119"/>
        <v>0</v>
      </c>
      <c r="N174" s="14">
        <f t="shared" si="119"/>
        <v>0</v>
      </c>
      <c r="O174" s="14">
        <f t="shared" si="119"/>
        <v>0</v>
      </c>
      <c r="P174" s="14">
        <f t="shared" si="119"/>
        <v>0</v>
      </c>
      <c r="Q174" s="14">
        <f t="shared" si="119"/>
        <v>0</v>
      </c>
      <c r="R174" s="14">
        <f t="shared" si="119"/>
        <v>0</v>
      </c>
      <c r="S174" s="14">
        <f t="shared" si="119"/>
        <v>0</v>
      </c>
      <c r="T174" s="14">
        <f t="shared" si="121"/>
        <v>0</v>
      </c>
      <c r="U174" s="35">
        <f>G168</f>
        <v>1.0001028235455007</v>
      </c>
      <c r="V174" s="14">
        <v>6</v>
      </c>
      <c r="W174" s="14">
        <v>5</v>
      </c>
      <c r="X174" s="14">
        <v>4</v>
      </c>
      <c r="Y174" s="14">
        <v>3</v>
      </c>
      <c r="Z174" s="14">
        <v>2</v>
      </c>
      <c r="AA174" s="14">
        <v>1</v>
      </c>
    </row>
    <row r="175" spans="1:29" x14ac:dyDescent="0.25">
      <c r="A175" s="14" t="s">
        <v>39</v>
      </c>
      <c r="B175" s="14">
        <f t="shared" si="120"/>
        <v>0.14283257491793949</v>
      </c>
      <c r="C175" s="14">
        <f t="shared" si="119"/>
        <v>0.16664027447831228</v>
      </c>
      <c r="D175" s="14">
        <f t="shared" si="119"/>
        <v>0.19997155180826548</v>
      </c>
      <c r="E175" s="14">
        <f t="shared" si="119"/>
        <v>0.24996936977470413</v>
      </c>
      <c r="F175" s="14">
        <f t="shared" si="119"/>
        <v>0.33330096774954282</v>
      </c>
      <c r="G175" s="14">
        <f t="shared" si="119"/>
        <v>0.499969368836436</v>
      </c>
      <c r="H175" s="14">
        <f t="shared" si="119"/>
        <v>1</v>
      </c>
      <c r="I175" s="14">
        <f t="shared" si="119"/>
        <v>0</v>
      </c>
      <c r="J175" s="14">
        <f t="shared" si="119"/>
        <v>0</v>
      </c>
      <c r="K175" s="14">
        <f t="shared" si="119"/>
        <v>0</v>
      </c>
      <c r="L175" s="14">
        <f t="shared" si="119"/>
        <v>0</v>
      </c>
      <c r="M175" s="14">
        <f t="shared" si="119"/>
        <v>0</v>
      </c>
      <c r="N175" s="14">
        <f t="shared" si="119"/>
        <v>0</v>
      </c>
      <c r="O175" s="14">
        <f t="shared" si="119"/>
        <v>0</v>
      </c>
      <c r="P175" s="14">
        <f t="shared" si="119"/>
        <v>0</v>
      </c>
      <c r="Q175" s="14">
        <f t="shared" si="119"/>
        <v>0</v>
      </c>
      <c r="R175" s="14">
        <f t="shared" si="119"/>
        <v>0</v>
      </c>
      <c r="S175" s="14">
        <f t="shared" si="119"/>
        <v>0</v>
      </c>
      <c r="T175" s="14">
        <f t="shared" si="121"/>
        <v>0</v>
      </c>
      <c r="U175" s="35">
        <f>H168</f>
        <v>1.0000883855629212</v>
      </c>
      <c r="V175" s="14">
        <v>7</v>
      </c>
      <c r="W175" s="14">
        <v>6</v>
      </c>
      <c r="X175" s="14">
        <v>5</v>
      </c>
      <c r="Y175" s="14">
        <v>4</v>
      </c>
      <c r="Z175" s="14">
        <v>3</v>
      </c>
      <c r="AA175" s="14">
        <v>2</v>
      </c>
      <c r="AB175" s="14">
        <v>1</v>
      </c>
    </row>
    <row r="176" spans="1:29" x14ac:dyDescent="0.25">
      <c r="A176" s="14" t="s">
        <v>38</v>
      </c>
      <c r="B176" s="14">
        <f t="shared" si="120"/>
        <v>0.12497955670191539</v>
      </c>
      <c r="C176" s="14">
        <f t="shared" si="119"/>
        <v>0.1428352792781388</v>
      </c>
      <c r="D176" s="14">
        <f t="shared" si="119"/>
        <v>0.16664317966363856</v>
      </c>
      <c r="E176" s="14">
        <f t="shared" si="119"/>
        <v>0.1999746833356971</v>
      </c>
      <c r="F176" s="14">
        <f t="shared" si="119"/>
        <v>0.24997274152618257</v>
      </c>
      <c r="G176" s="14">
        <f t="shared" si="119"/>
        <v>0.33330453056825032</v>
      </c>
      <c r="H176" s="14">
        <f t="shared" si="119"/>
        <v>0.4999727407831176</v>
      </c>
      <c r="I176" s="14">
        <f t="shared" si="119"/>
        <v>1</v>
      </c>
      <c r="J176" s="14">
        <f t="shared" si="119"/>
        <v>0</v>
      </c>
      <c r="K176" s="14">
        <f t="shared" si="119"/>
        <v>0</v>
      </c>
      <c r="L176" s="14">
        <f t="shared" si="119"/>
        <v>0</v>
      </c>
      <c r="M176" s="14">
        <f t="shared" si="119"/>
        <v>0</v>
      </c>
      <c r="N176" s="14">
        <f t="shared" si="119"/>
        <v>0</v>
      </c>
      <c r="O176" s="14">
        <f t="shared" si="119"/>
        <v>0</v>
      </c>
      <c r="P176" s="14">
        <f t="shared" si="119"/>
        <v>0</v>
      </c>
      <c r="Q176" s="14">
        <f t="shared" si="119"/>
        <v>0</v>
      </c>
      <c r="R176" s="14">
        <f t="shared" si="119"/>
        <v>0</v>
      </c>
      <c r="S176" s="14">
        <f t="shared" si="119"/>
        <v>0</v>
      </c>
      <c r="T176" s="14">
        <f t="shared" si="121"/>
        <v>0</v>
      </c>
      <c r="U176" s="35">
        <f>I168</f>
        <v>1.0000786556181394</v>
      </c>
      <c r="V176" s="14">
        <v>8</v>
      </c>
      <c r="W176" s="14">
        <v>7</v>
      </c>
      <c r="X176" s="14">
        <v>6</v>
      </c>
      <c r="Y176" s="14">
        <v>5</v>
      </c>
      <c r="Z176" s="14">
        <v>4</v>
      </c>
      <c r="AA176" s="14">
        <v>3</v>
      </c>
      <c r="AB176" s="14">
        <v>2</v>
      </c>
      <c r="AC176" s="14">
        <v>1</v>
      </c>
    </row>
    <row r="177" spans="1:40" x14ac:dyDescent="0.25">
      <c r="A177" s="14" t="s">
        <v>37</v>
      </c>
      <c r="B177" s="14">
        <f t="shared" si="120"/>
        <v>0.1110939957078745</v>
      </c>
      <c r="C177" s="14">
        <f t="shared" si="119"/>
        <v>0.12498177725832649</v>
      </c>
      <c r="D177" s="14">
        <f t="shared" si="119"/>
        <v>0.14283765411695371</v>
      </c>
      <c r="E177" s="14">
        <f t="shared" si="119"/>
        <v>0.16664573085380974</v>
      </c>
      <c r="F177" s="14">
        <f t="shared" si="119"/>
        <v>0.19997743328373757</v>
      </c>
      <c r="G177" s="14">
        <f t="shared" si="119"/>
        <v>0.24997570242072006</v>
      </c>
      <c r="H177" s="14">
        <f t="shared" si="119"/>
        <v>0.33330765923973982</v>
      </c>
      <c r="I177" s="14">
        <f t="shared" si="119"/>
        <v>0.49997570183031897</v>
      </c>
      <c r="J177" s="14">
        <f t="shared" si="119"/>
        <v>1</v>
      </c>
      <c r="K177" s="14">
        <f t="shared" si="119"/>
        <v>0</v>
      </c>
      <c r="L177" s="14">
        <f t="shared" si="119"/>
        <v>0</v>
      </c>
      <c r="M177" s="14">
        <f t="shared" si="119"/>
        <v>0</v>
      </c>
      <c r="N177" s="14">
        <f t="shared" si="119"/>
        <v>0</v>
      </c>
      <c r="O177" s="14">
        <f t="shared" si="119"/>
        <v>0</v>
      </c>
      <c r="P177" s="14">
        <f t="shared" si="119"/>
        <v>0</v>
      </c>
      <c r="Q177" s="14">
        <f t="shared" si="119"/>
        <v>0</v>
      </c>
      <c r="R177" s="14">
        <f t="shared" si="119"/>
        <v>0</v>
      </c>
      <c r="S177" s="14">
        <f t="shared" si="119"/>
        <v>0</v>
      </c>
      <c r="T177" s="14">
        <f t="shared" si="121"/>
        <v>0</v>
      </c>
      <c r="U177" s="35">
        <f>J168</f>
        <v>1.0000701114013955</v>
      </c>
      <c r="V177" s="14">
        <v>9</v>
      </c>
      <c r="W177" s="14">
        <v>8</v>
      </c>
      <c r="X177" s="14">
        <v>7</v>
      </c>
      <c r="Y177" s="14">
        <v>6</v>
      </c>
      <c r="Z177" s="14">
        <v>5</v>
      </c>
      <c r="AA177" s="14">
        <v>4</v>
      </c>
      <c r="AB177" s="14">
        <v>3</v>
      </c>
      <c r="AC177" s="14">
        <v>2</v>
      </c>
      <c r="AD177" s="14">
        <v>1</v>
      </c>
    </row>
    <row r="178" spans="1:40" x14ac:dyDescent="0.25">
      <c r="A178" s="14" t="s">
        <v>36</v>
      </c>
      <c r="B178" s="14">
        <f t="shared" si="120"/>
        <v>9.9985228888211569E-2</v>
      </c>
      <c r="C178" s="14">
        <f t="shared" si="119"/>
        <v>0.11109544969953702</v>
      </c>
      <c r="D178" s="14">
        <f t="shared" si="119"/>
        <v>0.124983325326707</v>
      </c>
      <c r="E178" s="14">
        <f t="shared" si="119"/>
        <v>0.14283930974222872</v>
      </c>
      <c r="F178" s="14">
        <f t="shared" si="119"/>
        <v>0.16664750942091983</v>
      </c>
      <c r="G178" s="14">
        <f t="shared" si="119"/>
        <v>0.19997935041274237</v>
      </c>
      <c r="H178" s="14">
        <f t="shared" si="119"/>
        <v>0.24997776660794496</v>
      </c>
      <c r="I178" s="14">
        <f t="shared" si="119"/>
        <v>0.33330984038809447</v>
      </c>
      <c r="J178" s="14">
        <f t="shared" si="119"/>
        <v>0.49997776611359929</v>
      </c>
      <c r="K178" s="14">
        <f t="shared" si="119"/>
        <v>1</v>
      </c>
      <c r="L178" s="14">
        <f t="shared" si="119"/>
        <v>0</v>
      </c>
      <c r="M178" s="14">
        <f t="shared" si="119"/>
        <v>0</v>
      </c>
      <c r="N178" s="14">
        <f t="shared" si="119"/>
        <v>0</v>
      </c>
      <c r="O178" s="14">
        <f t="shared" si="119"/>
        <v>0</v>
      </c>
      <c r="P178" s="14">
        <f t="shared" si="119"/>
        <v>0</v>
      </c>
      <c r="Q178" s="14">
        <f t="shared" si="119"/>
        <v>0</v>
      </c>
      <c r="R178" s="14">
        <f t="shared" si="119"/>
        <v>0</v>
      </c>
      <c r="S178" s="14">
        <f t="shared" si="119"/>
        <v>0</v>
      </c>
      <c r="T178" s="14">
        <f t="shared" si="121"/>
        <v>0</v>
      </c>
      <c r="U178" s="35">
        <f>K168</f>
        <v>1.0000641548617226</v>
      </c>
      <c r="V178" s="14">
        <v>10</v>
      </c>
      <c r="W178" s="14">
        <v>9</v>
      </c>
      <c r="X178" s="14">
        <v>8</v>
      </c>
      <c r="Y178" s="14">
        <v>7</v>
      </c>
      <c r="Z178" s="14">
        <v>6</v>
      </c>
      <c r="AA178" s="14">
        <v>5</v>
      </c>
      <c r="AB178" s="14">
        <v>4</v>
      </c>
      <c r="AC178" s="14">
        <v>3</v>
      </c>
      <c r="AD178" s="14">
        <v>2</v>
      </c>
      <c r="AE178" s="14">
        <v>1</v>
      </c>
    </row>
    <row r="179" spans="1:40" x14ac:dyDescent="0.25">
      <c r="A179" s="14" t="s">
        <v>35</v>
      </c>
      <c r="B179" s="14">
        <f t="shared" si="120"/>
        <v>9.0896343198823351E-2</v>
      </c>
      <c r="C179" s="14">
        <f t="shared" si="119"/>
        <v>9.9986534838804098E-2</v>
      </c>
      <c r="D179" s="14">
        <f t="shared" si="119"/>
        <v>0.11109683436800563</v>
      </c>
      <c r="E179" s="14">
        <f t="shared" si="119"/>
        <v>0.12498479958550844</v>
      </c>
      <c r="F179" s="14">
        <f t="shared" si="119"/>
        <v>0.142840886428549</v>
      </c>
      <c r="G179" s="14">
        <f t="shared" si="119"/>
        <v>0.16664920318578383</v>
      </c>
      <c r="H179" s="14">
        <f t="shared" si="119"/>
        <v>0.19998117613092148</v>
      </c>
      <c r="I179" s="14">
        <f t="shared" si="119"/>
        <v>0.24997973236989551</v>
      </c>
      <c r="J179" s="14">
        <f t="shared" si="119"/>
        <v>0.3333119175307202</v>
      </c>
      <c r="K179" s="14">
        <f t="shared" si="119"/>
        <v>0.499979731959102</v>
      </c>
      <c r="L179" s="14">
        <f t="shared" si="119"/>
        <v>1</v>
      </c>
      <c r="M179" s="14">
        <f t="shared" si="119"/>
        <v>0</v>
      </c>
      <c r="N179" s="14">
        <f t="shared" si="119"/>
        <v>0</v>
      </c>
      <c r="O179" s="14">
        <f t="shared" si="119"/>
        <v>0</v>
      </c>
      <c r="P179" s="14">
        <f t="shared" si="119"/>
        <v>0</v>
      </c>
      <c r="Q179" s="14">
        <f t="shared" si="119"/>
        <v>0</v>
      </c>
      <c r="R179" s="14">
        <f t="shared" si="119"/>
        <v>0</v>
      </c>
      <c r="S179" s="14">
        <f t="shared" si="119"/>
        <v>0</v>
      </c>
      <c r="T179" s="14">
        <f t="shared" si="121"/>
        <v>0</v>
      </c>
      <c r="U179" s="35">
        <f>L168</f>
        <v>1.0000584823895156</v>
      </c>
      <c r="V179" s="14">
        <v>11</v>
      </c>
      <c r="W179" s="14">
        <v>10</v>
      </c>
      <c r="X179" s="14">
        <v>9</v>
      </c>
      <c r="Y179" s="14">
        <v>8</v>
      </c>
      <c r="Z179" s="14">
        <v>7</v>
      </c>
      <c r="AA179" s="14">
        <v>6</v>
      </c>
      <c r="AB179" s="14">
        <v>5</v>
      </c>
      <c r="AC179" s="14">
        <v>4</v>
      </c>
      <c r="AD179" s="14">
        <v>3</v>
      </c>
      <c r="AE179" s="14">
        <v>2</v>
      </c>
      <c r="AF179" s="14">
        <v>1</v>
      </c>
    </row>
    <row r="180" spans="1:40" x14ac:dyDescent="0.25">
      <c r="A180" s="14" t="s">
        <v>34</v>
      </c>
      <c r="B180" s="14">
        <f t="shared" si="120"/>
        <v>8.3322051028382513E-2</v>
      </c>
      <c r="C180" s="14">
        <f t="shared" si="119"/>
        <v>9.0897213887177392E-2</v>
      </c>
      <c r="D180" s="14">
        <f t="shared" si="119"/>
        <v>9.9987454532555822E-2</v>
      </c>
      <c r="E180" s="14">
        <f t="shared" si="119"/>
        <v>0.11109780949700175</v>
      </c>
      <c r="F180" s="14">
        <f t="shared" si="119"/>
        <v>0.12498583780636725</v>
      </c>
      <c r="G180" s="14">
        <f t="shared" si="119"/>
        <v>0.14284199678147169</v>
      </c>
      <c r="H180" s="14">
        <f t="shared" si="119"/>
        <v>0.16665039598827192</v>
      </c>
      <c r="I180" s="14">
        <f t="shared" si="119"/>
        <v>0.19998246185795115</v>
      </c>
      <c r="J180" s="14">
        <f t="shared" si="119"/>
        <v>0.24998111671857345</v>
      </c>
      <c r="K180" s="14">
        <f t="shared" si="119"/>
        <v>0.33331338031498486</v>
      </c>
      <c r="L180" s="14">
        <f t="shared" si="119"/>
        <v>0.49998111636198173</v>
      </c>
      <c r="M180" s="14">
        <f t="shared" si="119"/>
        <v>1</v>
      </c>
      <c r="N180" s="14">
        <f t="shared" si="119"/>
        <v>0</v>
      </c>
      <c r="O180" s="14">
        <f t="shared" si="119"/>
        <v>0</v>
      </c>
      <c r="P180" s="14">
        <f t="shared" si="119"/>
        <v>0</v>
      </c>
      <c r="Q180" s="14">
        <f t="shared" si="119"/>
        <v>0</v>
      </c>
      <c r="R180" s="14">
        <f t="shared" si="119"/>
        <v>0</v>
      </c>
      <c r="S180" s="14">
        <f t="shared" si="119"/>
        <v>0</v>
      </c>
      <c r="T180" s="14">
        <f t="shared" si="121"/>
        <v>0</v>
      </c>
      <c r="U180" s="35">
        <f>M168</f>
        <v>1.0000544876907782</v>
      </c>
      <c r="V180" s="14">
        <v>12</v>
      </c>
      <c r="W180" s="14">
        <v>11</v>
      </c>
      <c r="X180" s="14">
        <v>10</v>
      </c>
      <c r="Y180" s="14">
        <v>9</v>
      </c>
      <c r="Z180" s="14">
        <v>8</v>
      </c>
      <c r="AA180" s="14">
        <v>7</v>
      </c>
      <c r="AB180" s="14">
        <v>6</v>
      </c>
      <c r="AC180" s="14">
        <v>5</v>
      </c>
      <c r="AD180" s="14">
        <v>4</v>
      </c>
      <c r="AE180" s="14">
        <v>3</v>
      </c>
      <c r="AF180" s="14">
        <v>2</v>
      </c>
      <c r="AG180" s="14">
        <v>1</v>
      </c>
    </row>
    <row r="181" spans="1:40" x14ac:dyDescent="0.25">
      <c r="A181" s="14" t="s">
        <v>33</v>
      </c>
      <c r="B181" s="14">
        <f t="shared" si="120"/>
        <v>7.691312723325118E-2</v>
      </c>
      <c r="C181" s="14">
        <f t="shared" si="119"/>
        <v>8.3322890849575684E-2</v>
      </c>
      <c r="D181" s="14">
        <f t="shared" si="119"/>
        <v>9.089809797927062E-2</v>
      </c>
      <c r="E181" s="14">
        <f t="shared" si="119"/>
        <v>9.9988388384097959E-2</v>
      </c>
      <c r="F181" s="14">
        <f t="shared" si="119"/>
        <v>0.11109879963673994</v>
      </c>
      <c r="G181" s="14">
        <f t="shared" si="119"/>
        <v>0.12498689200867898</v>
      </c>
      <c r="H181" s="14">
        <f t="shared" si="119"/>
        <v>0.14284312422557846</v>
      </c>
      <c r="I181" s="14">
        <f t="shared" si="119"/>
        <v>0.16665160715030317</v>
      </c>
      <c r="J181" s="14">
        <f t="shared" si="119"/>
        <v>0.19998376737385468</v>
      </c>
      <c r="K181" s="14">
        <f t="shared" si="119"/>
        <v>0.24998252237276761</v>
      </c>
      <c r="L181" s="14">
        <f t="shared" si="119"/>
        <v>0.33331486561019141</v>
      </c>
      <c r="M181" s="14">
        <f t="shared" si="119"/>
        <v>0.49998252206728944</v>
      </c>
      <c r="N181" s="14">
        <f t="shared" si="119"/>
        <v>1</v>
      </c>
      <c r="O181" s="14">
        <f t="shared" si="119"/>
        <v>0</v>
      </c>
      <c r="P181" s="14">
        <f t="shared" si="119"/>
        <v>0</v>
      </c>
      <c r="Q181" s="14">
        <f t="shared" si="119"/>
        <v>0</v>
      </c>
      <c r="R181" s="14">
        <f t="shared" si="119"/>
        <v>0</v>
      </c>
      <c r="S181" s="14">
        <f t="shared" si="119"/>
        <v>0</v>
      </c>
      <c r="T181" s="14">
        <f t="shared" si="121"/>
        <v>0</v>
      </c>
      <c r="U181" s="35">
        <f>N168</f>
        <v>1.0000504315351371</v>
      </c>
      <c r="V181" s="14">
        <v>13</v>
      </c>
      <c r="W181" s="14">
        <v>12</v>
      </c>
      <c r="X181" s="14">
        <v>11</v>
      </c>
      <c r="Y181" s="14">
        <v>10</v>
      </c>
      <c r="Z181" s="14">
        <v>9</v>
      </c>
      <c r="AA181" s="14">
        <v>8</v>
      </c>
      <c r="AB181" s="14">
        <v>7</v>
      </c>
      <c r="AC181" s="14">
        <v>6</v>
      </c>
      <c r="AD181" s="14">
        <v>5</v>
      </c>
      <c r="AE181" s="14">
        <v>4</v>
      </c>
      <c r="AF181" s="14">
        <v>3</v>
      </c>
      <c r="AG181" s="14">
        <v>2</v>
      </c>
      <c r="AH181" s="14">
        <v>1</v>
      </c>
    </row>
    <row r="182" spans="1:40" x14ac:dyDescent="0.25">
      <c r="A182" s="14" t="s">
        <v>32</v>
      </c>
      <c r="B182" s="14">
        <f t="shared" si="120"/>
        <v>7.1419602482667974E-2</v>
      </c>
      <c r="C182" s="14">
        <f t="shared" si="119"/>
        <v>7.6913689274497543E-2</v>
      </c>
      <c r="D182" s="14">
        <f t="shared" si="119"/>
        <v>8.3323480729045926E-2</v>
      </c>
      <c r="E182" s="14">
        <f t="shared" si="119"/>
        <v>9.089871895385794E-2</v>
      </c>
      <c r="F182" s="14">
        <f t="shared" si="119"/>
        <v>9.9989044308847919E-2</v>
      </c>
      <c r="G182" s="14">
        <f t="shared" si="119"/>
        <v>0.11109949509730802</v>
      </c>
      <c r="H182" s="14">
        <f t="shared" si="119"/>
        <v>0.12498763246561867</v>
      </c>
      <c r="I182" s="14">
        <f t="shared" si="119"/>
        <v>0.14284391612616415</v>
      </c>
      <c r="J182" s="14">
        <f t="shared" si="119"/>
        <v>0.16665245785270666</v>
      </c>
      <c r="K182" s="14">
        <f t="shared" si="119"/>
        <v>0.1999846843484536</v>
      </c>
      <c r="L182" s="14">
        <f t="shared" si="119"/>
        <v>0.24998350968222466</v>
      </c>
      <c r="M182" s="14">
        <f t="shared" si="119"/>
        <v>0.33331590885721013</v>
      </c>
      <c r="N182" s="14">
        <f t="shared" si="119"/>
        <v>0.49998350941028513</v>
      </c>
      <c r="O182" s="14">
        <f t="shared" si="119"/>
        <v>1</v>
      </c>
      <c r="P182" s="14">
        <f t="shared" si="119"/>
        <v>0</v>
      </c>
      <c r="Q182" s="14">
        <f t="shared" si="119"/>
        <v>0</v>
      </c>
      <c r="R182" s="14">
        <f t="shared" si="119"/>
        <v>0</v>
      </c>
      <c r="S182" s="14">
        <f t="shared" si="119"/>
        <v>0</v>
      </c>
      <c r="T182" s="14">
        <f t="shared" si="121"/>
        <v>0</v>
      </c>
      <c r="U182" s="35">
        <f>O168</f>
        <v>1.000047582568675</v>
      </c>
      <c r="V182" s="14">
        <v>14</v>
      </c>
      <c r="W182" s="14">
        <v>13</v>
      </c>
      <c r="X182" s="14">
        <v>12</v>
      </c>
      <c r="Y182" s="14">
        <v>11</v>
      </c>
      <c r="Z182" s="14">
        <v>10</v>
      </c>
      <c r="AA182" s="14">
        <v>9</v>
      </c>
      <c r="AB182" s="14">
        <v>8</v>
      </c>
      <c r="AC182" s="14">
        <v>7</v>
      </c>
      <c r="AD182" s="14">
        <v>6</v>
      </c>
      <c r="AE182" s="14">
        <v>5</v>
      </c>
      <c r="AF182" s="14">
        <v>4</v>
      </c>
      <c r="AG182" s="14">
        <v>3</v>
      </c>
      <c r="AH182" s="14">
        <v>2</v>
      </c>
      <c r="AI182" s="14">
        <v>1</v>
      </c>
    </row>
    <row r="183" spans="1:40" x14ac:dyDescent="0.25">
      <c r="A183" s="14" t="s">
        <v>31</v>
      </c>
      <c r="B183" s="14">
        <f t="shared" si="120"/>
        <v>6.6658628290712688E-2</v>
      </c>
      <c r="C183" s="14">
        <f t="shared" si="119"/>
        <v>7.1420178291447686E-2</v>
      </c>
      <c r="D183" s="14">
        <f t="shared" si="119"/>
        <v>7.6914291965097956E-2</v>
      </c>
      <c r="E183" s="14">
        <f t="shared" si="119"/>
        <v>8.332411327110642E-2</v>
      </c>
      <c r="F183" s="14">
        <f t="shared" si="119"/>
        <v>9.0899384839795663E-2</v>
      </c>
      <c r="G183" s="14">
        <f t="shared" si="119"/>
        <v>9.9989747672485002E-2</v>
      </c>
      <c r="H183" s="14">
        <f t="shared" si="119"/>
        <v>0.11110024085590682</v>
      </c>
      <c r="I183" s="14">
        <f t="shared" si="119"/>
        <v>0.1249884264746009</v>
      </c>
      <c r="J183" s="14">
        <f t="shared" si="119"/>
        <v>0.14284476529901471</v>
      </c>
      <c r="K183" s="14">
        <f t="shared" si="119"/>
        <v>0.16665337007965703</v>
      </c>
      <c r="L183" s="14">
        <f t="shared" si="119"/>
        <v>0.19998566764001158</v>
      </c>
      <c r="M183" s="14">
        <f t="shared" si="119"/>
        <v>0.24998456839466435</v>
      </c>
      <c r="N183" s="14">
        <f t="shared" si="119"/>
        <v>0.33331702755170917</v>
      </c>
      <c r="O183" s="14">
        <f t="shared" si="119"/>
        <v>0.49998456815652254</v>
      </c>
      <c r="P183" s="14">
        <f t="shared" si="119"/>
        <v>1</v>
      </c>
      <c r="Q183" s="14">
        <f t="shared" si="119"/>
        <v>0</v>
      </c>
      <c r="R183" s="14">
        <f t="shared" si="119"/>
        <v>0</v>
      </c>
      <c r="S183" s="14">
        <f t="shared" si="119"/>
        <v>0</v>
      </c>
      <c r="T183" s="14">
        <f t="shared" si="121"/>
        <v>0</v>
      </c>
      <c r="U183" s="35">
        <f>P168</f>
        <v>1.0000445275752596</v>
      </c>
      <c r="V183" s="14">
        <v>15</v>
      </c>
      <c r="W183" s="14">
        <v>14</v>
      </c>
      <c r="X183" s="14">
        <v>13</v>
      </c>
      <c r="Y183" s="14">
        <v>12</v>
      </c>
      <c r="Z183" s="14">
        <v>11</v>
      </c>
      <c r="AA183" s="14">
        <v>10</v>
      </c>
      <c r="AB183" s="14">
        <v>9</v>
      </c>
      <c r="AC183" s="14">
        <v>8</v>
      </c>
      <c r="AD183" s="14">
        <v>7</v>
      </c>
      <c r="AE183" s="14">
        <v>6</v>
      </c>
      <c r="AF183" s="14">
        <v>5</v>
      </c>
      <c r="AG183" s="14">
        <v>4</v>
      </c>
      <c r="AH183" s="14">
        <v>3</v>
      </c>
      <c r="AI183" s="14">
        <v>2</v>
      </c>
      <c r="AJ183" s="14">
        <v>1</v>
      </c>
    </row>
    <row r="184" spans="1:40" x14ac:dyDescent="0.25">
      <c r="A184" s="14" t="s">
        <v>91</v>
      </c>
      <c r="B184" s="14">
        <f>IFERROR(1/(V184^$U184),0)</f>
        <v>6.2492747596265247E-2</v>
      </c>
      <c r="C184" s="14">
        <f t="shared" ref="C184:S187" si="122">IFERROR(1/(W184^$U184),0)</f>
        <v>6.6659110830342691E-2</v>
      </c>
      <c r="D184" s="14">
        <f t="shared" si="122"/>
        <v>7.1420682127938173E-2</v>
      </c>
      <c r="E184" s="14">
        <f t="shared" si="122"/>
        <v>7.6914819323247424E-2</v>
      </c>
      <c r="F184" s="14">
        <f t="shared" si="122"/>
        <v>8.3324666749348478E-2</v>
      </c>
      <c r="G184" s="14">
        <f t="shared" si="122"/>
        <v>9.0899967493992651E-2</v>
      </c>
      <c r="H184" s="14">
        <f t="shared" si="122"/>
        <v>9.9990363119726186E-2</v>
      </c>
      <c r="I184" s="14">
        <f t="shared" si="122"/>
        <v>0.11110089339878723</v>
      </c>
      <c r="J184" s="14">
        <f t="shared" si="122"/>
        <v>0.12498912123659815</v>
      </c>
      <c r="K184" s="14">
        <f t="shared" si="122"/>
        <v>0.14284550832940007</v>
      </c>
      <c r="L184" s="14">
        <f t="shared" si="122"/>
        <v>0.16665416828233479</v>
      </c>
      <c r="M184" s="14">
        <f t="shared" si="122"/>
        <v>0.19998652802409084</v>
      </c>
      <c r="N184" s="14">
        <f t="shared" si="122"/>
        <v>0.24998549477172716</v>
      </c>
      <c r="O184" s="14">
        <f t="shared" si="122"/>
        <v>0.33331800641247578</v>
      </c>
      <c r="P184" s="14">
        <f t="shared" si="122"/>
        <v>0.49998549456131947</v>
      </c>
      <c r="Q184" s="14">
        <f t="shared" si="122"/>
        <v>1</v>
      </c>
      <c r="R184" s="14">
        <f t="shared" si="122"/>
        <v>0</v>
      </c>
      <c r="S184" s="14">
        <f t="shared" si="122"/>
        <v>0</v>
      </c>
      <c r="T184" s="14">
        <f>IFERROR(1/(AN184^$U184),0)</f>
        <v>0</v>
      </c>
      <c r="U184" s="14">
        <f>Q168</f>
        <v>1.000041854456021</v>
      </c>
      <c r="V184" s="14">
        <v>16</v>
      </c>
      <c r="W184" s="14">
        <v>15</v>
      </c>
      <c r="X184" s="14">
        <v>14</v>
      </c>
      <c r="Y184" s="14">
        <v>13</v>
      </c>
      <c r="Z184" s="14">
        <v>12</v>
      </c>
      <c r="AA184" s="14">
        <v>11</v>
      </c>
      <c r="AB184" s="14">
        <v>10</v>
      </c>
      <c r="AC184" s="14">
        <v>9</v>
      </c>
      <c r="AD184" s="14">
        <v>8</v>
      </c>
      <c r="AE184" s="14">
        <v>7</v>
      </c>
      <c r="AF184" s="14">
        <v>6</v>
      </c>
      <c r="AG184" s="37">
        <v>5</v>
      </c>
      <c r="AH184" s="14">
        <v>4</v>
      </c>
      <c r="AI184" s="14">
        <v>3</v>
      </c>
      <c r="AJ184" s="14">
        <v>2</v>
      </c>
      <c r="AK184" s="14">
        <v>1</v>
      </c>
    </row>
    <row r="185" spans="1:40" x14ac:dyDescent="0.25">
      <c r="A185" s="14" t="s">
        <v>92</v>
      </c>
      <c r="B185" s="14">
        <f>IFERROR(1/(V185^$U185),0)</f>
        <v>5.8816947421903479E-2</v>
      </c>
      <c r="C185" s="14">
        <f t="shared" si="122"/>
        <v>6.2493156270408787E-2</v>
      </c>
      <c r="D185" s="14">
        <f t="shared" si="122"/>
        <v>6.6659536603505223E-2</v>
      </c>
      <c r="E185" s="14">
        <f t="shared" si="122"/>
        <v>7.142112669249906E-2</v>
      </c>
      <c r="F185" s="14">
        <f t="shared" si="122"/>
        <v>7.6915284642264339E-2</v>
      </c>
      <c r="G185" s="14">
        <f t="shared" si="122"/>
        <v>8.3325155115556312E-2</v>
      </c>
      <c r="H185" s="14">
        <f t="shared" si="122"/>
        <v>9.0900481603738495E-2</v>
      </c>
      <c r="I185" s="14">
        <f t="shared" si="122"/>
        <v>9.9990906164555401E-2</v>
      </c>
      <c r="J185" s="14">
        <f t="shared" si="122"/>
        <v>0.11110146917509983</v>
      </c>
      <c r="K185" s="14">
        <f t="shared" si="122"/>
        <v>0.12498973426509685</v>
      </c>
      <c r="L185" s="14">
        <f t="shared" si="122"/>
        <v>0.14284616394765556</v>
      </c>
      <c r="M185" s="14">
        <f t="shared" si="122"/>
        <v>0.16665487258198988</v>
      </c>
      <c r="N185" s="14">
        <f t="shared" si="122"/>
        <v>0.19998728718958755</v>
      </c>
      <c r="O185" s="14">
        <f t="shared" si="122"/>
        <v>0.24998631216610395</v>
      </c>
      <c r="P185" s="14">
        <f t="shared" si="122"/>
        <v>0.3333188701155394</v>
      </c>
      <c r="Q185" s="14">
        <f t="shared" si="122"/>
        <v>0.4999863119787421</v>
      </c>
      <c r="R185" s="14">
        <f t="shared" si="122"/>
        <v>1</v>
      </c>
      <c r="S185" s="14">
        <f t="shared" si="122"/>
        <v>0</v>
      </c>
      <c r="T185" s="14">
        <f>IFERROR(1/(AN185^$U185),0)</f>
        <v>0</v>
      </c>
      <c r="U185" s="14">
        <f>R168</f>
        <v>1.0000394958213989</v>
      </c>
      <c r="V185" s="14">
        <v>17</v>
      </c>
      <c r="W185" s="14">
        <v>16</v>
      </c>
      <c r="X185" s="14">
        <v>15</v>
      </c>
      <c r="Y185" s="14">
        <v>14</v>
      </c>
      <c r="Z185" s="14">
        <v>13</v>
      </c>
      <c r="AA185" s="14">
        <v>12</v>
      </c>
      <c r="AB185" s="14">
        <v>11</v>
      </c>
      <c r="AC185" s="14">
        <v>10</v>
      </c>
      <c r="AD185" s="14">
        <v>9</v>
      </c>
      <c r="AE185" s="14">
        <v>8</v>
      </c>
      <c r="AF185" s="14">
        <v>7</v>
      </c>
      <c r="AG185" s="14">
        <v>6</v>
      </c>
      <c r="AH185" s="14">
        <v>5</v>
      </c>
      <c r="AI185" s="14">
        <v>4</v>
      </c>
      <c r="AJ185" s="14">
        <v>3</v>
      </c>
      <c r="AK185" s="14">
        <v>2</v>
      </c>
      <c r="AL185" s="14">
        <v>1</v>
      </c>
    </row>
    <row r="186" spans="1:40" x14ac:dyDescent="0.25">
      <c r="A186" s="14" t="s">
        <v>93</v>
      </c>
      <c r="B186" s="14">
        <f t="shared" ref="B186:B187" si="123">IFERROR(1/(V186^$U186),0)</f>
        <v>5.5549550449184103E-2</v>
      </c>
      <c r="C186" s="14">
        <f t="shared" si="122"/>
        <v>5.8817296796397488E-2</v>
      </c>
      <c r="D186" s="14">
        <f t="shared" si="122"/>
        <v>6.2493519538557793E-2</v>
      </c>
      <c r="E186" s="14">
        <f t="shared" si="122"/>
        <v>6.6659915070821668E-2</v>
      </c>
      <c r="F186" s="14">
        <f t="shared" si="122"/>
        <v>7.142152186332075E-2</v>
      </c>
      <c r="G186" s="14">
        <f t="shared" si="122"/>
        <v>7.6915698261531565E-2</v>
      </c>
      <c r="H186" s="14">
        <f t="shared" si="122"/>
        <v>8.3325589221255103E-2</v>
      </c>
      <c r="I186" s="14">
        <f t="shared" si="122"/>
        <v>9.0900938592620301E-2</v>
      </c>
      <c r="J186" s="14">
        <f t="shared" si="122"/>
        <v>9.9991388873546166E-2</v>
      </c>
      <c r="K186" s="14">
        <f t="shared" si="122"/>
        <v>0.11110198097877162</v>
      </c>
      <c r="L186" s="14">
        <f t="shared" si="122"/>
        <v>0.12499027918184212</v>
      </c>
      <c r="M186" s="14">
        <f t="shared" si="122"/>
        <v>0.1428467467219644</v>
      </c>
      <c r="N186" s="14">
        <f t="shared" si="122"/>
        <v>0.16665549862862658</v>
      </c>
      <c r="O186" s="14">
        <f t="shared" si="122"/>
        <v>0.19998796200578181</v>
      </c>
      <c r="P186" s="14">
        <f t="shared" si="122"/>
        <v>0.24998703874112715</v>
      </c>
      <c r="Q186" s="14">
        <f t="shared" si="122"/>
        <v>0.33331963785347485</v>
      </c>
      <c r="R186" s="14">
        <f t="shared" si="122"/>
        <v>0.49998703857312854</v>
      </c>
      <c r="S186" s="14">
        <f t="shared" si="122"/>
        <v>1</v>
      </c>
      <c r="T186" s="14">
        <f t="shared" ref="T186:T187" si="124">IFERROR(1/(AN186^$U186),0)</f>
        <v>0</v>
      </c>
      <c r="U186" s="14">
        <f>S168</f>
        <v>1.0000373992572904</v>
      </c>
      <c r="V186" s="14">
        <v>18</v>
      </c>
      <c r="W186" s="14">
        <v>17</v>
      </c>
      <c r="X186" s="14">
        <v>16</v>
      </c>
      <c r="Y186" s="14">
        <v>15</v>
      </c>
      <c r="Z186" s="14">
        <v>14</v>
      </c>
      <c r="AA186" s="14">
        <v>13</v>
      </c>
      <c r="AB186" s="14">
        <v>12</v>
      </c>
      <c r="AC186" s="14">
        <v>11</v>
      </c>
      <c r="AD186" s="14">
        <v>10</v>
      </c>
      <c r="AE186" s="14">
        <v>9</v>
      </c>
      <c r="AF186" s="14">
        <v>8</v>
      </c>
      <c r="AG186" s="14">
        <v>7</v>
      </c>
      <c r="AH186" s="14">
        <v>6</v>
      </c>
      <c r="AI186" s="14">
        <v>5</v>
      </c>
      <c r="AJ186" s="14">
        <v>4</v>
      </c>
      <c r="AK186" s="14">
        <v>3</v>
      </c>
      <c r="AL186" s="14">
        <v>2</v>
      </c>
      <c r="AM186" s="14">
        <v>1</v>
      </c>
    </row>
    <row r="187" spans="1:40" x14ac:dyDescent="0.25">
      <c r="A187" s="14" t="s">
        <v>94</v>
      </c>
      <c r="B187" s="14">
        <f t="shared" si="123"/>
        <v>5.2626074159635848E-2</v>
      </c>
      <c r="C187" s="14">
        <f t="shared" si="122"/>
        <v>5.5549851638039612E-2</v>
      </c>
      <c r="D187" s="14">
        <f t="shared" si="122"/>
        <v>5.8817609396388082E-2</v>
      </c>
      <c r="E187" s="14">
        <f t="shared" si="122"/>
        <v>6.249384456974421E-2</v>
      </c>
      <c r="F187" s="14">
        <f t="shared" si="122"/>
        <v>6.666025370129465E-2</v>
      </c>
      <c r="G187" s="14">
        <f t="shared" si="122"/>
        <v>7.1421875439067195E-2</v>
      </c>
      <c r="H187" s="14">
        <f t="shared" si="122"/>
        <v>7.6916068343813926E-2</v>
      </c>
      <c r="I187" s="14">
        <f t="shared" si="122"/>
        <v>8.3325977633534151E-2</v>
      </c>
      <c r="J187" s="14">
        <f t="shared" si="122"/>
        <v>9.0901347479356701E-2</v>
      </c>
      <c r="K187" s="14">
        <f t="shared" si="122"/>
        <v>9.9991820773039475E-2</v>
      </c>
      <c r="L187" s="14">
        <f t="shared" si="122"/>
        <v>0.11110243891037112</v>
      </c>
      <c r="M187" s="14">
        <f t="shared" si="122"/>
        <v>0.12499076674094368</v>
      </c>
      <c r="N187" s="14">
        <f t="shared" si="122"/>
        <v>0.14284726815362447</v>
      </c>
      <c r="O187" s="14">
        <f t="shared" si="122"/>
        <v>0.16665605877761075</v>
      </c>
      <c r="P187" s="14">
        <f t="shared" si="122"/>
        <v>0.19998856579062252</v>
      </c>
      <c r="Q187" s="14">
        <f t="shared" si="122"/>
        <v>0.24998768883635891</v>
      </c>
      <c r="R187" s="14">
        <f t="shared" si="122"/>
        <v>0.33332032477838963</v>
      </c>
      <c r="S187" s="14">
        <f t="shared" si="122"/>
        <v>0.49998768868479043</v>
      </c>
      <c r="T187" s="14">
        <f t="shared" si="124"/>
        <v>1</v>
      </c>
      <c r="U187" s="14">
        <f>T168</f>
        <v>1.0000355233841407</v>
      </c>
      <c r="V187" s="14">
        <v>19</v>
      </c>
      <c r="W187" s="14">
        <v>18</v>
      </c>
      <c r="X187" s="14">
        <v>17</v>
      </c>
      <c r="Y187" s="14">
        <v>16</v>
      </c>
      <c r="Z187" s="14">
        <v>15</v>
      </c>
      <c r="AA187" s="14">
        <v>14</v>
      </c>
      <c r="AB187" s="14">
        <v>13</v>
      </c>
      <c r="AC187" s="14">
        <v>12</v>
      </c>
      <c r="AD187" s="14">
        <v>11</v>
      </c>
      <c r="AE187" s="14">
        <v>10</v>
      </c>
      <c r="AF187" s="14">
        <v>9</v>
      </c>
      <c r="AG187" s="14">
        <v>8</v>
      </c>
      <c r="AH187" s="14">
        <v>7</v>
      </c>
      <c r="AI187" s="14">
        <v>6</v>
      </c>
      <c r="AJ187" s="14">
        <v>5</v>
      </c>
      <c r="AK187" s="14">
        <v>4</v>
      </c>
      <c r="AL187" s="14">
        <v>3</v>
      </c>
      <c r="AM187" s="14">
        <v>2</v>
      </c>
      <c r="AN187" s="14">
        <v>1</v>
      </c>
    </row>
    <row r="188" spans="1:40" x14ac:dyDescent="0.25">
      <c r="U188" s="14" t="s">
        <v>30</v>
      </c>
    </row>
    <row r="189" spans="1:40" x14ac:dyDescent="0.25">
      <c r="A189" s="14" t="s">
        <v>29</v>
      </c>
      <c r="B189" s="14">
        <f t="shared" ref="B189:B207" si="125">B169/SUM($B169:$T169)</f>
        <v>1</v>
      </c>
      <c r="C189" s="14">
        <f t="shared" ref="C189:T189" si="126">C169/SUM($B169:$T169)</f>
        <v>0</v>
      </c>
      <c r="D189" s="14">
        <f t="shared" si="126"/>
        <v>0</v>
      </c>
      <c r="E189" s="14">
        <f t="shared" si="126"/>
        <v>0</v>
      </c>
      <c r="F189" s="14">
        <f t="shared" si="126"/>
        <v>0</v>
      </c>
      <c r="G189" s="14">
        <f t="shared" si="126"/>
        <v>0</v>
      </c>
      <c r="H189" s="14">
        <f t="shared" si="126"/>
        <v>0</v>
      </c>
      <c r="I189" s="14">
        <f t="shared" si="126"/>
        <v>0</v>
      </c>
      <c r="J189" s="14">
        <f t="shared" si="126"/>
        <v>0</v>
      </c>
      <c r="K189" s="14">
        <f t="shared" si="126"/>
        <v>0</v>
      </c>
      <c r="L189" s="14">
        <f t="shared" si="126"/>
        <v>0</v>
      </c>
      <c r="M189" s="14">
        <f t="shared" si="126"/>
        <v>0</v>
      </c>
      <c r="N189" s="14">
        <f t="shared" si="126"/>
        <v>0</v>
      </c>
      <c r="O189" s="14">
        <f t="shared" si="126"/>
        <v>0</v>
      </c>
      <c r="P189" s="14">
        <f t="shared" si="126"/>
        <v>0</v>
      </c>
      <c r="Q189" s="14">
        <f t="shared" si="126"/>
        <v>0</v>
      </c>
      <c r="R189" s="14">
        <f t="shared" si="126"/>
        <v>0</v>
      </c>
      <c r="S189" s="14">
        <f t="shared" si="126"/>
        <v>0</v>
      </c>
      <c r="T189" s="14">
        <f t="shared" si="126"/>
        <v>0</v>
      </c>
      <c r="U189" s="14">
        <f t="shared" ref="U189:U207" si="127">SUM(B189:T189)</f>
        <v>1</v>
      </c>
    </row>
    <row r="190" spans="1:40" x14ac:dyDescent="0.25">
      <c r="A190" s="14" t="s">
        <v>28</v>
      </c>
      <c r="B190" s="14">
        <f t="shared" si="125"/>
        <v>0.33331465265416033</v>
      </c>
      <c r="C190" s="14">
        <f t="shared" ref="C190:T190" si="128">C170/SUM($B170:$T170)</f>
        <v>0.66668534734583973</v>
      </c>
      <c r="D190" s="14">
        <f t="shared" si="128"/>
        <v>0</v>
      </c>
      <c r="E190" s="14">
        <f t="shared" si="128"/>
        <v>0</v>
      </c>
      <c r="F190" s="14">
        <f t="shared" si="128"/>
        <v>0</v>
      </c>
      <c r="G190" s="14">
        <f t="shared" si="128"/>
        <v>0</v>
      </c>
      <c r="H190" s="14">
        <f t="shared" si="128"/>
        <v>0</v>
      </c>
      <c r="I190" s="14">
        <f t="shared" si="128"/>
        <v>0</v>
      </c>
      <c r="J190" s="14">
        <f t="shared" si="128"/>
        <v>0</v>
      </c>
      <c r="K190" s="14">
        <f t="shared" si="128"/>
        <v>0</v>
      </c>
      <c r="L190" s="14">
        <f t="shared" si="128"/>
        <v>0</v>
      </c>
      <c r="M190" s="14">
        <f t="shared" si="128"/>
        <v>0</v>
      </c>
      <c r="N190" s="14">
        <f t="shared" si="128"/>
        <v>0</v>
      </c>
      <c r="O190" s="14">
        <f t="shared" si="128"/>
        <v>0</v>
      </c>
      <c r="P190" s="14">
        <f t="shared" si="128"/>
        <v>0</v>
      </c>
      <c r="Q190" s="14">
        <f t="shared" si="128"/>
        <v>0</v>
      </c>
      <c r="R190" s="14">
        <f t="shared" si="128"/>
        <v>0</v>
      </c>
      <c r="S190" s="14">
        <f t="shared" si="128"/>
        <v>0</v>
      </c>
      <c r="T190" s="14">
        <f t="shared" si="128"/>
        <v>0</v>
      </c>
      <c r="U190" s="14">
        <f t="shared" si="127"/>
        <v>1</v>
      </c>
    </row>
    <row r="191" spans="1:40" x14ac:dyDescent="0.25">
      <c r="A191" s="14" t="s">
        <v>27</v>
      </c>
      <c r="B191" s="14">
        <f t="shared" si="125"/>
        <v>0.1818025300728893</v>
      </c>
      <c r="C191" s="14">
        <f t="shared" ref="C191:T191" si="129">C171/SUM($B171:$T171)</f>
        <v>0.27271720549126766</v>
      </c>
      <c r="D191" s="14">
        <f t="shared" si="129"/>
        <v>0.54548026443584297</v>
      </c>
      <c r="E191" s="14">
        <f t="shared" si="129"/>
        <v>0</v>
      </c>
      <c r="F191" s="14">
        <f t="shared" si="129"/>
        <v>0</v>
      </c>
      <c r="G191" s="14">
        <f t="shared" si="129"/>
        <v>0</v>
      </c>
      <c r="H191" s="14">
        <f t="shared" si="129"/>
        <v>0</v>
      </c>
      <c r="I191" s="14">
        <f t="shared" si="129"/>
        <v>0</v>
      </c>
      <c r="J191" s="14">
        <f t="shared" si="129"/>
        <v>0</v>
      </c>
      <c r="K191" s="14">
        <f t="shared" si="129"/>
        <v>0</v>
      </c>
      <c r="L191" s="14">
        <f t="shared" si="129"/>
        <v>0</v>
      </c>
      <c r="M191" s="14">
        <f t="shared" si="129"/>
        <v>0</v>
      </c>
      <c r="N191" s="14">
        <f t="shared" si="129"/>
        <v>0</v>
      </c>
      <c r="O191" s="14">
        <f t="shared" si="129"/>
        <v>0</v>
      </c>
      <c r="P191" s="14">
        <f t="shared" si="129"/>
        <v>0</v>
      </c>
      <c r="Q191" s="14">
        <f t="shared" si="129"/>
        <v>0</v>
      </c>
      <c r="R191" s="14">
        <f t="shared" si="129"/>
        <v>0</v>
      </c>
      <c r="S191" s="14">
        <f t="shared" si="129"/>
        <v>0</v>
      </c>
      <c r="T191" s="14">
        <f t="shared" si="129"/>
        <v>0</v>
      </c>
      <c r="U191" s="14">
        <f t="shared" si="127"/>
        <v>0.99999999999999989</v>
      </c>
    </row>
    <row r="192" spans="1:40" x14ac:dyDescent="0.25">
      <c r="A192" s="14" t="s">
        <v>26</v>
      </c>
      <c r="B192" s="14">
        <f t="shared" si="125"/>
        <v>0.11998722529844068</v>
      </c>
      <c r="C192" s="14">
        <f t="shared" ref="C192:T192" si="130">C172/SUM($B172:$T172)</f>
        <v>0.15998854893720701</v>
      </c>
      <c r="D192" s="14">
        <f t="shared" si="130"/>
        <v>0.23999462471322583</v>
      </c>
      <c r="E192" s="14">
        <f t="shared" si="130"/>
        <v>0.48002960105112652</v>
      </c>
      <c r="F192" s="14">
        <f t="shared" si="130"/>
        <v>0</v>
      </c>
      <c r="G192" s="14">
        <f t="shared" si="130"/>
        <v>0</v>
      </c>
      <c r="H192" s="14">
        <f t="shared" si="130"/>
        <v>0</v>
      </c>
      <c r="I192" s="14">
        <f t="shared" si="130"/>
        <v>0</v>
      </c>
      <c r="J192" s="14">
        <f t="shared" si="130"/>
        <v>0</v>
      </c>
      <c r="K192" s="14">
        <f t="shared" si="130"/>
        <v>0</v>
      </c>
      <c r="L192" s="14">
        <f t="shared" si="130"/>
        <v>0</v>
      </c>
      <c r="M192" s="14">
        <f t="shared" si="130"/>
        <v>0</v>
      </c>
      <c r="N192" s="14">
        <f t="shared" si="130"/>
        <v>0</v>
      </c>
      <c r="O192" s="14">
        <f t="shared" si="130"/>
        <v>0</v>
      </c>
      <c r="P192" s="14">
        <f t="shared" si="130"/>
        <v>0</v>
      </c>
      <c r="Q192" s="14">
        <f t="shared" si="130"/>
        <v>0</v>
      </c>
      <c r="R192" s="14">
        <f t="shared" si="130"/>
        <v>0</v>
      </c>
      <c r="S192" s="14">
        <f t="shared" si="130"/>
        <v>0</v>
      </c>
      <c r="T192" s="14">
        <f t="shared" si="130"/>
        <v>0</v>
      </c>
      <c r="U192" s="14">
        <f t="shared" si="127"/>
        <v>1</v>
      </c>
    </row>
    <row r="193" spans="1:21" x14ac:dyDescent="0.25">
      <c r="A193" s="14" t="s">
        <v>25</v>
      </c>
      <c r="B193" s="14">
        <f t="shared" si="125"/>
        <v>8.7580570344766615E-2</v>
      </c>
      <c r="C193" s="14">
        <f t="shared" ref="C193:T193" si="131">C173/SUM($B173:$T173)</f>
        <v>0.10947867567271724</v>
      </c>
      <c r="D193" s="14">
        <f t="shared" si="131"/>
        <v>0.14597666057265482</v>
      </c>
      <c r="E193" s="14">
        <f t="shared" si="131"/>
        <v>0.21897575860116328</v>
      </c>
      <c r="F193" s="14">
        <f t="shared" si="131"/>
        <v>0.43798833480869809</v>
      </c>
      <c r="G193" s="14">
        <f t="shared" si="131"/>
        <v>0</v>
      </c>
      <c r="H193" s="14">
        <f t="shared" si="131"/>
        <v>0</v>
      </c>
      <c r="I193" s="14">
        <f t="shared" si="131"/>
        <v>0</v>
      </c>
      <c r="J193" s="14">
        <f t="shared" si="131"/>
        <v>0</v>
      </c>
      <c r="K193" s="14">
        <f t="shared" si="131"/>
        <v>0</v>
      </c>
      <c r="L193" s="14">
        <f t="shared" si="131"/>
        <v>0</v>
      </c>
      <c r="M193" s="14">
        <f t="shared" si="131"/>
        <v>0</v>
      </c>
      <c r="N193" s="14">
        <f t="shared" si="131"/>
        <v>0</v>
      </c>
      <c r="O193" s="14">
        <f t="shared" si="131"/>
        <v>0</v>
      </c>
      <c r="P193" s="14">
        <f t="shared" si="131"/>
        <v>0</v>
      </c>
      <c r="Q193" s="14">
        <f t="shared" si="131"/>
        <v>0</v>
      </c>
      <c r="R193" s="14">
        <f t="shared" si="131"/>
        <v>0</v>
      </c>
      <c r="S193" s="14">
        <f t="shared" si="131"/>
        <v>0</v>
      </c>
      <c r="T193" s="14">
        <f t="shared" si="131"/>
        <v>0</v>
      </c>
      <c r="U193" s="14">
        <f t="shared" si="127"/>
        <v>1</v>
      </c>
    </row>
    <row r="194" spans="1:21" x14ac:dyDescent="0.25">
      <c r="A194" s="14" t="s">
        <v>24</v>
      </c>
      <c r="B194" s="14">
        <f t="shared" si="125"/>
        <v>6.8019474226042057E-2</v>
      </c>
      <c r="C194" s="14">
        <f t="shared" ref="C194:T194" si="132">C174/SUM($B174:$T174)</f>
        <v>8.162489927472201E-2</v>
      </c>
      <c r="D194" s="14">
        <f t="shared" si="132"/>
        <v>0.10203346516431604</v>
      </c>
      <c r="E194" s="14">
        <f t="shared" si="132"/>
        <v>0.13604864454522711</v>
      </c>
      <c r="F194" s="14">
        <f t="shared" si="132"/>
        <v>0.20408147507472421</v>
      </c>
      <c r="G194" s="14">
        <f t="shared" si="132"/>
        <v>0.40819204171496859</v>
      </c>
      <c r="H194" s="14">
        <f t="shared" si="132"/>
        <v>0</v>
      </c>
      <c r="I194" s="14">
        <f t="shared" si="132"/>
        <v>0</v>
      </c>
      <c r="J194" s="14">
        <f t="shared" si="132"/>
        <v>0</v>
      </c>
      <c r="K194" s="14">
        <f t="shared" si="132"/>
        <v>0</v>
      </c>
      <c r="L194" s="14">
        <f t="shared" si="132"/>
        <v>0</v>
      </c>
      <c r="M194" s="14">
        <f t="shared" si="132"/>
        <v>0</v>
      </c>
      <c r="N194" s="14">
        <f t="shared" si="132"/>
        <v>0</v>
      </c>
      <c r="O194" s="14">
        <f t="shared" si="132"/>
        <v>0</v>
      </c>
      <c r="P194" s="14">
        <f t="shared" si="132"/>
        <v>0</v>
      </c>
      <c r="Q194" s="14">
        <f t="shared" si="132"/>
        <v>0</v>
      </c>
      <c r="R194" s="14">
        <f t="shared" si="132"/>
        <v>0</v>
      </c>
      <c r="S194" s="14">
        <f t="shared" si="132"/>
        <v>0</v>
      </c>
      <c r="T194" s="14">
        <f t="shared" si="132"/>
        <v>0</v>
      </c>
      <c r="U194" s="14">
        <f t="shared" si="127"/>
        <v>1</v>
      </c>
    </row>
    <row r="195" spans="1:21" x14ac:dyDescent="0.25">
      <c r="A195" s="14" t="s">
        <v>23</v>
      </c>
      <c r="B195" s="14">
        <f t="shared" si="125"/>
        <v>5.509061998766758E-2</v>
      </c>
      <c r="C195" s="14">
        <f t="shared" ref="C195:T195" si="133">C175/SUM($B175:$T175)</f>
        <v>6.427326568326322E-2</v>
      </c>
      <c r="D195" s="14">
        <f t="shared" si="133"/>
        <v>7.7129161714984074E-2</v>
      </c>
      <c r="E195" s="14">
        <f t="shared" si="133"/>
        <v>9.6413353653581557E-2</v>
      </c>
      <c r="F195" s="14">
        <f t="shared" si="133"/>
        <v>0.12855440690865616</v>
      </c>
      <c r="G195" s="14">
        <f t="shared" si="133"/>
        <v>0.19283852104372223</v>
      </c>
      <c r="H195" s="14">
        <f t="shared" si="133"/>
        <v>0.38570067100812522</v>
      </c>
      <c r="I195" s="14">
        <f t="shared" si="133"/>
        <v>0</v>
      </c>
      <c r="J195" s="14">
        <f t="shared" si="133"/>
        <v>0</v>
      </c>
      <c r="K195" s="14">
        <f t="shared" si="133"/>
        <v>0</v>
      </c>
      <c r="L195" s="14">
        <f t="shared" si="133"/>
        <v>0</v>
      </c>
      <c r="M195" s="14">
        <f t="shared" si="133"/>
        <v>0</v>
      </c>
      <c r="N195" s="14">
        <f t="shared" si="133"/>
        <v>0</v>
      </c>
      <c r="O195" s="14">
        <f t="shared" si="133"/>
        <v>0</v>
      </c>
      <c r="P195" s="14">
        <f t="shared" si="133"/>
        <v>0</v>
      </c>
      <c r="Q195" s="14">
        <f t="shared" si="133"/>
        <v>0</v>
      </c>
      <c r="R195" s="14">
        <f t="shared" si="133"/>
        <v>0</v>
      </c>
      <c r="S195" s="14">
        <f t="shared" si="133"/>
        <v>0</v>
      </c>
      <c r="T195" s="14">
        <f t="shared" si="133"/>
        <v>0</v>
      </c>
      <c r="U195" s="14">
        <f t="shared" si="127"/>
        <v>1</v>
      </c>
    </row>
    <row r="196" spans="1:21" x14ac:dyDescent="0.25">
      <c r="A196" s="14" t="s">
        <v>22</v>
      </c>
      <c r="B196" s="14">
        <f t="shared" si="125"/>
        <v>4.5987545255612002E-2</v>
      </c>
      <c r="C196" s="14">
        <f t="shared" ref="C196:T196" si="134">C176/SUM($B176:$T176)</f>
        <v>5.2557746588652428E-2</v>
      </c>
      <c r="D196" s="14">
        <f t="shared" si="134"/>
        <v>6.1318114486504746E-2</v>
      </c>
      <c r="E196" s="14">
        <f t="shared" si="134"/>
        <v>7.3582792598720345E-2</v>
      </c>
      <c r="F196" s="14">
        <f t="shared" si="134"/>
        <v>9.1980105122492758E-2</v>
      </c>
      <c r="G196" s="14">
        <f t="shared" si="134"/>
        <v>0.12264291527266247</v>
      </c>
      <c r="H196" s="14">
        <f t="shared" si="134"/>
        <v>0.18397024001433038</v>
      </c>
      <c r="I196" s="14">
        <f t="shared" si="134"/>
        <v>0.36796054066102485</v>
      </c>
      <c r="J196" s="14">
        <f t="shared" si="134"/>
        <v>0</v>
      </c>
      <c r="K196" s="14">
        <f t="shared" si="134"/>
        <v>0</v>
      </c>
      <c r="L196" s="14">
        <f t="shared" si="134"/>
        <v>0</v>
      </c>
      <c r="M196" s="14">
        <f t="shared" si="134"/>
        <v>0</v>
      </c>
      <c r="N196" s="14">
        <f t="shared" si="134"/>
        <v>0</v>
      </c>
      <c r="O196" s="14">
        <f t="shared" si="134"/>
        <v>0</v>
      </c>
      <c r="P196" s="14">
        <f t="shared" si="134"/>
        <v>0</v>
      </c>
      <c r="Q196" s="14">
        <f t="shared" si="134"/>
        <v>0</v>
      </c>
      <c r="R196" s="14">
        <f t="shared" si="134"/>
        <v>0</v>
      </c>
      <c r="S196" s="14">
        <f t="shared" si="134"/>
        <v>0</v>
      </c>
      <c r="T196" s="14">
        <f t="shared" si="134"/>
        <v>0</v>
      </c>
      <c r="U196" s="14">
        <f t="shared" si="127"/>
        <v>1</v>
      </c>
    </row>
    <row r="197" spans="1:21" x14ac:dyDescent="0.25">
      <c r="A197" s="14" t="s">
        <v>21</v>
      </c>
      <c r="B197" s="14">
        <f t="shared" si="125"/>
        <v>3.9272541840497617E-2</v>
      </c>
      <c r="C197" s="14">
        <f t="shared" ref="C197:T197" si="135">C177/SUM($B177:$T177)</f>
        <v>4.4181974420868457E-2</v>
      </c>
      <c r="D197" s="14">
        <f t="shared" si="135"/>
        <v>5.0494157780202838E-2</v>
      </c>
      <c r="E197" s="14">
        <f t="shared" si="135"/>
        <v>5.8910487428193728E-2</v>
      </c>
      <c r="F197" s="14">
        <f t="shared" si="135"/>
        <v>7.0693488570185883E-2</v>
      </c>
      <c r="G197" s="14">
        <f t="shared" si="135"/>
        <v>8.8368243214873007E-2</v>
      </c>
      <c r="H197" s="14">
        <f t="shared" si="135"/>
        <v>0.11782670080272556</v>
      </c>
      <c r="I197" s="14">
        <f t="shared" si="135"/>
        <v>0.17674507559342009</v>
      </c>
      <c r="J197" s="14">
        <f t="shared" si="135"/>
        <v>0.35350733034903281</v>
      </c>
      <c r="K197" s="14">
        <f t="shared" si="135"/>
        <v>0</v>
      </c>
      <c r="L197" s="14">
        <f t="shared" si="135"/>
        <v>0</v>
      </c>
      <c r="M197" s="14">
        <f t="shared" si="135"/>
        <v>0</v>
      </c>
      <c r="N197" s="14">
        <f t="shared" si="135"/>
        <v>0</v>
      </c>
      <c r="O197" s="14">
        <f t="shared" si="135"/>
        <v>0</v>
      </c>
      <c r="P197" s="14">
        <f t="shared" si="135"/>
        <v>0</v>
      </c>
      <c r="Q197" s="14">
        <f t="shared" si="135"/>
        <v>0</v>
      </c>
      <c r="R197" s="14">
        <f t="shared" si="135"/>
        <v>0</v>
      </c>
      <c r="S197" s="14">
        <f t="shared" si="135"/>
        <v>0</v>
      </c>
      <c r="T197" s="14">
        <f t="shared" si="135"/>
        <v>0</v>
      </c>
      <c r="U197" s="14">
        <f t="shared" si="127"/>
        <v>1</v>
      </c>
    </row>
    <row r="198" spans="1:21" x14ac:dyDescent="0.25">
      <c r="A198" s="14" t="s">
        <v>20</v>
      </c>
      <c r="B198" s="14">
        <f t="shared" si="125"/>
        <v>3.4138685100188575E-2</v>
      </c>
      <c r="C198" s="14">
        <f t="shared" ref="C198:T198" si="136">C178/SUM($B178:$T178)</f>
        <v>3.7932128730701883E-2</v>
      </c>
      <c r="D198" s="14">
        <f t="shared" si="136"/>
        <v>4.2673967280440289E-2</v>
      </c>
      <c r="E198" s="14">
        <f t="shared" si="136"/>
        <v>4.8770666121795259E-2</v>
      </c>
      <c r="F198" s="14">
        <f t="shared" si="136"/>
        <v>5.6899673182847998E-2</v>
      </c>
      <c r="G198" s="14">
        <f t="shared" si="136"/>
        <v>6.8280406477979227E-2</v>
      </c>
      <c r="H198" s="14">
        <f t="shared" si="136"/>
        <v>8.5351729962216752E-2</v>
      </c>
      <c r="I198" s="14">
        <f t="shared" si="136"/>
        <v>0.11380440699421</v>
      </c>
      <c r="J198" s="14">
        <f t="shared" si="136"/>
        <v>0.17071105106466697</v>
      </c>
      <c r="K198" s="14">
        <f t="shared" si="136"/>
        <v>0.34143728508495302</v>
      </c>
      <c r="L198" s="14">
        <f t="shared" si="136"/>
        <v>0</v>
      </c>
      <c r="M198" s="14">
        <f t="shared" si="136"/>
        <v>0</v>
      </c>
      <c r="N198" s="14">
        <f t="shared" si="136"/>
        <v>0</v>
      </c>
      <c r="O198" s="14">
        <f t="shared" si="136"/>
        <v>0</v>
      </c>
      <c r="P198" s="14">
        <f t="shared" si="136"/>
        <v>0</v>
      </c>
      <c r="Q198" s="14">
        <f t="shared" si="136"/>
        <v>0</v>
      </c>
      <c r="R198" s="14">
        <f t="shared" si="136"/>
        <v>0</v>
      </c>
      <c r="S198" s="14">
        <f t="shared" si="136"/>
        <v>0</v>
      </c>
      <c r="T198" s="14">
        <f t="shared" si="136"/>
        <v>0</v>
      </c>
      <c r="U198" s="14">
        <f t="shared" si="127"/>
        <v>1</v>
      </c>
    </row>
    <row r="199" spans="1:21" x14ac:dyDescent="0.25">
      <c r="A199" s="14" t="s">
        <v>19</v>
      </c>
      <c r="B199" s="14">
        <f t="shared" si="125"/>
        <v>3.010104569576235E-2</v>
      </c>
      <c r="C199" s="14">
        <f t="shared" ref="C199:T199" si="137">C179/SUM($B179:$T179)</f>
        <v>3.3111334826313857E-2</v>
      </c>
      <c r="D199" s="14">
        <f t="shared" si="137"/>
        <v>3.6790598722448588E-2</v>
      </c>
      <c r="E199" s="14">
        <f t="shared" si="137"/>
        <v>4.1389708663745126E-2</v>
      </c>
      <c r="F199" s="14">
        <f t="shared" si="137"/>
        <v>4.7302893585103131E-2</v>
      </c>
      <c r="G199" s="14">
        <f t="shared" si="137"/>
        <v>5.5187206698570461E-2</v>
      </c>
      <c r="H199" s="14">
        <f t="shared" si="137"/>
        <v>6.6225354169001271E-2</v>
      </c>
      <c r="I199" s="14">
        <f t="shared" si="137"/>
        <v>8.2782773016748537E-2</v>
      </c>
      <c r="J199" s="14">
        <f t="shared" si="137"/>
        <v>0.11037888772476227</v>
      </c>
      <c r="K199" s="14">
        <f t="shared" si="137"/>
        <v>0.16557225768407768</v>
      </c>
      <c r="L199" s="14">
        <f t="shared" si="137"/>
        <v>0.3311579392134667</v>
      </c>
      <c r="M199" s="14">
        <f t="shared" si="137"/>
        <v>0</v>
      </c>
      <c r="N199" s="14">
        <f t="shared" si="137"/>
        <v>0</v>
      </c>
      <c r="O199" s="14">
        <f t="shared" si="137"/>
        <v>0</v>
      </c>
      <c r="P199" s="14">
        <f t="shared" si="137"/>
        <v>0</v>
      </c>
      <c r="Q199" s="14">
        <f t="shared" si="137"/>
        <v>0</v>
      </c>
      <c r="R199" s="14">
        <f t="shared" si="137"/>
        <v>0</v>
      </c>
      <c r="S199" s="14">
        <f t="shared" si="137"/>
        <v>0</v>
      </c>
      <c r="T199" s="14">
        <f t="shared" si="137"/>
        <v>0</v>
      </c>
      <c r="U199" s="14">
        <f t="shared" si="127"/>
        <v>1</v>
      </c>
    </row>
    <row r="200" spans="1:21" x14ac:dyDescent="0.25">
      <c r="A200" s="14" t="s">
        <v>18</v>
      </c>
      <c r="B200" s="14">
        <f t="shared" si="125"/>
        <v>2.6851741715616734E-2</v>
      </c>
      <c r="C200" s="14">
        <f t="shared" ref="C200:T200" si="138">C180/SUM($B180:$T180)</f>
        <v>2.929294802328198E-2</v>
      </c>
      <c r="D200" s="14">
        <f t="shared" si="138"/>
        <v>3.2222410163614525E-2</v>
      </c>
      <c r="E200" s="14">
        <f t="shared" si="138"/>
        <v>3.5802883498008316E-2</v>
      </c>
      <c r="F200" s="14">
        <f t="shared" si="138"/>
        <v>4.0278502430807106E-2</v>
      </c>
      <c r="G200" s="14">
        <f t="shared" si="138"/>
        <v>4.6032909132451685E-2</v>
      </c>
      <c r="H200" s="14">
        <f t="shared" si="138"/>
        <v>5.370551174212012E-2</v>
      </c>
      <c r="I200" s="14">
        <f t="shared" si="138"/>
        <v>6.444725432447293E-2</v>
      </c>
      <c r="J200" s="14">
        <f t="shared" si="138"/>
        <v>8.0560047395161677E-2</v>
      </c>
      <c r="K200" s="14">
        <f t="shared" si="138"/>
        <v>0.10741508025922687</v>
      </c>
      <c r="L200" s="14">
        <f t="shared" si="138"/>
        <v>0.16112618008724344</v>
      </c>
      <c r="M200" s="14">
        <f t="shared" si="138"/>
        <v>0.32226453122799459</v>
      </c>
      <c r="N200" s="14">
        <f t="shared" si="138"/>
        <v>0</v>
      </c>
      <c r="O200" s="14">
        <f t="shared" si="138"/>
        <v>0</v>
      </c>
      <c r="P200" s="14">
        <f t="shared" si="138"/>
        <v>0</v>
      </c>
      <c r="Q200" s="14">
        <f t="shared" si="138"/>
        <v>0</v>
      </c>
      <c r="R200" s="14">
        <f t="shared" si="138"/>
        <v>0</v>
      </c>
      <c r="S200" s="14">
        <f t="shared" si="138"/>
        <v>0</v>
      </c>
      <c r="T200" s="14">
        <f t="shared" si="138"/>
        <v>0</v>
      </c>
      <c r="U200" s="14">
        <f t="shared" si="127"/>
        <v>0.99999999999999989</v>
      </c>
    </row>
    <row r="201" spans="1:21" x14ac:dyDescent="0.25">
      <c r="A201" s="14" t="s">
        <v>17</v>
      </c>
      <c r="B201" s="14">
        <f t="shared" si="125"/>
        <v>2.4186771997837711E-2</v>
      </c>
      <c r="C201" s="14">
        <f t="shared" ref="C201:T201" si="139">C181/SUM($B181:$T181)</f>
        <v>2.6202442101562907E-2</v>
      </c>
      <c r="D201" s="14">
        <f t="shared" si="139"/>
        <v>2.8584607724951007E-2</v>
      </c>
      <c r="E201" s="14">
        <f t="shared" si="139"/>
        <v>3.1443219633278646E-2</v>
      </c>
      <c r="F201" s="14">
        <f t="shared" si="139"/>
        <v>3.4937096341150775E-2</v>
      </c>
      <c r="G201" s="14">
        <f t="shared" si="139"/>
        <v>3.9304466850820792E-2</v>
      </c>
      <c r="H201" s="14">
        <f t="shared" si="139"/>
        <v>4.4919693183522534E-2</v>
      </c>
      <c r="I201" s="14">
        <f t="shared" si="139"/>
        <v>5.2406716125241858E-2</v>
      </c>
      <c r="J201" s="14">
        <f t="shared" si="139"/>
        <v>6.2888637593309524E-2</v>
      </c>
      <c r="K201" s="14">
        <f t="shared" si="139"/>
        <v>7.8611681641005529E-2</v>
      </c>
      <c r="L201" s="14">
        <f t="shared" si="139"/>
        <v>0.1048170962227931</v>
      </c>
      <c r="M201" s="14">
        <f t="shared" si="139"/>
        <v>0.15722885935285891</v>
      </c>
      <c r="N201" s="14">
        <f t="shared" si="139"/>
        <v>0.31446871123166675</v>
      </c>
      <c r="O201" s="14">
        <f t="shared" si="139"/>
        <v>0</v>
      </c>
      <c r="P201" s="14">
        <f t="shared" si="139"/>
        <v>0</v>
      </c>
      <c r="Q201" s="14">
        <f t="shared" si="139"/>
        <v>0</v>
      </c>
      <c r="R201" s="14">
        <f t="shared" si="139"/>
        <v>0</v>
      </c>
      <c r="S201" s="14">
        <f t="shared" si="139"/>
        <v>0</v>
      </c>
      <c r="T201" s="14">
        <f t="shared" si="139"/>
        <v>0</v>
      </c>
      <c r="U201" s="14">
        <f t="shared" si="127"/>
        <v>1</v>
      </c>
    </row>
    <row r="202" spans="1:21" x14ac:dyDescent="0.25">
      <c r="A202" s="14" t="s">
        <v>16</v>
      </c>
      <c r="B202" s="14">
        <f t="shared" si="125"/>
        <v>2.1965829502078094E-2</v>
      </c>
      <c r="C202" s="14">
        <f t="shared" ref="C202:T202" si="140">C182/SUM($B182:$T182)</f>
        <v>2.3655592109875227E-2</v>
      </c>
      <c r="D202" s="14">
        <f t="shared" si="140"/>
        <v>2.5626989056093952E-2</v>
      </c>
      <c r="E202" s="14">
        <f t="shared" si="140"/>
        <v>2.7956831081247007E-2</v>
      </c>
      <c r="F202" s="14">
        <f t="shared" si="140"/>
        <v>3.0752653655512729E-2</v>
      </c>
      <c r="G202" s="14">
        <f t="shared" si="140"/>
        <v>3.4169786476572178E-2</v>
      </c>
      <c r="H202" s="14">
        <f t="shared" si="140"/>
        <v>3.8441225226287762E-2</v>
      </c>
      <c r="I202" s="14">
        <f t="shared" si="140"/>
        <v>4.3933107969873049E-2</v>
      </c>
      <c r="J202" s="14">
        <f t="shared" si="140"/>
        <v>5.1255668584590269E-2</v>
      </c>
      <c r="K202" s="14">
        <f t="shared" si="140"/>
        <v>6.1507335895506894E-2</v>
      </c>
      <c r="L202" s="14">
        <f t="shared" si="140"/>
        <v>7.6884986210101175E-2</v>
      </c>
      <c r="M202" s="14">
        <f t="shared" si="140"/>
        <v>0.10251471822549653</v>
      </c>
      <c r="N202" s="14">
        <f t="shared" si="140"/>
        <v>0.15377504410252374</v>
      </c>
      <c r="O202" s="14">
        <f t="shared" si="140"/>
        <v>0.30756023190424137</v>
      </c>
      <c r="P202" s="14">
        <f t="shared" si="140"/>
        <v>0</v>
      </c>
      <c r="Q202" s="14">
        <f t="shared" si="140"/>
        <v>0</v>
      </c>
      <c r="R202" s="14">
        <f t="shared" si="140"/>
        <v>0</v>
      </c>
      <c r="S202" s="14">
        <f t="shared" si="140"/>
        <v>0</v>
      </c>
      <c r="T202" s="14">
        <f t="shared" si="140"/>
        <v>0</v>
      </c>
      <c r="U202" s="14">
        <f t="shared" si="127"/>
        <v>1</v>
      </c>
    </row>
    <row r="203" spans="1:21" x14ac:dyDescent="0.25">
      <c r="A203" s="14" t="s">
        <v>15</v>
      </c>
      <c r="B203" s="14">
        <f t="shared" si="125"/>
        <v>2.0089609069430314E-2</v>
      </c>
      <c r="C203" s="14">
        <f t="shared" ref="C203:T203" si="141">C183/SUM($B183:$T183)</f>
        <v>2.1524647271268609E-2</v>
      </c>
      <c r="D203" s="14">
        <f t="shared" si="141"/>
        <v>2.3180465860953323E-2</v>
      </c>
      <c r="E203" s="14">
        <f t="shared" si="141"/>
        <v>2.5112260852008617E-2</v>
      </c>
      <c r="F203" s="14">
        <f t="shared" si="141"/>
        <v>2.7395299797035037E-2</v>
      </c>
      <c r="G203" s="14">
        <f t="shared" si="141"/>
        <v>3.0134957667154336E-2</v>
      </c>
      <c r="H203" s="14">
        <f t="shared" si="141"/>
        <v>3.3483443382312877E-2</v>
      </c>
      <c r="I203" s="14">
        <f t="shared" si="141"/>
        <v>3.7669071363531349E-2</v>
      </c>
      <c r="J203" s="14">
        <f t="shared" si="141"/>
        <v>4.3050623243496219E-2</v>
      </c>
      <c r="K203" s="14">
        <f t="shared" si="141"/>
        <v>5.0226071865776295E-2</v>
      </c>
      <c r="L203" s="14">
        <f t="shared" si="141"/>
        <v>6.0271775543521283E-2</v>
      </c>
      <c r="M203" s="14">
        <f t="shared" si="141"/>
        <v>7.5340468011682468E-2</v>
      </c>
      <c r="N203" s="14">
        <f t="shared" si="141"/>
        <v>0.10045524415076104</v>
      </c>
      <c r="O203" s="14">
        <f t="shared" si="141"/>
        <v>0.15068558673614257</v>
      </c>
      <c r="P203" s="14">
        <f t="shared" si="141"/>
        <v>0.30138047518492556</v>
      </c>
      <c r="Q203" s="14">
        <f t="shared" si="141"/>
        <v>0</v>
      </c>
      <c r="R203" s="14">
        <f t="shared" si="141"/>
        <v>0</v>
      </c>
      <c r="S203" s="14">
        <f t="shared" si="141"/>
        <v>0</v>
      </c>
      <c r="T203" s="14">
        <f t="shared" si="141"/>
        <v>0</v>
      </c>
      <c r="U203" s="14">
        <f t="shared" si="127"/>
        <v>1</v>
      </c>
    </row>
    <row r="204" spans="1:21" x14ac:dyDescent="0.25">
      <c r="A204" s="14" t="s">
        <v>95</v>
      </c>
      <c r="B204" s="14">
        <f t="shared" si="125"/>
        <v>1.8485874416209833E-2</v>
      </c>
      <c r="C204" s="14">
        <f t="shared" ref="C204:T204" si="142">C184/SUM($B184:$T184)</f>
        <v>1.9718319307496263E-2</v>
      </c>
      <c r="D204" s="14">
        <f t="shared" si="142"/>
        <v>2.1126831693602965E-2</v>
      </c>
      <c r="E204" s="14">
        <f t="shared" si="142"/>
        <v>2.2752043164125407E-2</v>
      </c>
      <c r="F204" s="14">
        <f t="shared" si="142"/>
        <v>2.464812933577985E-2</v>
      </c>
      <c r="G204" s="14">
        <f t="shared" si="142"/>
        <v>2.6888966290736876E-2</v>
      </c>
      <c r="H204" s="14">
        <f t="shared" si="142"/>
        <v>2.9577980910747217E-2</v>
      </c>
      <c r="I204" s="14">
        <f t="shared" si="142"/>
        <v>3.2864568160249012E-2</v>
      </c>
      <c r="J204" s="14">
        <f t="shared" si="142"/>
        <v>3.6972821446408337E-2</v>
      </c>
      <c r="K204" s="14">
        <f t="shared" si="142"/>
        <v>4.2254889238615534E-2</v>
      </c>
      <c r="L204" s="14">
        <f t="shared" si="142"/>
        <v>4.9297688840764867E-2</v>
      </c>
      <c r="M204" s="14">
        <f t="shared" si="142"/>
        <v>5.9157678037636975E-2</v>
      </c>
      <c r="N204" s="14">
        <f t="shared" si="142"/>
        <v>7.3947788183030772E-2</v>
      </c>
      <c r="O204" s="14">
        <f t="shared" si="142"/>
        <v>9.8598238102923341E-2</v>
      </c>
      <c r="P204" s="14">
        <f t="shared" si="142"/>
        <v>0.14789986707096689</v>
      </c>
      <c r="Q204" s="14">
        <f t="shared" si="142"/>
        <v>0.29580831580070588</v>
      </c>
      <c r="R204" s="14">
        <f t="shared" si="142"/>
        <v>0</v>
      </c>
      <c r="S204" s="14">
        <f t="shared" si="142"/>
        <v>0</v>
      </c>
      <c r="T204" s="14">
        <f t="shared" si="142"/>
        <v>0</v>
      </c>
      <c r="U204" s="14">
        <f t="shared" si="127"/>
        <v>1</v>
      </c>
    </row>
    <row r="205" spans="1:21" x14ac:dyDescent="0.25">
      <c r="A205" s="14" t="s">
        <v>96</v>
      </c>
      <c r="B205" s="14">
        <f t="shared" si="125"/>
        <v>1.7100964294814208E-2</v>
      </c>
      <c r="C205" s="14">
        <f t="shared" ref="C205:T205" si="143">C185/SUM($B185:$T185)</f>
        <v>1.8169818069349909E-2</v>
      </c>
      <c r="D205" s="14">
        <f t="shared" si="143"/>
        <v>1.9381188676597116E-2</v>
      </c>
      <c r="E205" s="14">
        <f t="shared" si="143"/>
        <v>2.0765615881129344E-2</v>
      </c>
      <c r="F205" s="14">
        <f t="shared" si="143"/>
        <v>2.2363036404419143E-2</v>
      </c>
      <c r="G205" s="14">
        <f t="shared" si="143"/>
        <v>2.4226699360469277E-2</v>
      </c>
      <c r="H205" s="14">
        <f t="shared" si="143"/>
        <v>2.6429217401174682E-2</v>
      </c>
      <c r="I205" s="14">
        <f t="shared" si="143"/>
        <v>2.9072248579316725E-2</v>
      </c>
      <c r="J205" s="14">
        <f t="shared" si="143"/>
        <v>3.2302632842132903E-2</v>
      </c>
      <c r="K205" s="14">
        <f t="shared" si="143"/>
        <v>3.6340631001359161E-2</v>
      </c>
      <c r="L205" s="14">
        <f t="shared" si="143"/>
        <v>4.1532368754151477E-2</v>
      </c>
      <c r="M205" s="14">
        <f t="shared" si="143"/>
        <v>4.8454725219556252E-2</v>
      </c>
      <c r="N205" s="14">
        <f t="shared" si="143"/>
        <v>5.8146088968437183E-2</v>
      </c>
      <c r="O205" s="14">
        <f t="shared" si="143"/>
        <v>7.2683251782509312E-2</v>
      </c>
      <c r="P205" s="14">
        <f t="shared" si="143"/>
        <v>9.691210350897847E-2</v>
      </c>
      <c r="Q205" s="14">
        <f t="shared" si="143"/>
        <v>0.1453704832335482</v>
      </c>
      <c r="R205" s="14">
        <f t="shared" si="143"/>
        <v>0.29074892602205665</v>
      </c>
      <c r="S205" s="14">
        <f t="shared" si="143"/>
        <v>0</v>
      </c>
      <c r="T205" s="14">
        <f t="shared" si="143"/>
        <v>0</v>
      </c>
      <c r="U205" s="14">
        <f t="shared" si="127"/>
        <v>1</v>
      </c>
    </row>
    <row r="206" spans="1:21" x14ac:dyDescent="0.25">
      <c r="A206" s="14" t="s">
        <v>97</v>
      </c>
      <c r="B206" s="14">
        <f t="shared" si="125"/>
        <v>1.5894225953714456E-2</v>
      </c>
      <c r="C206" s="14">
        <f t="shared" ref="C206:T206" si="144">C186/SUM($B186:$T186)</f>
        <v>1.6829216397058314E-2</v>
      </c>
      <c r="D206" s="14">
        <f t="shared" si="144"/>
        <v>1.7881082963890953E-2</v>
      </c>
      <c r="E206" s="14">
        <f t="shared" si="144"/>
        <v>1.907320119827571E-2</v>
      </c>
      <c r="F206" s="14">
        <f t="shared" si="144"/>
        <v>2.043562544204983E-2</v>
      </c>
      <c r="G206" s="14">
        <f t="shared" si="144"/>
        <v>2.2007657625867628E-2</v>
      </c>
      <c r="H206" s="14">
        <f t="shared" si="144"/>
        <v>2.3841700465615106E-2</v>
      </c>
      <c r="I206" s="14">
        <f t="shared" si="144"/>
        <v>2.6009212418694749E-2</v>
      </c>
      <c r="J206" s="14">
        <f t="shared" si="144"/>
        <v>2.8610235642423917E-2</v>
      </c>
      <c r="K206" s="14">
        <f t="shared" si="144"/>
        <v>3.1789275976180628E-2</v>
      </c>
      <c r="L206" s="14">
        <f t="shared" si="144"/>
        <v>3.5763093009211377E-2</v>
      </c>
      <c r="M206" s="14">
        <f t="shared" si="144"/>
        <v>4.0872310411024577E-2</v>
      </c>
      <c r="N206" s="14">
        <f t="shared" si="144"/>
        <v>4.7684637053102316E-2</v>
      </c>
      <c r="O206" s="14">
        <f t="shared" si="144"/>
        <v>5.7221954641208897E-2</v>
      </c>
      <c r="P206" s="14">
        <f t="shared" si="144"/>
        <v>7.1528040229348139E-2</v>
      </c>
      <c r="Q206" s="14">
        <f t="shared" si="144"/>
        <v>9.537174641403813E-2</v>
      </c>
      <c r="R206" s="14">
        <f t="shared" si="144"/>
        <v>0.14305978897668242</v>
      </c>
      <c r="S206" s="14">
        <f t="shared" si="144"/>
        <v>0.28612699518161283</v>
      </c>
      <c r="T206" s="14">
        <f t="shared" si="144"/>
        <v>0</v>
      </c>
      <c r="U206" s="14">
        <f t="shared" si="127"/>
        <v>1</v>
      </c>
    </row>
    <row r="207" spans="1:21" x14ac:dyDescent="0.25">
      <c r="A207" s="14" t="s">
        <v>98</v>
      </c>
      <c r="B207" s="14">
        <f t="shared" si="125"/>
        <v>1.483433558020811E-2</v>
      </c>
      <c r="C207" s="14">
        <f t="shared" ref="C207:T207" si="145">C187/SUM($B187:$T187)</f>
        <v>1.5658495409134939E-2</v>
      </c>
      <c r="D207" s="14">
        <f t="shared" si="145"/>
        <v>1.6579617038598039E-2</v>
      </c>
      <c r="E207" s="14">
        <f t="shared" si="145"/>
        <v>1.7615881040885281E-2</v>
      </c>
      <c r="F207" s="14">
        <f t="shared" si="145"/>
        <v>1.8790316189408438E-2</v>
      </c>
      <c r="G207" s="14">
        <f t="shared" si="145"/>
        <v>2.0132530973469016E-2</v>
      </c>
      <c r="H207" s="14">
        <f t="shared" si="145"/>
        <v>2.1681244279427983E-2</v>
      </c>
      <c r="I207" s="14">
        <f t="shared" si="145"/>
        <v>2.348808142167742E-2</v>
      </c>
      <c r="J207" s="14">
        <f t="shared" si="145"/>
        <v>2.562344075127972E-2</v>
      </c>
      <c r="K207" s="14">
        <f t="shared" si="145"/>
        <v>2.8185880256312013E-2</v>
      </c>
      <c r="L207" s="14">
        <f t="shared" si="145"/>
        <v>3.131776194394776E-2</v>
      </c>
      <c r="M207" s="14">
        <f t="shared" si="145"/>
        <v>3.523262960178794E-2</v>
      </c>
      <c r="N207" s="14">
        <f t="shared" si="145"/>
        <v>4.0266053403089405E-2</v>
      </c>
      <c r="O207" s="14">
        <f t="shared" si="145"/>
        <v>4.6977319548532175E-2</v>
      </c>
      <c r="P207" s="14">
        <f t="shared" si="145"/>
        <v>5.637314856782679E-2</v>
      </c>
      <c r="Q207" s="14">
        <f t="shared" si="145"/>
        <v>7.0466994286332935E-2</v>
      </c>
      <c r="R207" s="14">
        <f t="shared" si="145"/>
        <v>9.3956952564382634E-2</v>
      </c>
      <c r="S207" s="14">
        <f t="shared" si="145"/>
        <v>0.14093745882362671</v>
      </c>
      <c r="T207" s="14">
        <f t="shared" si="145"/>
        <v>0.28188185832007268</v>
      </c>
      <c r="U207" s="14">
        <f t="shared" si="127"/>
        <v>1</v>
      </c>
    </row>
    <row r="208" spans="1:21" x14ac:dyDescent="0.25">
      <c r="U208" s="14" t="s">
        <v>73</v>
      </c>
    </row>
    <row r="209" spans="1:21" x14ac:dyDescent="0.25">
      <c r="A209" s="14" t="s">
        <v>14</v>
      </c>
      <c r="B209" s="14">
        <f>IFERROR(B189*B$23,0)</f>
        <v>9936</v>
      </c>
      <c r="C209" s="14">
        <f t="shared" ref="C209:T223" si="146">IFERROR(C189*C$23,0)</f>
        <v>0</v>
      </c>
      <c r="D209" s="14">
        <f t="shared" si="146"/>
        <v>0</v>
      </c>
      <c r="E209" s="14">
        <f t="shared" si="146"/>
        <v>0</v>
      </c>
      <c r="F209" s="14">
        <f t="shared" si="146"/>
        <v>0</v>
      </c>
      <c r="G209" s="14">
        <f t="shared" si="146"/>
        <v>0</v>
      </c>
      <c r="H209" s="14">
        <f t="shared" si="146"/>
        <v>0</v>
      </c>
      <c r="I209" s="14">
        <f t="shared" si="146"/>
        <v>0</v>
      </c>
      <c r="J209" s="14">
        <f t="shared" si="146"/>
        <v>0</v>
      </c>
      <c r="K209" s="14">
        <f t="shared" si="146"/>
        <v>0</v>
      </c>
      <c r="L209" s="14">
        <f t="shared" si="146"/>
        <v>0</v>
      </c>
      <c r="M209" s="14">
        <f t="shared" si="146"/>
        <v>0</v>
      </c>
      <c r="N209" s="14">
        <f t="shared" si="146"/>
        <v>0</v>
      </c>
      <c r="O209" s="14">
        <f t="shared" si="146"/>
        <v>0</v>
      </c>
      <c r="P209" s="14">
        <f t="shared" si="146"/>
        <v>0</v>
      </c>
      <c r="Q209" s="14">
        <f t="shared" si="146"/>
        <v>0</v>
      </c>
      <c r="R209" s="14">
        <f t="shared" si="146"/>
        <v>0</v>
      </c>
      <c r="S209" s="14">
        <f t="shared" si="146"/>
        <v>0</v>
      </c>
      <c r="T209" s="14">
        <f t="shared" si="146"/>
        <v>0</v>
      </c>
      <c r="U209" s="14">
        <f t="shared" ref="U209:U227" si="147">SUM(B209:T209)</f>
        <v>9936</v>
      </c>
    </row>
    <row r="210" spans="1:21" x14ac:dyDescent="0.25">
      <c r="A210" s="14" t="s">
        <v>13</v>
      </c>
      <c r="B210" s="14">
        <f t="shared" ref="B210:Q227" si="148">IFERROR(B190*B$23,0)</f>
        <v>3311.814388771737</v>
      </c>
      <c r="C210" s="14">
        <f t="shared" si="148"/>
        <v>6624.185611228264</v>
      </c>
      <c r="D210" s="14">
        <f t="shared" si="148"/>
        <v>0</v>
      </c>
      <c r="E210" s="14">
        <f t="shared" si="148"/>
        <v>0</v>
      </c>
      <c r="F210" s="14">
        <f t="shared" si="148"/>
        <v>0</v>
      </c>
      <c r="G210" s="14">
        <f t="shared" si="148"/>
        <v>0</v>
      </c>
      <c r="H210" s="14">
        <f t="shared" si="148"/>
        <v>0</v>
      </c>
      <c r="I210" s="14">
        <f t="shared" si="148"/>
        <v>0</v>
      </c>
      <c r="J210" s="14">
        <f t="shared" si="148"/>
        <v>0</v>
      </c>
      <c r="K210" s="14">
        <f t="shared" si="148"/>
        <v>0</v>
      </c>
      <c r="L210" s="14">
        <f t="shared" si="148"/>
        <v>0</v>
      </c>
      <c r="M210" s="14">
        <f t="shared" si="148"/>
        <v>0</v>
      </c>
      <c r="N210" s="14">
        <f t="shared" si="148"/>
        <v>0</v>
      </c>
      <c r="O210" s="14">
        <f t="shared" si="148"/>
        <v>0</v>
      </c>
      <c r="P210" s="14">
        <f t="shared" si="148"/>
        <v>0</v>
      </c>
      <c r="Q210" s="14">
        <f t="shared" si="148"/>
        <v>0</v>
      </c>
      <c r="R210" s="14">
        <f t="shared" si="146"/>
        <v>0</v>
      </c>
      <c r="S210" s="14">
        <f t="shared" si="146"/>
        <v>0</v>
      </c>
      <c r="T210" s="14">
        <f t="shared" si="146"/>
        <v>0</v>
      </c>
      <c r="U210" s="14">
        <f t="shared" si="147"/>
        <v>9936</v>
      </c>
    </row>
    <row r="211" spans="1:21" x14ac:dyDescent="0.25">
      <c r="A211" s="14" t="s">
        <v>12</v>
      </c>
      <c r="B211" s="14">
        <f t="shared" si="148"/>
        <v>1806.389938804228</v>
      </c>
      <c r="C211" s="14">
        <f t="shared" si="146"/>
        <v>2709.7181537612355</v>
      </c>
      <c r="D211" s="14">
        <f t="shared" si="146"/>
        <v>5419.8919074345358</v>
      </c>
      <c r="E211" s="14">
        <f t="shared" si="146"/>
        <v>0</v>
      </c>
      <c r="F211" s="14">
        <f t="shared" si="146"/>
        <v>0</v>
      </c>
      <c r="G211" s="14">
        <f t="shared" si="146"/>
        <v>0</v>
      </c>
      <c r="H211" s="14">
        <f t="shared" si="146"/>
        <v>0</v>
      </c>
      <c r="I211" s="14">
        <f t="shared" si="146"/>
        <v>0</v>
      </c>
      <c r="J211" s="14">
        <f t="shared" si="146"/>
        <v>0</v>
      </c>
      <c r="K211" s="14">
        <f t="shared" si="146"/>
        <v>0</v>
      </c>
      <c r="L211" s="14">
        <f t="shared" si="146"/>
        <v>0</v>
      </c>
      <c r="M211" s="14">
        <f t="shared" si="146"/>
        <v>0</v>
      </c>
      <c r="N211" s="14">
        <f t="shared" si="146"/>
        <v>0</v>
      </c>
      <c r="O211" s="14">
        <f t="shared" si="146"/>
        <v>0</v>
      </c>
      <c r="P211" s="14">
        <f t="shared" si="146"/>
        <v>0</v>
      </c>
      <c r="Q211" s="14">
        <f t="shared" si="146"/>
        <v>0</v>
      </c>
      <c r="R211" s="14">
        <f t="shared" si="146"/>
        <v>0</v>
      </c>
      <c r="S211" s="14">
        <f t="shared" si="146"/>
        <v>0</v>
      </c>
      <c r="T211" s="14">
        <f t="shared" si="146"/>
        <v>0</v>
      </c>
      <c r="U211" s="14">
        <f t="shared" si="147"/>
        <v>9936</v>
      </c>
    </row>
    <row r="212" spans="1:21" x14ac:dyDescent="0.25">
      <c r="A212" s="14" t="s">
        <v>11</v>
      </c>
      <c r="B212" s="14">
        <f t="shared" si="148"/>
        <v>1192.1930705653065</v>
      </c>
      <c r="C212" s="14">
        <f t="shared" si="146"/>
        <v>1589.6462222400889</v>
      </c>
      <c r="D212" s="14">
        <f t="shared" si="146"/>
        <v>2384.5865911506116</v>
      </c>
      <c r="E212" s="14">
        <f t="shared" si="146"/>
        <v>4769.5741160439929</v>
      </c>
      <c r="F212" s="14">
        <f t="shared" si="146"/>
        <v>0</v>
      </c>
      <c r="G212" s="14">
        <f t="shared" si="146"/>
        <v>0</v>
      </c>
      <c r="H212" s="14">
        <f t="shared" si="146"/>
        <v>0</v>
      </c>
      <c r="I212" s="14">
        <f t="shared" si="146"/>
        <v>0</v>
      </c>
      <c r="J212" s="14">
        <f t="shared" si="146"/>
        <v>0</v>
      </c>
      <c r="K212" s="14">
        <f t="shared" si="146"/>
        <v>0</v>
      </c>
      <c r="L212" s="14">
        <f t="shared" si="146"/>
        <v>0</v>
      </c>
      <c r="M212" s="14">
        <f t="shared" si="146"/>
        <v>0</v>
      </c>
      <c r="N212" s="14">
        <f t="shared" si="146"/>
        <v>0</v>
      </c>
      <c r="O212" s="14">
        <f t="shared" si="146"/>
        <v>0</v>
      </c>
      <c r="P212" s="14">
        <f t="shared" si="146"/>
        <v>0</v>
      </c>
      <c r="Q212" s="14">
        <f t="shared" si="146"/>
        <v>0</v>
      </c>
      <c r="R212" s="14">
        <f t="shared" si="146"/>
        <v>0</v>
      </c>
      <c r="S212" s="14">
        <f t="shared" si="146"/>
        <v>0</v>
      </c>
      <c r="T212" s="14">
        <f t="shared" si="146"/>
        <v>0</v>
      </c>
      <c r="U212" s="14">
        <f t="shared" si="147"/>
        <v>9936</v>
      </c>
    </row>
    <row r="213" spans="1:21" x14ac:dyDescent="0.25">
      <c r="A213" s="14" t="s">
        <v>10</v>
      </c>
      <c r="B213" s="14">
        <f t="shared" si="148"/>
        <v>870.2005469456011</v>
      </c>
      <c r="C213" s="14">
        <f t="shared" si="146"/>
        <v>1087.7801214841186</v>
      </c>
      <c r="D213" s="14">
        <f t="shared" si="146"/>
        <v>1450.4240994498982</v>
      </c>
      <c r="E213" s="14">
        <f t="shared" si="146"/>
        <v>2175.7431374611583</v>
      </c>
      <c r="F213" s="14">
        <f t="shared" si="146"/>
        <v>4351.8520946592243</v>
      </c>
      <c r="G213" s="14">
        <f t="shared" si="146"/>
        <v>0</v>
      </c>
      <c r="H213" s="14">
        <f t="shared" si="146"/>
        <v>0</v>
      </c>
      <c r="I213" s="14">
        <f t="shared" si="146"/>
        <v>0</v>
      </c>
      <c r="J213" s="14">
        <f t="shared" si="146"/>
        <v>0</v>
      </c>
      <c r="K213" s="14">
        <f t="shared" si="146"/>
        <v>0</v>
      </c>
      <c r="L213" s="14">
        <f t="shared" si="146"/>
        <v>0</v>
      </c>
      <c r="M213" s="14">
        <f t="shared" si="146"/>
        <v>0</v>
      </c>
      <c r="N213" s="14">
        <f t="shared" si="146"/>
        <v>0</v>
      </c>
      <c r="O213" s="14">
        <f t="shared" si="146"/>
        <v>0</v>
      </c>
      <c r="P213" s="14">
        <f t="shared" si="146"/>
        <v>0</v>
      </c>
      <c r="Q213" s="14">
        <f t="shared" si="146"/>
        <v>0</v>
      </c>
      <c r="R213" s="14">
        <f t="shared" si="146"/>
        <v>0</v>
      </c>
      <c r="S213" s="14">
        <f t="shared" si="146"/>
        <v>0</v>
      </c>
      <c r="T213" s="14">
        <f t="shared" si="146"/>
        <v>0</v>
      </c>
      <c r="U213" s="14">
        <f t="shared" si="147"/>
        <v>9936</v>
      </c>
    </row>
    <row r="214" spans="1:21" x14ac:dyDescent="0.25">
      <c r="A214" s="14" t="s">
        <v>9</v>
      </c>
      <c r="B214" s="14">
        <f t="shared" si="148"/>
        <v>675.84149590995389</v>
      </c>
      <c r="C214" s="14">
        <f t="shared" si="146"/>
        <v>811.02499919363788</v>
      </c>
      <c r="D214" s="14">
        <f t="shared" si="146"/>
        <v>1013.8045098726442</v>
      </c>
      <c r="E214" s="14">
        <f t="shared" si="146"/>
        <v>1351.7793322013765</v>
      </c>
      <c r="F214" s="14">
        <f t="shared" si="146"/>
        <v>2027.7535363424597</v>
      </c>
      <c r="G214" s="14">
        <f t="shared" si="146"/>
        <v>352.67792404173269</v>
      </c>
      <c r="H214" s="14">
        <f t="shared" si="146"/>
        <v>0</v>
      </c>
      <c r="I214" s="14">
        <f t="shared" si="146"/>
        <v>0</v>
      </c>
      <c r="J214" s="14">
        <f t="shared" si="146"/>
        <v>0</v>
      </c>
      <c r="K214" s="14">
        <f t="shared" si="146"/>
        <v>0</v>
      </c>
      <c r="L214" s="14">
        <f t="shared" si="146"/>
        <v>0</v>
      </c>
      <c r="M214" s="14">
        <f t="shared" si="146"/>
        <v>0</v>
      </c>
      <c r="N214" s="14">
        <f t="shared" si="146"/>
        <v>0</v>
      </c>
      <c r="O214" s="14">
        <f t="shared" si="146"/>
        <v>0</v>
      </c>
      <c r="P214" s="14">
        <f t="shared" si="146"/>
        <v>0</v>
      </c>
      <c r="Q214" s="14">
        <f t="shared" si="146"/>
        <v>0</v>
      </c>
      <c r="R214" s="14">
        <f t="shared" si="146"/>
        <v>0</v>
      </c>
      <c r="S214" s="14">
        <f t="shared" si="146"/>
        <v>0</v>
      </c>
      <c r="T214" s="14">
        <f t="shared" si="146"/>
        <v>0</v>
      </c>
      <c r="U214" s="14">
        <f t="shared" si="147"/>
        <v>6232.8817975618049</v>
      </c>
    </row>
    <row r="215" spans="1:21" x14ac:dyDescent="0.25">
      <c r="A215" s="14" t="s">
        <v>8</v>
      </c>
      <c r="B215" s="14">
        <f t="shared" si="148"/>
        <v>547.38040019746506</v>
      </c>
      <c r="C215" s="14">
        <f t="shared" si="146"/>
        <v>638.6191678289033</v>
      </c>
      <c r="D215" s="14">
        <f t="shared" si="146"/>
        <v>766.35535080008174</v>
      </c>
      <c r="E215" s="14">
        <f t="shared" si="146"/>
        <v>957.96308190198636</v>
      </c>
      <c r="F215" s="14">
        <f t="shared" si="146"/>
        <v>1277.3165870444077</v>
      </c>
      <c r="G215" s="14">
        <f t="shared" si="146"/>
        <v>166.61248218177593</v>
      </c>
      <c r="H215" s="14">
        <f t="shared" si="146"/>
        <v>55.540896625169999</v>
      </c>
      <c r="I215" s="14">
        <f t="shared" si="146"/>
        <v>0</v>
      </c>
      <c r="J215" s="14">
        <f t="shared" si="146"/>
        <v>0</v>
      </c>
      <c r="K215" s="14">
        <f t="shared" si="146"/>
        <v>0</v>
      </c>
      <c r="L215" s="14">
        <f t="shared" si="146"/>
        <v>0</v>
      </c>
      <c r="M215" s="14">
        <f t="shared" si="146"/>
        <v>0</v>
      </c>
      <c r="N215" s="14">
        <f t="shared" si="146"/>
        <v>0</v>
      </c>
      <c r="O215" s="14">
        <f t="shared" si="146"/>
        <v>0</v>
      </c>
      <c r="P215" s="14">
        <f t="shared" si="146"/>
        <v>0</v>
      </c>
      <c r="Q215" s="14">
        <f t="shared" si="146"/>
        <v>0</v>
      </c>
      <c r="R215" s="14">
        <f t="shared" si="146"/>
        <v>0</v>
      </c>
      <c r="S215" s="14">
        <f t="shared" si="146"/>
        <v>0</v>
      </c>
      <c r="T215" s="14">
        <f t="shared" si="146"/>
        <v>0</v>
      </c>
      <c r="U215" s="14">
        <f t="shared" si="147"/>
        <v>4409.7879665797891</v>
      </c>
    </row>
    <row r="216" spans="1:21" x14ac:dyDescent="0.25">
      <c r="A216" s="14" t="s">
        <v>7</v>
      </c>
      <c r="B216" s="14">
        <f t="shared" si="148"/>
        <v>456.93224965976083</v>
      </c>
      <c r="C216" s="14">
        <f t="shared" si="146"/>
        <v>522.21377010485048</v>
      </c>
      <c r="D216" s="14">
        <f t="shared" si="146"/>
        <v>609.25678553791113</v>
      </c>
      <c r="E216" s="14">
        <f t="shared" si="146"/>
        <v>731.11862726088532</v>
      </c>
      <c r="F216" s="14">
        <f t="shared" si="146"/>
        <v>913.91432449708805</v>
      </c>
      <c r="G216" s="14">
        <f t="shared" si="146"/>
        <v>105.96347879558031</v>
      </c>
      <c r="H216" s="14">
        <f t="shared" si="146"/>
        <v>26.49171456206356</v>
      </c>
      <c r="I216" s="14">
        <f t="shared" si="146"/>
        <v>317.91790713112528</v>
      </c>
      <c r="J216" s="14">
        <f t="shared" si="146"/>
        <v>0</v>
      </c>
      <c r="K216" s="14">
        <f t="shared" si="146"/>
        <v>0</v>
      </c>
      <c r="L216" s="14">
        <f t="shared" si="146"/>
        <v>0</v>
      </c>
      <c r="M216" s="14">
        <f t="shared" si="146"/>
        <v>0</v>
      </c>
      <c r="N216" s="14">
        <f t="shared" si="146"/>
        <v>0</v>
      </c>
      <c r="O216" s="14">
        <f t="shared" si="146"/>
        <v>0</v>
      </c>
      <c r="P216" s="14">
        <f t="shared" si="146"/>
        <v>0</v>
      </c>
      <c r="Q216" s="14">
        <f t="shared" si="146"/>
        <v>0</v>
      </c>
      <c r="R216" s="14">
        <f t="shared" si="146"/>
        <v>0</v>
      </c>
      <c r="S216" s="14">
        <f t="shared" si="146"/>
        <v>0</v>
      </c>
      <c r="T216" s="14">
        <f t="shared" si="146"/>
        <v>0</v>
      </c>
      <c r="U216" s="14">
        <f t="shared" si="147"/>
        <v>3683.8088575492648</v>
      </c>
    </row>
    <row r="217" spans="1:21" x14ac:dyDescent="0.25">
      <c r="A217" s="14" t="s">
        <v>6</v>
      </c>
      <c r="B217" s="14">
        <f t="shared" si="148"/>
        <v>390.21197572718432</v>
      </c>
      <c r="C217" s="14">
        <f t="shared" si="146"/>
        <v>438.99209784574902</v>
      </c>
      <c r="D217" s="14">
        <f t="shared" si="146"/>
        <v>501.70995170409537</v>
      </c>
      <c r="E217" s="14">
        <f t="shared" si="146"/>
        <v>585.33460308653287</v>
      </c>
      <c r="F217" s="14">
        <f t="shared" si="146"/>
        <v>702.4105024333669</v>
      </c>
      <c r="G217" s="14">
        <f t="shared" si="146"/>
        <v>76.350162137650244</v>
      </c>
      <c r="H217" s="14">
        <f t="shared" si="146"/>
        <v>16.967044915592471</v>
      </c>
      <c r="I217" s="14">
        <f t="shared" si="146"/>
        <v>152.70774531271488</v>
      </c>
      <c r="J217" s="14">
        <f t="shared" si="146"/>
        <v>50.905055570260693</v>
      </c>
      <c r="K217" s="14">
        <f t="shared" si="146"/>
        <v>0</v>
      </c>
      <c r="L217" s="14">
        <f t="shared" si="146"/>
        <v>0</v>
      </c>
      <c r="M217" s="14">
        <f t="shared" si="146"/>
        <v>0</v>
      </c>
      <c r="N217" s="14">
        <f t="shared" si="146"/>
        <v>0</v>
      </c>
      <c r="O217" s="14">
        <f t="shared" si="146"/>
        <v>0</v>
      </c>
      <c r="P217" s="14">
        <f t="shared" si="146"/>
        <v>0</v>
      </c>
      <c r="Q217" s="14">
        <f t="shared" si="146"/>
        <v>0</v>
      </c>
      <c r="R217" s="14">
        <f t="shared" si="146"/>
        <v>0</v>
      </c>
      <c r="S217" s="14">
        <f t="shared" si="146"/>
        <v>0</v>
      </c>
      <c r="T217" s="14">
        <f t="shared" si="146"/>
        <v>0</v>
      </c>
      <c r="U217" s="14">
        <f t="shared" si="147"/>
        <v>2915.5891387331467</v>
      </c>
    </row>
    <row r="218" spans="1:21" x14ac:dyDescent="0.25">
      <c r="A218" s="14" t="s">
        <v>5</v>
      </c>
      <c r="B218" s="14">
        <f t="shared" si="148"/>
        <v>339.20197515547369</v>
      </c>
      <c r="C218" s="14">
        <f t="shared" si="146"/>
        <v>376.89363106825391</v>
      </c>
      <c r="D218" s="14">
        <f t="shared" si="146"/>
        <v>424.00853889845473</v>
      </c>
      <c r="E218" s="14">
        <f t="shared" si="146"/>
        <v>484.58533858615772</v>
      </c>
      <c r="F218" s="14">
        <f t="shared" si="146"/>
        <v>565.35515274477768</v>
      </c>
      <c r="G218" s="14">
        <f t="shared" si="146"/>
        <v>58.994271196974019</v>
      </c>
      <c r="H218" s="14">
        <f t="shared" si="146"/>
        <v>12.290649114559205</v>
      </c>
      <c r="I218" s="14">
        <f t="shared" si="146"/>
        <v>98.327007642997387</v>
      </c>
      <c r="J218" s="14">
        <f t="shared" si="146"/>
        <v>24.58239135331203</v>
      </c>
      <c r="K218" s="14">
        <f t="shared" si="146"/>
        <v>295.00181431339928</v>
      </c>
      <c r="L218" s="14">
        <f t="shared" si="146"/>
        <v>0</v>
      </c>
      <c r="M218" s="14">
        <f t="shared" si="146"/>
        <v>0</v>
      </c>
      <c r="N218" s="14">
        <f t="shared" si="146"/>
        <v>0</v>
      </c>
      <c r="O218" s="14">
        <f t="shared" si="146"/>
        <v>0</v>
      </c>
      <c r="P218" s="14">
        <f t="shared" si="146"/>
        <v>0</v>
      </c>
      <c r="Q218" s="14">
        <f t="shared" si="146"/>
        <v>0</v>
      </c>
      <c r="R218" s="14">
        <f t="shared" si="146"/>
        <v>0</v>
      </c>
      <c r="S218" s="14">
        <f t="shared" si="146"/>
        <v>0</v>
      </c>
      <c r="T218" s="14">
        <f t="shared" si="146"/>
        <v>0</v>
      </c>
      <c r="U218" s="14">
        <f t="shared" si="147"/>
        <v>2679.2407700743597</v>
      </c>
    </row>
    <row r="219" spans="1:21" x14ac:dyDescent="0.25">
      <c r="A219" s="14" t="s">
        <v>4</v>
      </c>
      <c r="B219" s="14">
        <f t="shared" si="148"/>
        <v>299.08399003309472</v>
      </c>
      <c r="C219" s="14">
        <f t="shared" si="146"/>
        <v>328.99422283425446</v>
      </c>
      <c r="D219" s="14">
        <f t="shared" si="146"/>
        <v>365.55138890624914</v>
      </c>
      <c r="E219" s="14">
        <f t="shared" si="146"/>
        <v>411.24814528297156</v>
      </c>
      <c r="F219" s="14">
        <f t="shared" si="146"/>
        <v>470.0015506615847</v>
      </c>
      <c r="G219" s="14">
        <f t="shared" si="146"/>
        <v>47.681746587564852</v>
      </c>
      <c r="H219" s="14">
        <f t="shared" si="146"/>
        <v>9.5364510003361769</v>
      </c>
      <c r="I219" s="14">
        <f t="shared" si="146"/>
        <v>71.524315886470703</v>
      </c>
      <c r="J219" s="14">
        <f t="shared" si="146"/>
        <v>15.894559832365758</v>
      </c>
      <c r="K219" s="14">
        <f t="shared" si="146"/>
        <v>143.05443063904303</v>
      </c>
      <c r="L219" s="14">
        <f t="shared" si="146"/>
        <v>47.686743246739177</v>
      </c>
      <c r="M219" s="14">
        <f t="shared" si="146"/>
        <v>0</v>
      </c>
      <c r="N219" s="14">
        <f t="shared" si="146"/>
        <v>0</v>
      </c>
      <c r="O219" s="14">
        <f t="shared" si="146"/>
        <v>0</v>
      </c>
      <c r="P219" s="14">
        <f t="shared" si="146"/>
        <v>0</v>
      </c>
      <c r="Q219" s="14">
        <f t="shared" si="146"/>
        <v>0</v>
      </c>
      <c r="R219" s="14">
        <f t="shared" si="146"/>
        <v>0</v>
      </c>
      <c r="S219" s="14">
        <f t="shared" si="146"/>
        <v>0</v>
      </c>
      <c r="T219" s="14">
        <f t="shared" si="146"/>
        <v>0</v>
      </c>
      <c r="U219" s="14">
        <f t="shared" si="147"/>
        <v>2210.2575449106748</v>
      </c>
    </row>
    <row r="220" spans="1:21" x14ac:dyDescent="0.25">
      <c r="A220" s="14" t="s">
        <v>3</v>
      </c>
      <c r="B220" s="14">
        <f t="shared" si="148"/>
        <v>266.79890568636785</v>
      </c>
      <c r="C220" s="14">
        <f t="shared" si="146"/>
        <v>291.05473155932975</v>
      </c>
      <c r="D220" s="14">
        <f t="shared" si="146"/>
        <v>320.16186738567393</v>
      </c>
      <c r="E220" s="14">
        <f t="shared" si="146"/>
        <v>355.73745043621062</v>
      </c>
      <c r="F220" s="14">
        <f t="shared" si="146"/>
        <v>400.20720015249941</v>
      </c>
      <c r="G220" s="14">
        <f t="shared" si="146"/>
        <v>39.772433490438232</v>
      </c>
      <c r="H220" s="14">
        <f t="shared" si="146"/>
        <v>7.7335936908652929</v>
      </c>
      <c r="I220" s="14">
        <f t="shared" si="146"/>
        <v>55.682427736344586</v>
      </c>
      <c r="J220" s="14">
        <f t="shared" si="146"/>
        <v>11.600646824903274</v>
      </c>
      <c r="K220" s="14">
        <f t="shared" si="146"/>
        <v>92.806629343971963</v>
      </c>
      <c r="L220" s="14">
        <f t="shared" si="146"/>
        <v>23.202169932563041</v>
      </c>
      <c r="M220" s="14">
        <f t="shared" si="146"/>
        <v>278.43655498098718</v>
      </c>
      <c r="N220" s="14">
        <f t="shared" si="146"/>
        <v>0</v>
      </c>
      <c r="O220" s="14">
        <f t="shared" si="146"/>
        <v>0</v>
      </c>
      <c r="P220" s="14">
        <f t="shared" si="146"/>
        <v>0</v>
      </c>
      <c r="Q220" s="14">
        <f t="shared" si="146"/>
        <v>0</v>
      </c>
      <c r="R220" s="14">
        <f t="shared" si="146"/>
        <v>0</v>
      </c>
      <c r="S220" s="14">
        <f t="shared" si="146"/>
        <v>0</v>
      </c>
      <c r="T220" s="14">
        <f t="shared" si="146"/>
        <v>0</v>
      </c>
      <c r="U220" s="14">
        <f t="shared" si="147"/>
        <v>2143.1946112201554</v>
      </c>
    </row>
    <row r="221" spans="1:21" x14ac:dyDescent="0.25">
      <c r="A221" s="14" t="s">
        <v>2</v>
      </c>
      <c r="B221" s="14">
        <f t="shared" si="148"/>
        <v>240.3197665705155</v>
      </c>
      <c r="C221" s="14">
        <f t="shared" si="146"/>
        <v>260.34746472112903</v>
      </c>
      <c r="D221" s="14">
        <f t="shared" si="146"/>
        <v>284.01666235511323</v>
      </c>
      <c r="E221" s="14">
        <f t="shared" si="146"/>
        <v>312.41983027625662</v>
      </c>
      <c r="F221" s="14">
        <f t="shared" si="146"/>
        <v>347.13498924567409</v>
      </c>
      <c r="G221" s="14">
        <f t="shared" si="146"/>
        <v>33.959059359109148</v>
      </c>
      <c r="H221" s="14">
        <f t="shared" si="146"/>
        <v>6.468435818427241</v>
      </c>
      <c r="I221" s="14">
        <f t="shared" si="146"/>
        <v>45.279402732208943</v>
      </c>
      <c r="J221" s="14">
        <f t="shared" si="146"/>
        <v>9.0559638134365663</v>
      </c>
      <c r="K221" s="14">
        <f t="shared" si="146"/>
        <v>67.92049293782874</v>
      </c>
      <c r="L221" s="14">
        <f t="shared" si="146"/>
        <v>15.093661856082198</v>
      </c>
      <c r="M221" s="14">
        <f t="shared" si="146"/>
        <v>135.84573448087002</v>
      </c>
      <c r="N221" s="14">
        <f t="shared" si="146"/>
        <v>45.283494417359982</v>
      </c>
      <c r="O221" s="14">
        <f t="shared" si="146"/>
        <v>0</v>
      </c>
      <c r="P221" s="14">
        <f t="shared" si="146"/>
        <v>0</v>
      </c>
      <c r="Q221" s="14">
        <f t="shared" si="146"/>
        <v>0</v>
      </c>
      <c r="R221" s="14">
        <f t="shared" si="146"/>
        <v>0</v>
      </c>
      <c r="S221" s="14">
        <f t="shared" si="146"/>
        <v>0</v>
      </c>
      <c r="T221" s="14">
        <f t="shared" si="146"/>
        <v>0</v>
      </c>
      <c r="U221" s="14">
        <f t="shared" si="147"/>
        <v>1803.1449585840114</v>
      </c>
    </row>
    <row r="222" spans="1:21" x14ac:dyDescent="0.25">
      <c r="A222" s="14" t="s">
        <v>1</v>
      </c>
      <c r="B222" s="14">
        <f t="shared" si="148"/>
        <v>218.25248193264792</v>
      </c>
      <c r="C222" s="14">
        <f t="shared" si="146"/>
        <v>235.04196320372026</v>
      </c>
      <c r="D222" s="14">
        <f t="shared" si="146"/>
        <v>254.6297632613495</v>
      </c>
      <c r="E222" s="14">
        <f t="shared" si="146"/>
        <v>277.77907362327028</v>
      </c>
      <c r="F222" s="14">
        <f t="shared" si="146"/>
        <v>305.55836672117448</v>
      </c>
      <c r="G222" s="14">
        <f t="shared" si="146"/>
        <v>29.522695515758347</v>
      </c>
      <c r="H222" s="14">
        <f t="shared" si="146"/>
        <v>5.5355364325854346</v>
      </c>
      <c r="I222" s="14">
        <f t="shared" si="146"/>
        <v>37.958205285970294</v>
      </c>
      <c r="J222" s="14">
        <f t="shared" si="146"/>
        <v>7.3808162761809948</v>
      </c>
      <c r="K222" s="14">
        <f t="shared" si="146"/>
        <v>53.142338213717927</v>
      </c>
      <c r="L222" s="14">
        <f t="shared" si="146"/>
        <v>11.071438014254563</v>
      </c>
      <c r="M222" s="14">
        <f t="shared" si="146"/>
        <v>88.572716546828957</v>
      </c>
      <c r="N222" s="14">
        <f t="shared" si="146"/>
        <v>22.143606350763406</v>
      </c>
      <c r="O222" s="14">
        <f t="shared" si="146"/>
        <v>265.73204036526442</v>
      </c>
      <c r="P222" s="14">
        <f t="shared" si="146"/>
        <v>0</v>
      </c>
      <c r="Q222" s="14">
        <f t="shared" si="146"/>
        <v>0</v>
      </c>
      <c r="R222" s="14">
        <f t="shared" si="146"/>
        <v>0</v>
      </c>
      <c r="S222" s="14">
        <f t="shared" si="146"/>
        <v>0</v>
      </c>
      <c r="T222" s="14">
        <f t="shared" si="146"/>
        <v>0</v>
      </c>
      <c r="U222" s="14">
        <f t="shared" si="147"/>
        <v>1812.3210417434866</v>
      </c>
    </row>
    <row r="223" spans="1:21" x14ac:dyDescent="0.25">
      <c r="A223" s="14" t="s">
        <v>0</v>
      </c>
      <c r="B223" s="14">
        <f t="shared" si="148"/>
        <v>199.6103557138596</v>
      </c>
      <c r="C223" s="14">
        <f t="shared" si="146"/>
        <v>213.8688952873249</v>
      </c>
      <c r="D223" s="14">
        <f t="shared" si="146"/>
        <v>230.32110879443223</v>
      </c>
      <c r="E223" s="14">
        <f t="shared" si="146"/>
        <v>249.51542382555763</v>
      </c>
      <c r="F223" s="14">
        <f t="shared" si="146"/>
        <v>272.19969878334012</v>
      </c>
      <c r="G223" s="14">
        <f t="shared" si="146"/>
        <v>26.036603424421333</v>
      </c>
      <c r="H223" s="14">
        <f t="shared" si="146"/>
        <v>4.8216158470530512</v>
      </c>
      <c r="I223" s="14">
        <f t="shared" si="146"/>
        <v>32.546077658091072</v>
      </c>
      <c r="J223" s="14">
        <f t="shared" si="146"/>
        <v>6.1992897470634523</v>
      </c>
      <c r="K223" s="14">
        <f t="shared" si="146"/>
        <v>43.395326092030693</v>
      </c>
      <c r="L223" s="14">
        <f t="shared" si="146"/>
        <v>8.679135678267059</v>
      </c>
      <c r="M223" s="14">
        <f t="shared" si="146"/>
        <v>65.094164362093622</v>
      </c>
      <c r="N223" s="14">
        <f t="shared" si="146"/>
        <v>14.465555157709581</v>
      </c>
      <c r="O223" s="14">
        <f t="shared" si="146"/>
        <v>130.19234694002711</v>
      </c>
      <c r="P223" s="14">
        <f t="shared" si="146"/>
        <v>43.398788426629253</v>
      </c>
      <c r="Q223" s="14">
        <f t="shared" si="146"/>
        <v>0</v>
      </c>
      <c r="R223" s="14">
        <f t="shared" si="146"/>
        <v>0</v>
      </c>
      <c r="S223" s="14">
        <f t="shared" si="146"/>
        <v>0</v>
      </c>
      <c r="T223" s="14">
        <f t="shared" si="146"/>
        <v>0</v>
      </c>
      <c r="U223" s="14">
        <f t="shared" si="147"/>
        <v>1540.3443857379004</v>
      </c>
    </row>
    <row r="224" spans="1:21" x14ac:dyDescent="0.25">
      <c r="A224" s="14" t="s">
        <v>99</v>
      </c>
      <c r="B224" s="14">
        <f t="shared" si="148"/>
        <v>183.67564819946091</v>
      </c>
      <c r="C224" s="14">
        <f t="shared" ref="C224:T227" si="149">IFERROR(C204*C$23,0)</f>
        <v>195.92122063928286</v>
      </c>
      <c r="D224" s="14">
        <f t="shared" si="149"/>
        <v>209.91619970763907</v>
      </c>
      <c r="E224" s="14">
        <f t="shared" si="149"/>
        <v>226.06430087875006</v>
      </c>
      <c r="F224" s="14">
        <f t="shared" si="149"/>
        <v>244.90381308030859</v>
      </c>
      <c r="G224" s="14">
        <f t="shared" si="149"/>
        <v>23.232066875196647</v>
      </c>
      <c r="H224" s="14">
        <f t="shared" si="149"/>
        <v>4.2592292511475964</v>
      </c>
      <c r="I224" s="14">
        <f t="shared" si="149"/>
        <v>28.394986890455133</v>
      </c>
      <c r="J224" s="14">
        <f t="shared" si="149"/>
        <v>5.3240862882827971</v>
      </c>
      <c r="K224" s="14">
        <f t="shared" si="149"/>
        <v>36.508224302163804</v>
      </c>
      <c r="L224" s="14">
        <f t="shared" si="149"/>
        <v>7.098867193070137</v>
      </c>
      <c r="M224" s="14">
        <f t="shared" si="149"/>
        <v>51.11223382451832</v>
      </c>
      <c r="N224" s="14">
        <f t="shared" si="149"/>
        <v>10.648481498356425</v>
      </c>
      <c r="O224" s="14">
        <f t="shared" si="149"/>
        <v>85.188877720925717</v>
      </c>
      <c r="P224" s="14">
        <f t="shared" si="149"/>
        <v>21.29758085821922</v>
      </c>
      <c r="Q224" s="14">
        <f t="shared" si="149"/>
        <v>42.596397475301622</v>
      </c>
      <c r="R224" s="14">
        <f t="shared" si="149"/>
        <v>0</v>
      </c>
      <c r="S224" s="14">
        <f t="shared" si="149"/>
        <v>0</v>
      </c>
      <c r="T224" s="14">
        <f t="shared" si="149"/>
        <v>0</v>
      </c>
      <c r="U224" s="14">
        <f t="shared" si="147"/>
        <v>1376.1422146830791</v>
      </c>
    </row>
    <row r="225" spans="1:29" x14ac:dyDescent="0.25">
      <c r="A225" s="14" t="s">
        <v>100</v>
      </c>
      <c r="B225" s="14">
        <f t="shared" si="148"/>
        <v>169.91518123327396</v>
      </c>
      <c r="C225" s="14">
        <f t="shared" si="149"/>
        <v>180.5353123370607</v>
      </c>
      <c r="D225" s="14">
        <f t="shared" si="149"/>
        <v>192.57149069066895</v>
      </c>
      <c r="E225" s="14">
        <f t="shared" si="149"/>
        <v>206.32715939490117</v>
      </c>
      <c r="F225" s="14">
        <f t="shared" si="149"/>
        <v>222.19912971430861</v>
      </c>
      <c r="G225" s="14">
        <f t="shared" si="149"/>
        <v>20.931868247445443</v>
      </c>
      <c r="H225" s="14">
        <f t="shared" si="149"/>
        <v>3.8058073057691519</v>
      </c>
      <c r="I225" s="14">
        <f t="shared" si="149"/>
        <v>25.118422772529637</v>
      </c>
      <c r="J225" s="14">
        <f t="shared" si="149"/>
        <v>4.6515791292671356</v>
      </c>
      <c r="K225" s="14">
        <f t="shared" si="149"/>
        <v>31.398305185174298</v>
      </c>
      <c r="L225" s="14">
        <f t="shared" si="149"/>
        <v>5.9806611005978096</v>
      </c>
      <c r="M225" s="14">
        <f t="shared" si="149"/>
        <v>41.864882589696577</v>
      </c>
      <c r="N225" s="14">
        <f t="shared" si="149"/>
        <v>8.3730368114549503</v>
      </c>
      <c r="O225" s="14">
        <f t="shared" si="149"/>
        <v>62.798329540088012</v>
      </c>
      <c r="P225" s="14">
        <f t="shared" si="149"/>
        <v>13.955342905292891</v>
      </c>
      <c r="Q225" s="14">
        <f t="shared" si="149"/>
        <v>20.933349585630928</v>
      </c>
      <c r="R225" s="14">
        <f t="shared" si="149"/>
        <v>41.867845347176136</v>
      </c>
      <c r="S225" s="14">
        <f t="shared" si="149"/>
        <v>0</v>
      </c>
      <c r="T225" s="14">
        <f t="shared" si="149"/>
        <v>0</v>
      </c>
      <c r="U225" s="14">
        <f t="shared" si="147"/>
        <v>1253.2277038903362</v>
      </c>
    </row>
    <row r="226" spans="1:29" x14ac:dyDescent="0.25">
      <c r="A226" s="14" t="s">
        <v>101</v>
      </c>
      <c r="B226" s="14">
        <f t="shared" si="148"/>
        <v>157.92502907610682</v>
      </c>
      <c r="C226" s="14">
        <f t="shared" si="149"/>
        <v>167.2150941211714</v>
      </c>
      <c r="D226" s="14">
        <f t="shared" si="149"/>
        <v>177.66644032922051</v>
      </c>
      <c r="E226" s="14">
        <f t="shared" si="149"/>
        <v>189.51132710606745</v>
      </c>
      <c r="F226" s="14">
        <f t="shared" si="149"/>
        <v>203.04837439220711</v>
      </c>
      <c r="G226" s="14">
        <f t="shared" si="149"/>
        <v>19.014616188749621</v>
      </c>
      <c r="H226" s="14">
        <f t="shared" si="149"/>
        <v>3.4332048670485733</v>
      </c>
      <c r="I226" s="14">
        <f t="shared" si="149"/>
        <v>22.471959529752251</v>
      </c>
      <c r="J226" s="14">
        <f t="shared" si="149"/>
        <v>4.1198739325090417</v>
      </c>
      <c r="K226" s="14">
        <f t="shared" si="149"/>
        <v>27.46593444342005</v>
      </c>
      <c r="L226" s="14">
        <f t="shared" si="149"/>
        <v>5.1498853933264357</v>
      </c>
      <c r="M226" s="14">
        <f t="shared" si="149"/>
        <v>35.313676195125218</v>
      </c>
      <c r="N226" s="14">
        <f t="shared" si="149"/>
        <v>6.8665877356467293</v>
      </c>
      <c r="O226" s="14">
        <f t="shared" si="149"/>
        <v>49.439768810004459</v>
      </c>
      <c r="P226" s="14">
        <f t="shared" si="149"/>
        <v>10.300037793026126</v>
      </c>
      <c r="Q226" s="14">
        <f t="shared" si="149"/>
        <v>13.733531483621483</v>
      </c>
      <c r="R226" s="14">
        <f t="shared" si="149"/>
        <v>20.600609612642256</v>
      </c>
      <c r="S226" s="14">
        <f t="shared" si="149"/>
        <v>41.202287306152222</v>
      </c>
      <c r="T226" s="14">
        <f t="shared" si="149"/>
        <v>0</v>
      </c>
      <c r="U226" s="14">
        <f t="shared" si="147"/>
        <v>1154.4782383157976</v>
      </c>
    </row>
    <row r="227" spans="1:29" x14ac:dyDescent="0.25">
      <c r="A227" s="14" t="s">
        <v>102</v>
      </c>
      <c r="B227" s="14">
        <f t="shared" si="148"/>
        <v>147.39395832494779</v>
      </c>
      <c r="C227" s="14">
        <f t="shared" si="149"/>
        <v>155.58281038516475</v>
      </c>
      <c r="D227" s="14">
        <f t="shared" si="149"/>
        <v>164.73507489551011</v>
      </c>
      <c r="E227" s="14">
        <f t="shared" si="149"/>
        <v>175.03139402223616</v>
      </c>
      <c r="F227" s="14">
        <f t="shared" si="149"/>
        <v>186.70058165796223</v>
      </c>
      <c r="G227" s="14">
        <f t="shared" si="149"/>
        <v>17.394506761077221</v>
      </c>
      <c r="H227" s="14">
        <f t="shared" si="149"/>
        <v>3.1220991762376276</v>
      </c>
      <c r="I227" s="14">
        <f t="shared" si="149"/>
        <v>20.29370234832928</v>
      </c>
      <c r="J227" s="14">
        <f t="shared" si="149"/>
        <v>3.6897754681842776</v>
      </c>
      <c r="K227" s="14">
        <f t="shared" si="149"/>
        <v>24.352600541453565</v>
      </c>
      <c r="L227" s="14">
        <f t="shared" si="149"/>
        <v>4.5097577199284746</v>
      </c>
      <c r="M227" s="14">
        <f t="shared" si="149"/>
        <v>30.440991975944765</v>
      </c>
      <c r="N227" s="14">
        <f t="shared" si="149"/>
        <v>5.798311690044871</v>
      </c>
      <c r="O227" s="14">
        <f t="shared" si="149"/>
        <v>40.588404089931778</v>
      </c>
      <c r="P227" s="14">
        <f t="shared" si="149"/>
        <v>8.1177333937670522</v>
      </c>
      <c r="Q227" s="14">
        <f t="shared" si="149"/>
        <v>10.147247177231936</v>
      </c>
      <c r="R227" s="14">
        <f t="shared" si="149"/>
        <v>13.52980116927109</v>
      </c>
      <c r="S227" s="14">
        <f t="shared" si="149"/>
        <v>20.294994070602232</v>
      </c>
      <c r="T227" s="14">
        <f t="shared" si="149"/>
        <v>40.590987598090443</v>
      </c>
      <c r="U227" s="14">
        <f t="shared" si="147"/>
        <v>1072.3147324659155</v>
      </c>
    </row>
    <row r="229" spans="1:29" s="31" customFormat="1" x14ac:dyDescent="0.25">
      <c r="A229" s="31" t="s">
        <v>114</v>
      </c>
    </row>
    <row r="230" spans="1:29" x14ac:dyDescent="0.25">
      <c r="A230" s="14" t="s">
        <v>48</v>
      </c>
      <c r="B230" s="28">
        <v>1</v>
      </c>
      <c r="C230" s="28">
        <v>2</v>
      </c>
      <c r="D230" s="28">
        <v>3</v>
      </c>
      <c r="E230" s="28">
        <v>4</v>
      </c>
      <c r="F230" s="28">
        <v>5</v>
      </c>
      <c r="G230" s="29">
        <v>6</v>
      </c>
      <c r="H230" s="29">
        <v>7</v>
      </c>
      <c r="I230" s="29">
        <v>8</v>
      </c>
      <c r="J230" s="29">
        <v>9</v>
      </c>
      <c r="K230" s="29">
        <v>10</v>
      </c>
      <c r="L230" s="29">
        <v>11</v>
      </c>
      <c r="M230" s="29">
        <v>12</v>
      </c>
      <c r="N230" s="29">
        <v>13</v>
      </c>
      <c r="O230" s="29">
        <v>14</v>
      </c>
      <c r="P230" s="30">
        <v>15</v>
      </c>
      <c r="Q230" s="30">
        <v>16</v>
      </c>
      <c r="R230" s="30">
        <v>17</v>
      </c>
      <c r="S230" s="30">
        <v>18</v>
      </c>
      <c r="T230" s="30">
        <v>19</v>
      </c>
    </row>
    <row r="232" spans="1:29" x14ac:dyDescent="0.25">
      <c r="A232" s="14" t="s">
        <v>47</v>
      </c>
      <c r="B232" s="14">
        <f>'Target FITS'!$R$8*B35+1</f>
        <v>1.0000105460046667</v>
      </c>
      <c r="C232" s="14">
        <f>'Target FITS'!$R$8*C35+1</f>
        <v>1.0000105460046667</v>
      </c>
      <c r="D232" s="14">
        <f>'Target FITS'!$R$8*D35+1</f>
        <v>1.0000105460046667</v>
      </c>
      <c r="E232" s="14">
        <f>'Target FITS'!$R$8*E35+1</f>
        <v>1.0000105460046667</v>
      </c>
      <c r="F232" s="14">
        <f>'Target FITS'!$R$8*F35+1</f>
        <v>1.0000105460046667</v>
      </c>
      <c r="G232" s="14">
        <f>'Target FITS'!$R$8*G35+1</f>
        <v>1.0000290015128335</v>
      </c>
      <c r="H232" s="14">
        <f>'Target FITS'!$R$8*H35+1</f>
        <v>1.0000277460360876</v>
      </c>
      <c r="I232" s="14">
        <f>'Target FITS'!$R$8*I35+1</f>
        <v>1.0000394376632851</v>
      </c>
      <c r="J232" s="14">
        <f>'Target FITS'!$R$8*J35+1</f>
        <v>1.0000373016090991</v>
      </c>
      <c r="K232" s="14">
        <f>'Target FITS'!$R$8*K35+1</f>
        <v>1.0000456993535558</v>
      </c>
      <c r="L232" s="14">
        <f>'Target FITS'!$R$8*L35+1</f>
        <v>1.0000433824282882</v>
      </c>
      <c r="M232" s="14">
        <f>'Target FITS'!$R$8*M35+1</f>
        <v>1.0000498738137364</v>
      </c>
      <c r="N232" s="14">
        <f>'Target FITS'!$R$8*N35+1</f>
        <v>1.0000475922261884</v>
      </c>
      <c r="O232" s="14">
        <f>'Target FITS'!$R$8*O35+1</f>
        <v>1.0000528555710082</v>
      </c>
      <c r="P232" s="14">
        <f>'Target FITS'!$R$8*P35+1</f>
        <v>1.0000506794113151</v>
      </c>
      <c r="Q232" s="14">
        <f>'Target FITS'!$R$8*Q35+1</f>
        <v>1.0000487752715836</v>
      </c>
      <c r="R232" s="14">
        <f>'Target FITS'!$R$8*R35+1</f>
        <v>1.0000470951482912</v>
      </c>
      <c r="S232" s="14">
        <f>'Target FITS'!$R$8*S35+1</f>
        <v>1.0000456017053645</v>
      </c>
      <c r="T232" s="14">
        <f>'Target FITS'!$R$8*T35+1</f>
        <v>1.0000442654669564</v>
      </c>
      <c r="U232" s="33" t="s">
        <v>46</v>
      </c>
    </row>
    <row r="233" spans="1:29" x14ac:dyDescent="0.25">
      <c r="A233" s="14" t="s">
        <v>45</v>
      </c>
      <c r="B233" s="14">
        <f>IFERROR(1/(V233^$U233),0)</f>
        <v>1</v>
      </c>
      <c r="C233" s="14">
        <f t="shared" ref="C233:Q248" si="150">IFERROR(1/(W233^$U233),0)</f>
        <v>0</v>
      </c>
      <c r="D233" s="14">
        <f t="shared" si="150"/>
        <v>0</v>
      </c>
      <c r="E233" s="14">
        <f t="shared" si="150"/>
        <v>0</v>
      </c>
      <c r="F233" s="14">
        <f t="shared" si="150"/>
        <v>0</v>
      </c>
      <c r="G233" s="14">
        <f t="shared" si="150"/>
        <v>0</v>
      </c>
      <c r="H233" s="14">
        <f t="shared" si="150"/>
        <v>0</v>
      </c>
      <c r="I233" s="14">
        <f t="shared" si="150"/>
        <v>0</v>
      </c>
      <c r="J233" s="14">
        <f t="shared" si="150"/>
        <v>0</v>
      </c>
      <c r="K233" s="14">
        <f t="shared" si="150"/>
        <v>0</v>
      </c>
      <c r="L233" s="14">
        <f t="shared" si="150"/>
        <v>0</v>
      </c>
      <c r="M233" s="14">
        <f t="shared" si="150"/>
        <v>0</v>
      </c>
      <c r="N233" s="14">
        <f t="shared" si="150"/>
        <v>0</v>
      </c>
      <c r="O233" s="14">
        <f t="shared" si="150"/>
        <v>0</v>
      </c>
      <c r="P233" s="14">
        <f t="shared" si="150"/>
        <v>0</v>
      </c>
      <c r="Q233" s="14">
        <f t="shared" si="150"/>
        <v>0</v>
      </c>
      <c r="R233" s="14">
        <f>IFERROR(1/(AL233^$U233),0)</f>
        <v>0</v>
      </c>
      <c r="S233" s="14">
        <f t="shared" ref="S233:S251" si="151">IFERROR(1/(AM233^$U233),0)</f>
        <v>0</v>
      </c>
      <c r="T233" s="14">
        <f t="shared" ref="T233:T251" si="152">IFERROR(1/(AN233^$U233),0)</f>
        <v>0</v>
      </c>
      <c r="U233" s="34">
        <f>B232</f>
        <v>1.0000105460046667</v>
      </c>
      <c r="V233" s="14">
        <v>1</v>
      </c>
    </row>
    <row r="234" spans="1:29" x14ac:dyDescent="0.25">
      <c r="A234" s="14" t="s">
        <v>44</v>
      </c>
      <c r="B234" s="14">
        <f t="shared" ref="B234:B251" si="153">IFERROR(1/(V234^$U234),0)</f>
        <v>0.49999634504665841</v>
      </c>
      <c r="C234" s="14">
        <f t="shared" si="150"/>
        <v>1</v>
      </c>
      <c r="D234" s="14">
        <f t="shared" si="150"/>
        <v>0</v>
      </c>
      <c r="E234" s="14">
        <f t="shared" si="150"/>
        <v>0</v>
      </c>
      <c r="F234" s="14">
        <f t="shared" si="150"/>
        <v>0</v>
      </c>
      <c r="G234" s="14">
        <f t="shared" si="150"/>
        <v>0</v>
      </c>
      <c r="H234" s="14">
        <f t="shared" si="150"/>
        <v>0</v>
      </c>
      <c r="I234" s="14">
        <f t="shared" si="150"/>
        <v>0</v>
      </c>
      <c r="J234" s="14">
        <f t="shared" si="150"/>
        <v>0</v>
      </c>
      <c r="K234" s="14">
        <f t="shared" si="150"/>
        <v>0</v>
      </c>
      <c r="L234" s="14">
        <f t="shared" si="150"/>
        <v>0</v>
      </c>
      <c r="M234" s="14">
        <f t="shared" si="150"/>
        <v>0</v>
      </c>
      <c r="N234" s="14">
        <f t="shared" si="150"/>
        <v>0</v>
      </c>
      <c r="O234" s="14">
        <f t="shared" si="150"/>
        <v>0</v>
      </c>
      <c r="P234" s="14">
        <f t="shared" si="150"/>
        <v>0</v>
      </c>
      <c r="Q234" s="14">
        <f t="shared" si="150"/>
        <v>0</v>
      </c>
      <c r="R234" s="14">
        <f t="shared" ref="R234:R247" si="154">IFERROR(1/(AL234^$U234),0)</f>
        <v>0</v>
      </c>
      <c r="S234" s="14">
        <f t="shared" si="151"/>
        <v>0</v>
      </c>
      <c r="T234" s="14">
        <f t="shared" si="152"/>
        <v>0</v>
      </c>
      <c r="U234" s="35">
        <f>C232</f>
        <v>1.0000105460046667</v>
      </c>
      <c r="V234" s="14">
        <v>2</v>
      </c>
      <c r="W234" s="14">
        <v>1</v>
      </c>
    </row>
    <row r="235" spans="1:29" x14ac:dyDescent="0.25">
      <c r="A235" s="14" t="s">
        <v>43</v>
      </c>
      <c r="B235" s="14">
        <f t="shared" si="153"/>
        <v>0.33332947136559793</v>
      </c>
      <c r="C235" s="14">
        <f t="shared" si="150"/>
        <v>0.49999634504665841</v>
      </c>
      <c r="D235" s="14">
        <f t="shared" si="150"/>
        <v>1</v>
      </c>
      <c r="E235" s="14">
        <f t="shared" si="150"/>
        <v>0</v>
      </c>
      <c r="F235" s="14">
        <f t="shared" si="150"/>
        <v>0</v>
      </c>
      <c r="G235" s="14">
        <f t="shared" si="150"/>
        <v>0</v>
      </c>
      <c r="H235" s="14">
        <f t="shared" si="150"/>
        <v>0</v>
      </c>
      <c r="I235" s="14">
        <f t="shared" si="150"/>
        <v>0</v>
      </c>
      <c r="J235" s="14">
        <f t="shared" si="150"/>
        <v>0</v>
      </c>
      <c r="K235" s="14">
        <f t="shared" si="150"/>
        <v>0</v>
      </c>
      <c r="L235" s="14">
        <f t="shared" si="150"/>
        <v>0</v>
      </c>
      <c r="M235" s="14">
        <f t="shared" si="150"/>
        <v>0</v>
      </c>
      <c r="N235" s="14">
        <f t="shared" si="150"/>
        <v>0</v>
      </c>
      <c r="O235" s="14">
        <f t="shared" si="150"/>
        <v>0</v>
      </c>
      <c r="P235" s="14">
        <f t="shared" si="150"/>
        <v>0</v>
      </c>
      <c r="Q235" s="14">
        <f t="shared" si="150"/>
        <v>0</v>
      </c>
      <c r="R235" s="14">
        <f t="shared" si="154"/>
        <v>0</v>
      </c>
      <c r="S235" s="14">
        <f t="shared" si="151"/>
        <v>0</v>
      </c>
      <c r="T235" s="14">
        <f t="shared" si="152"/>
        <v>0</v>
      </c>
      <c r="U235" s="35">
        <f>D232</f>
        <v>1.0000105460046667</v>
      </c>
      <c r="V235" s="14">
        <v>3</v>
      </c>
      <c r="W235" s="14">
        <v>2</v>
      </c>
      <c r="X235" s="14">
        <v>1</v>
      </c>
    </row>
    <row r="236" spans="1:29" x14ac:dyDescent="0.25">
      <c r="A236" s="14" t="s">
        <v>42</v>
      </c>
      <c r="B236" s="14">
        <f t="shared" si="153"/>
        <v>0.24999634506001703</v>
      </c>
      <c r="C236" s="14">
        <f t="shared" si="150"/>
        <v>0.33332947136559793</v>
      </c>
      <c r="D236" s="14">
        <f t="shared" si="150"/>
        <v>0.49999634504665841</v>
      </c>
      <c r="E236" s="14">
        <f t="shared" si="150"/>
        <v>1</v>
      </c>
      <c r="F236" s="14">
        <f t="shared" si="150"/>
        <v>0</v>
      </c>
      <c r="G236" s="14">
        <f t="shared" si="150"/>
        <v>0</v>
      </c>
      <c r="H236" s="14">
        <f t="shared" si="150"/>
        <v>0</v>
      </c>
      <c r="I236" s="14">
        <f t="shared" si="150"/>
        <v>0</v>
      </c>
      <c r="J236" s="14">
        <f t="shared" si="150"/>
        <v>0</v>
      </c>
      <c r="K236" s="14">
        <f t="shared" si="150"/>
        <v>0</v>
      </c>
      <c r="L236" s="14">
        <f t="shared" si="150"/>
        <v>0</v>
      </c>
      <c r="M236" s="14">
        <f t="shared" si="150"/>
        <v>0</v>
      </c>
      <c r="N236" s="14">
        <f t="shared" si="150"/>
        <v>0</v>
      </c>
      <c r="O236" s="14">
        <f t="shared" si="150"/>
        <v>0</v>
      </c>
      <c r="P236" s="14">
        <f t="shared" si="150"/>
        <v>0</v>
      </c>
      <c r="Q236" s="14">
        <f t="shared" si="150"/>
        <v>0</v>
      </c>
      <c r="R236" s="14">
        <f t="shared" si="154"/>
        <v>0</v>
      </c>
      <c r="S236" s="14">
        <f t="shared" si="151"/>
        <v>0</v>
      </c>
      <c r="T236" s="14">
        <f t="shared" si="152"/>
        <v>0</v>
      </c>
      <c r="U236" s="35">
        <f>E232</f>
        <v>1.0000105460046667</v>
      </c>
      <c r="V236" s="14">
        <v>4</v>
      </c>
      <c r="W236" s="14">
        <v>3</v>
      </c>
      <c r="X236" s="14">
        <v>2</v>
      </c>
      <c r="Y236" s="14">
        <v>1</v>
      </c>
    </row>
    <row r="237" spans="1:29" x14ac:dyDescent="0.25">
      <c r="A237" s="14" t="s">
        <v>41</v>
      </c>
      <c r="B237" s="14">
        <f t="shared" si="153"/>
        <v>0.19999660540086156</v>
      </c>
      <c r="C237" s="14">
        <f t="shared" si="150"/>
        <v>0.24999634506001703</v>
      </c>
      <c r="D237" s="14">
        <f t="shared" si="150"/>
        <v>0.33332947136559793</v>
      </c>
      <c r="E237" s="14">
        <f t="shared" si="150"/>
        <v>0.49999634504665841</v>
      </c>
      <c r="F237" s="14">
        <f t="shared" si="150"/>
        <v>1</v>
      </c>
      <c r="G237" s="14">
        <f t="shared" si="150"/>
        <v>0</v>
      </c>
      <c r="H237" s="14">
        <f t="shared" si="150"/>
        <v>0</v>
      </c>
      <c r="I237" s="14">
        <f t="shared" si="150"/>
        <v>0</v>
      </c>
      <c r="J237" s="14">
        <f t="shared" si="150"/>
        <v>0</v>
      </c>
      <c r="K237" s="14">
        <f t="shared" si="150"/>
        <v>0</v>
      </c>
      <c r="L237" s="14">
        <f t="shared" si="150"/>
        <v>0</v>
      </c>
      <c r="M237" s="14">
        <f t="shared" si="150"/>
        <v>0</v>
      </c>
      <c r="N237" s="14">
        <f t="shared" si="150"/>
        <v>0</v>
      </c>
      <c r="O237" s="14">
        <f t="shared" si="150"/>
        <v>0</v>
      </c>
      <c r="P237" s="14">
        <f t="shared" si="150"/>
        <v>0</v>
      </c>
      <c r="Q237" s="14">
        <f t="shared" si="150"/>
        <v>0</v>
      </c>
      <c r="R237" s="14">
        <f t="shared" si="154"/>
        <v>0</v>
      </c>
      <c r="S237" s="14">
        <f t="shared" si="151"/>
        <v>0</v>
      </c>
      <c r="T237" s="14">
        <f t="shared" si="152"/>
        <v>0</v>
      </c>
      <c r="U237" s="35">
        <f>F232</f>
        <v>1.0000105460046667</v>
      </c>
      <c r="V237" s="14">
        <v>5</v>
      </c>
      <c r="W237" s="14">
        <v>4</v>
      </c>
      <c r="X237" s="14">
        <v>3</v>
      </c>
      <c r="Y237" s="14">
        <v>2</v>
      </c>
      <c r="Z237" s="14">
        <v>1</v>
      </c>
    </row>
    <row r="238" spans="1:29" x14ac:dyDescent="0.25">
      <c r="A238" s="14" t="s">
        <v>40</v>
      </c>
      <c r="B238" s="14">
        <f t="shared" si="153"/>
        <v>0.16665800626914168</v>
      </c>
      <c r="C238" s="14">
        <f t="shared" si="150"/>
        <v>0.19999066499100834</v>
      </c>
      <c r="D238" s="14">
        <f t="shared" si="150"/>
        <v>0.24998994904362265</v>
      </c>
      <c r="E238" s="14">
        <f t="shared" si="150"/>
        <v>0.33332271302972694</v>
      </c>
      <c r="F238" s="14">
        <f t="shared" si="150"/>
        <v>0.49998994894259896</v>
      </c>
      <c r="G238" s="14">
        <f t="shared" si="150"/>
        <v>1</v>
      </c>
      <c r="H238" s="14">
        <f t="shared" si="150"/>
        <v>0</v>
      </c>
      <c r="I238" s="14">
        <f t="shared" si="150"/>
        <v>0</v>
      </c>
      <c r="J238" s="14">
        <f t="shared" si="150"/>
        <v>0</v>
      </c>
      <c r="K238" s="14">
        <f t="shared" si="150"/>
        <v>0</v>
      </c>
      <c r="L238" s="14">
        <f t="shared" si="150"/>
        <v>0</v>
      </c>
      <c r="M238" s="14">
        <f t="shared" si="150"/>
        <v>0</v>
      </c>
      <c r="N238" s="14">
        <f t="shared" si="150"/>
        <v>0</v>
      </c>
      <c r="O238" s="14">
        <f t="shared" si="150"/>
        <v>0</v>
      </c>
      <c r="P238" s="14">
        <f t="shared" si="150"/>
        <v>0</v>
      </c>
      <c r="Q238" s="14">
        <f t="shared" si="150"/>
        <v>0</v>
      </c>
      <c r="R238" s="14">
        <f t="shared" si="154"/>
        <v>0</v>
      </c>
      <c r="S238" s="14">
        <f t="shared" si="151"/>
        <v>0</v>
      </c>
      <c r="T238" s="14">
        <f t="shared" si="152"/>
        <v>0</v>
      </c>
      <c r="U238" s="35">
        <f>G232</f>
        <v>1.0000290015128335</v>
      </c>
      <c r="V238" s="14">
        <v>6</v>
      </c>
      <c r="W238" s="14">
        <v>5</v>
      </c>
      <c r="X238" s="14">
        <v>4</v>
      </c>
      <c r="Y238" s="14">
        <v>3</v>
      </c>
      <c r="Z238" s="14">
        <v>2</v>
      </c>
      <c r="AA238" s="14">
        <v>1</v>
      </c>
    </row>
    <row r="239" spans="1:29" x14ac:dyDescent="0.25">
      <c r="A239" s="14" t="s">
        <v>39</v>
      </c>
      <c r="B239" s="14">
        <f t="shared" si="153"/>
        <v>0.14284943002346925</v>
      </c>
      <c r="C239" s="14">
        <f t="shared" si="150"/>
        <v>0.16665838116880635</v>
      </c>
      <c r="D239" s="14">
        <f t="shared" si="150"/>
        <v>0.19999106909492878</v>
      </c>
      <c r="E239" s="14">
        <f t="shared" si="150"/>
        <v>0.24999038414159128</v>
      </c>
      <c r="F239" s="14">
        <f t="shared" si="150"/>
        <v>0.33332317277612261</v>
      </c>
      <c r="G239" s="14">
        <f t="shared" si="150"/>
        <v>0.49999038404912471</v>
      </c>
      <c r="H239" s="14">
        <f t="shared" si="150"/>
        <v>1</v>
      </c>
      <c r="I239" s="14">
        <f t="shared" si="150"/>
        <v>0</v>
      </c>
      <c r="J239" s="14">
        <f t="shared" si="150"/>
        <v>0</v>
      </c>
      <c r="K239" s="14">
        <f t="shared" si="150"/>
        <v>0</v>
      </c>
      <c r="L239" s="14">
        <f t="shared" si="150"/>
        <v>0</v>
      </c>
      <c r="M239" s="14">
        <f t="shared" si="150"/>
        <v>0</v>
      </c>
      <c r="N239" s="14">
        <f t="shared" si="150"/>
        <v>0</v>
      </c>
      <c r="O239" s="14">
        <f t="shared" si="150"/>
        <v>0</v>
      </c>
      <c r="P239" s="14">
        <f t="shared" si="150"/>
        <v>0</v>
      </c>
      <c r="Q239" s="14">
        <f t="shared" si="150"/>
        <v>0</v>
      </c>
      <c r="R239" s="14">
        <f t="shared" si="154"/>
        <v>0</v>
      </c>
      <c r="S239" s="14">
        <f t="shared" si="151"/>
        <v>0</v>
      </c>
      <c r="T239" s="14">
        <f t="shared" si="152"/>
        <v>0</v>
      </c>
      <c r="U239" s="35">
        <f>H232</f>
        <v>1.0000277460360876</v>
      </c>
      <c r="V239" s="14">
        <v>7</v>
      </c>
      <c r="W239" s="14">
        <v>6</v>
      </c>
      <c r="X239" s="14">
        <v>5</v>
      </c>
      <c r="Y239" s="14">
        <v>4</v>
      </c>
      <c r="Z239" s="14">
        <v>3</v>
      </c>
      <c r="AA239" s="14">
        <v>2</v>
      </c>
      <c r="AB239" s="14">
        <v>1</v>
      </c>
    </row>
    <row r="240" spans="1:29" x14ac:dyDescent="0.25">
      <c r="A240" s="14" t="s">
        <v>38</v>
      </c>
      <c r="B240" s="14">
        <f t="shared" si="153"/>
        <v>0.12498974938090607</v>
      </c>
      <c r="C240" s="14">
        <f t="shared" si="150"/>
        <v>0.14284618011362316</v>
      </c>
      <c r="D240" s="14">
        <f t="shared" si="150"/>
        <v>0.16665488994832037</v>
      </c>
      <c r="E240" s="14">
        <f t="shared" si="150"/>
        <v>0.19998730590877317</v>
      </c>
      <c r="F240" s="14">
        <f t="shared" si="150"/>
        <v>0.24998633232106754</v>
      </c>
      <c r="G240" s="14">
        <f t="shared" si="150"/>
        <v>0.33331889141235549</v>
      </c>
      <c r="H240" s="14">
        <f t="shared" si="150"/>
        <v>0.49998633213425703</v>
      </c>
      <c r="I240" s="14">
        <f t="shared" si="150"/>
        <v>1</v>
      </c>
      <c r="J240" s="14">
        <f t="shared" si="150"/>
        <v>0</v>
      </c>
      <c r="K240" s="14">
        <f t="shared" si="150"/>
        <v>0</v>
      </c>
      <c r="L240" s="14">
        <f t="shared" si="150"/>
        <v>0</v>
      </c>
      <c r="M240" s="14">
        <f t="shared" si="150"/>
        <v>0</v>
      </c>
      <c r="N240" s="14">
        <f t="shared" si="150"/>
        <v>0</v>
      </c>
      <c r="O240" s="14">
        <f t="shared" si="150"/>
        <v>0</v>
      </c>
      <c r="P240" s="14">
        <f t="shared" si="150"/>
        <v>0</v>
      </c>
      <c r="Q240" s="14">
        <f t="shared" si="150"/>
        <v>0</v>
      </c>
      <c r="R240" s="14">
        <f t="shared" si="154"/>
        <v>0</v>
      </c>
      <c r="S240" s="14">
        <f t="shared" si="151"/>
        <v>0</v>
      </c>
      <c r="T240" s="14">
        <f t="shared" si="152"/>
        <v>0</v>
      </c>
      <c r="U240" s="35">
        <f>I232</f>
        <v>1.0000394376632851</v>
      </c>
      <c r="V240" s="14">
        <v>8</v>
      </c>
      <c r="W240" s="14">
        <v>7</v>
      </c>
      <c r="X240" s="14">
        <v>6</v>
      </c>
      <c r="Y240" s="14">
        <v>5</v>
      </c>
      <c r="Z240" s="14">
        <v>4</v>
      </c>
      <c r="AA240" s="14">
        <v>3</v>
      </c>
      <c r="AB240" s="14">
        <v>2</v>
      </c>
      <c r="AC240" s="14">
        <v>1</v>
      </c>
    </row>
    <row r="241" spans="1:40" x14ac:dyDescent="0.25">
      <c r="A241" s="14" t="s">
        <v>37</v>
      </c>
      <c r="B241" s="14">
        <f t="shared" si="153"/>
        <v>0.11110200481626034</v>
      </c>
      <c r="C241" s="14">
        <f t="shared" si="150"/>
        <v>0.12499030456158403</v>
      </c>
      <c r="D241" s="14">
        <f t="shared" si="150"/>
        <v>0.14284677386493536</v>
      </c>
      <c r="E241" s="14">
        <f t="shared" si="150"/>
        <v>0.16665552778702039</v>
      </c>
      <c r="F241" s="14">
        <f t="shared" si="150"/>
        <v>0.19998799343563267</v>
      </c>
      <c r="G241" s="14">
        <f t="shared" si="150"/>
        <v>0.24998707258165909</v>
      </c>
      <c r="H241" s="14">
        <f t="shared" si="150"/>
        <v>0.3333196736111752</v>
      </c>
      <c r="I241" s="14">
        <f t="shared" si="150"/>
        <v>0.4999870724145366</v>
      </c>
      <c r="J241" s="14">
        <f t="shared" si="150"/>
        <v>1</v>
      </c>
      <c r="K241" s="14">
        <f t="shared" si="150"/>
        <v>0</v>
      </c>
      <c r="L241" s="14">
        <f t="shared" si="150"/>
        <v>0</v>
      </c>
      <c r="M241" s="14">
        <f t="shared" si="150"/>
        <v>0</v>
      </c>
      <c r="N241" s="14">
        <f t="shared" si="150"/>
        <v>0</v>
      </c>
      <c r="O241" s="14">
        <f t="shared" si="150"/>
        <v>0</v>
      </c>
      <c r="P241" s="14">
        <f t="shared" si="150"/>
        <v>0</v>
      </c>
      <c r="Q241" s="14">
        <f t="shared" si="150"/>
        <v>0</v>
      </c>
      <c r="R241" s="14">
        <f t="shared" si="154"/>
        <v>0</v>
      </c>
      <c r="S241" s="14">
        <f t="shared" si="151"/>
        <v>0</v>
      </c>
      <c r="T241" s="14">
        <f t="shared" si="152"/>
        <v>0</v>
      </c>
      <c r="U241" s="35">
        <f>J232</f>
        <v>1.0000373016090991</v>
      </c>
      <c r="V241" s="14">
        <v>9</v>
      </c>
      <c r="W241" s="14">
        <v>8</v>
      </c>
      <c r="X241" s="14">
        <v>7</v>
      </c>
      <c r="Y241" s="14">
        <v>6</v>
      </c>
      <c r="Z241" s="14">
        <v>5</v>
      </c>
      <c r="AA241" s="14">
        <v>4</v>
      </c>
      <c r="AB241" s="14">
        <v>3</v>
      </c>
      <c r="AC241" s="14">
        <v>2</v>
      </c>
      <c r="AD241" s="14">
        <v>1</v>
      </c>
    </row>
    <row r="242" spans="1:40" x14ac:dyDescent="0.25">
      <c r="A242" s="14" t="s">
        <v>36</v>
      </c>
      <c r="B242" s="14">
        <f t="shared" si="153"/>
        <v>9.9989477888587225E-2</v>
      </c>
      <c r="C242" s="14">
        <f t="shared" si="150"/>
        <v>0.11109995481092097</v>
      </c>
      <c r="D242" s="14">
        <f t="shared" si="150"/>
        <v>0.12498812192261419</v>
      </c>
      <c r="E242" s="14">
        <f t="shared" si="150"/>
        <v>0.14284443958828349</v>
      </c>
      <c r="F242" s="14">
        <f t="shared" si="150"/>
        <v>0.1666530201837981</v>
      </c>
      <c r="G242" s="14">
        <f t="shared" si="150"/>
        <v>0.1999852904865137</v>
      </c>
      <c r="H242" s="14">
        <f t="shared" si="150"/>
        <v>0.24998416231265053</v>
      </c>
      <c r="I242" s="14">
        <f t="shared" si="150"/>
        <v>0.3333165984629643</v>
      </c>
      <c r="J242" s="14">
        <f t="shared" si="150"/>
        <v>0.49998416206181029</v>
      </c>
      <c r="K242" s="14">
        <f t="shared" si="150"/>
        <v>1</v>
      </c>
      <c r="L242" s="14">
        <f t="shared" si="150"/>
        <v>0</v>
      </c>
      <c r="M242" s="14">
        <f t="shared" si="150"/>
        <v>0</v>
      </c>
      <c r="N242" s="14">
        <f t="shared" si="150"/>
        <v>0</v>
      </c>
      <c r="O242" s="14">
        <f t="shared" si="150"/>
        <v>0</v>
      </c>
      <c r="P242" s="14">
        <f t="shared" si="150"/>
        <v>0</v>
      </c>
      <c r="Q242" s="14">
        <f t="shared" si="150"/>
        <v>0</v>
      </c>
      <c r="R242" s="14">
        <f t="shared" si="154"/>
        <v>0</v>
      </c>
      <c r="S242" s="14">
        <f t="shared" si="151"/>
        <v>0</v>
      </c>
      <c r="T242" s="14">
        <f t="shared" si="152"/>
        <v>0</v>
      </c>
      <c r="U242" s="35">
        <f>K232</f>
        <v>1.0000456993535558</v>
      </c>
      <c r="V242" s="14">
        <v>10</v>
      </c>
      <c r="W242" s="14">
        <v>9</v>
      </c>
      <c r="X242" s="14">
        <v>8</v>
      </c>
      <c r="Y242" s="14">
        <v>7</v>
      </c>
      <c r="Z242" s="14">
        <v>6</v>
      </c>
      <c r="AA242" s="14">
        <v>5</v>
      </c>
      <c r="AB242" s="14">
        <v>4</v>
      </c>
      <c r="AC242" s="14">
        <v>3</v>
      </c>
      <c r="AD242" s="14">
        <v>2</v>
      </c>
      <c r="AE242" s="14">
        <v>1</v>
      </c>
    </row>
    <row r="243" spans="1:40" x14ac:dyDescent="0.25">
      <c r="A243" s="14" t="s">
        <v>35</v>
      </c>
      <c r="B243" s="14">
        <f t="shared" si="153"/>
        <v>9.0899634444623262E-2</v>
      </c>
      <c r="C243" s="14">
        <f t="shared" si="150"/>
        <v>9.9990011325633885E-2</v>
      </c>
      <c r="D243" s="14">
        <f t="shared" si="150"/>
        <v>0.11110052040058188</v>
      </c>
      <c r="E243" s="14">
        <f t="shared" si="150"/>
        <v>0.12498872410566861</v>
      </c>
      <c r="F243" s="14">
        <f t="shared" si="150"/>
        <v>0.14284508360794693</v>
      </c>
      <c r="G243" s="14">
        <f t="shared" si="150"/>
        <v>0.16665371202404713</v>
      </c>
      <c r="H243" s="14">
        <f t="shared" si="150"/>
        <v>0.19998603622252631</v>
      </c>
      <c r="I243" s="14">
        <f t="shared" si="150"/>
        <v>0.24998496524817879</v>
      </c>
      <c r="J243" s="14">
        <f t="shared" si="150"/>
        <v>0.33331744688897086</v>
      </c>
      <c r="K243" s="14">
        <f t="shared" si="150"/>
        <v>0.49998496502212825</v>
      </c>
      <c r="L243" s="14">
        <f t="shared" si="150"/>
        <v>1</v>
      </c>
      <c r="M243" s="14">
        <f t="shared" si="150"/>
        <v>0</v>
      </c>
      <c r="N243" s="14">
        <f t="shared" si="150"/>
        <v>0</v>
      </c>
      <c r="O243" s="14">
        <f t="shared" si="150"/>
        <v>0</v>
      </c>
      <c r="P243" s="14">
        <f t="shared" si="150"/>
        <v>0</v>
      </c>
      <c r="Q243" s="14">
        <f t="shared" si="150"/>
        <v>0</v>
      </c>
      <c r="R243" s="14">
        <f t="shared" si="154"/>
        <v>0</v>
      </c>
      <c r="S243" s="14">
        <f t="shared" si="151"/>
        <v>0</v>
      </c>
      <c r="T243" s="14">
        <f t="shared" si="152"/>
        <v>0</v>
      </c>
      <c r="U243" s="35">
        <f>L232</f>
        <v>1.0000433824282882</v>
      </c>
      <c r="V243" s="14">
        <v>11</v>
      </c>
      <c r="W243" s="14">
        <v>10</v>
      </c>
      <c r="X243" s="14">
        <v>9</v>
      </c>
      <c r="Y243" s="14">
        <v>8</v>
      </c>
      <c r="Z243" s="14">
        <v>7</v>
      </c>
      <c r="AA243" s="14">
        <v>6</v>
      </c>
      <c r="AB243" s="14">
        <v>5</v>
      </c>
      <c r="AC243" s="14">
        <v>4</v>
      </c>
      <c r="AD243" s="14">
        <v>3</v>
      </c>
      <c r="AE243" s="14">
        <v>2</v>
      </c>
      <c r="AF243" s="14">
        <v>1</v>
      </c>
    </row>
    <row r="244" spans="1:40" x14ac:dyDescent="0.25">
      <c r="A244" s="14" t="s">
        <v>34</v>
      </c>
      <c r="B244" s="14">
        <f t="shared" si="153"/>
        <v>8.3323006325651733E-2</v>
      </c>
      <c r="C244" s="14">
        <f t="shared" si="150"/>
        <v>9.0898219542605893E-2</v>
      </c>
      <c r="D244" s="14">
        <f t="shared" si="150"/>
        <v>9.9988516789367043E-2</v>
      </c>
      <c r="E244" s="14">
        <f t="shared" si="150"/>
        <v>0.11109893578164405</v>
      </c>
      <c r="F244" s="14">
        <f t="shared" si="150"/>
        <v>0.1249870369621922</v>
      </c>
      <c r="G244" s="14">
        <f t="shared" si="150"/>
        <v>0.14284327924983903</v>
      </c>
      <c r="H244" s="14">
        <f t="shared" si="150"/>
        <v>0.1666517736857708</v>
      </c>
      <c r="I244" s="14">
        <f t="shared" si="150"/>
        <v>0.1999839468829579</v>
      </c>
      <c r="J244" s="14">
        <f t="shared" si="150"/>
        <v>0.24998271565083746</v>
      </c>
      <c r="K244" s="14">
        <f t="shared" si="150"/>
        <v>0.33331506983879988</v>
      </c>
      <c r="L244" s="14">
        <f t="shared" si="150"/>
        <v>0.49998271535207833</v>
      </c>
      <c r="M244" s="14">
        <f t="shared" si="150"/>
        <v>1</v>
      </c>
      <c r="N244" s="14">
        <f t="shared" si="150"/>
        <v>0</v>
      </c>
      <c r="O244" s="14">
        <f t="shared" si="150"/>
        <v>0</v>
      </c>
      <c r="P244" s="14">
        <f t="shared" si="150"/>
        <v>0</v>
      </c>
      <c r="Q244" s="14">
        <f t="shared" si="150"/>
        <v>0</v>
      </c>
      <c r="R244" s="14">
        <f t="shared" si="154"/>
        <v>0</v>
      </c>
      <c r="S244" s="14">
        <f t="shared" si="151"/>
        <v>0</v>
      </c>
      <c r="T244" s="14">
        <f t="shared" si="152"/>
        <v>0</v>
      </c>
      <c r="U244" s="35">
        <f>M232</f>
        <v>1.0000498738137364</v>
      </c>
      <c r="V244" s="14">
        <v>12</v>
      </c>
      <c r="W244" s="14">
        <v>11</v>
      </c>
      <c r="X244" s="14">
        <v>10</v>
      </c>
      <c r="Y244" s="14">
        <v>9</v>
      </c>
      <c r="Z244" s="14">
        <v>8</v>
      </c>
      <c r="AA244" s="14">
        <v>7</v>
      </c>
      <c r="AB244" s="14">
        <v>6</v>
      </c>
      <c r="AC244" s="14">
        <v>5</v>
      </c>
      <c r="AD244" s="14">
        <v>4</v>
      </c>
      <c r="AE244" s="14">
        <v>3</v>
      </c>
      <c r="AF244" s="14">
        <v>2</v>
      </c>
      <c r="AG244" s="14">
        <v>1</v>
      </c>
    </row>
    <row r="245" spans="1:40" x14ac:dyDescent="0.25">
      <c r="A245" s="14" t="s">
        <v>33</v>
      </c>
      <c r="B245" s="14">
        <f t="shared" si="153"/>
        <v>7.6913687369266043E-2</v>
      </c>
      <c r="C245" s="14">
        <f t="shared" si="150"/>
        <v>8.3323478729447412E-2</v>
      </c>
      <c r="D245" s="14">
        <f t="shared" si="150"/>
        <v>9.0898716848852201E-2</v>
      </c>
      <c r="E245" s="14">
        <f t="shared" si="150"/>
        <v>9.9989042085366936E-2</v>
      </c>
      <c r="F245" s="14">
        <f t="shared" si="150"/>
        <v>0.11109949273980721</v>
      </c>
      <c r="G245" s="14">
        <f t="shared" si="150"/>
        <v>0.12498762995558775</v>
      </c>
      <c r="H245" s="14">
        <f t="shared" si="150"/>
        <v>0.14284391344174796</v>
      </c>
      <c r="I245" s="14">
        <f t="shared" si="150"/>
        <v>0.16665245496896236</v>
      </c>
      <c r="J245" s="14">
        <f t="shared" si="150"/>
        <v>0.19998468124005803</v>
      </c>
      <c r="K245" s="14">
        <f t="shared" si="150"/>
        <v>0.24998350633540636</v>
      </c>
      <c r="L245" s="14">
        <f t="shared" si="150"/>
        <v>0.33331590532077404</v>
      </c>
      <c r="M245" s="14">
        <f t="shared" si="150"/>
        <v>0.4999835060633564</v>
      </c>
      <c r="N245" s="14">
        <f t="shared" si="150"/>
        <v>1</v>
      </c>
      <c r="O245" s="14">
        <f t="shared" si="150"/>
        <v>0</v>
      </c>
      <c r="P245" s="14">
        <f t="shared" si="150"/>
        <v>0</v>
      </c>
      <c r="Q245" s="14">
        <f t="shared" si="150"/>
        <v>0</v>
      </c>
      <c r="R245" s="14">
        <f t="shared" si="154"/>
        <v>0</v>
      </c>
      <c r="S245" s="14">
        <f t="shared" si="151"/>
        <v>0</v>
      </c>
      <c r="T245" s="14">
        <f t="shared" si="152"/>
        <v>0</v>
      </c>
      <c r="U245" s="35">
        <f>N232</f>
        <v>1.0000475922261884</v>
      </c>
      <c r="V245" s="14">
        <v>13</v>
      </c>
      <c r="W245" s="14">
        <v>12</v>
      </c>
      <c r="X245" s="14">
        <v>11</v>
      </c>
      <c r="Y245" s="14">
        <v>10</v>
      </c>
      <c r="Z245" s="14">
        <v>9</v>
      </c>
      <c r="AA245" s="14">
        <v>8</v>
      </c>
      <c r="AB245" s="14">
        <v>7</v>
      </c>
      <c r="AC245" s="14">
        <v>6</v>
      </c>
      <c r="AD245" s="14">
        <v>5</v>
      </c>
      <c r="AE245" s="14">
        <v>4</v>
      </c>
      <c r="AF245" s="14">
        <v>3</v>
      </c>
      <c r="AG245" s="14">
        <v>2</v>
      </c>
      <c r="AH245" s="14">
        <v>1</v>
      </c>
    </row>
    <row r="246" spans="1:40" x14ac:dyDescent="0.25">
      <c r="A246" s="14" t="s">
        <v>32</v>
      </c>
      <c r="B246" s="14">
        <f t="shared" si="153"/>
        <v>7.1418608631860142E-2</v>
      </c>
      <c r="C246" s="14">
        <f t="shared" si="150"/>
        <v>7.6912649025119517E-2</v>
      </c>
      <c r="D246" s="14">
        <f t="shared" si="150"/>
        <v>8.332238895541634E-2</v>
      </c>
      <c r="E246" s="14">
        <f t="shared" si="150"/>
        <v>9.0897569627961985E-2</v>
      </c>
      <c r="F246" s="14">
        <f t="shared" si="150"/>
        <v>9.9987830295580074E-2</v>
      </c>
      <c r="G246" s="14">
        <f t="shared" si="150"/>
        <v>0.11109820790931163</v>
      </c>
      <c r="H246" s="14">
        <f t="shared" si="150"/>
        <v>0.12498626199622839</v>
      </c>
      <c r="I246" s="14">
        <f t="shared" si="150"/>
        <v>0.14284245044243521</v>
      </c>
      <c r="J246" s="14">
        <f t="shared" si="150"/>
        <v>0.16665088333574524</v>
      </c>
      <c r="K246" s="14">
        <f t="shared" si="150"/>
        <v>0.19998298717165905</v>
      </c>
      <c r="L246" s="14">
        <f t="shared" si="150"/>
        <v>0.24998168232609655</v>
      </c>
      <c r="M246" s="14">
        <f t="shared" si="150"/>
        <v>0.33331397796868889</v>
      </c>
      <c r="N246" s="14">
        <f t="shared" si="150"/>
        <v>0.4999816819905471</v>
      </c>
      <c r="O246" s="14">
        <f t="shared" si="150"/>
        <v>1</v>
      </c>
      <c r="P246" s="14">
        <f t="shared" si="150"/>
        <v>0</v>
      </c>
      <c r="Q246" s="14">
        <f t="shared" si="150"/>
        <v>0</v>
      </c>
      <c r="R246" s="14">
        <f t="shared" si="154"/>
        <v>0</v>
      </c>
      <c r="S246" s="14">
        <f t="shared" si="151"/>
        <v>0</v>
      </c>
      <c r="T246" s="14">
        <f t="shared" si="152"/>
        <v>0</v>
      </c>
      <c r="U246" s="35">
        <f>O232</f>
        <v>1.0000528555710082</v>
      </c>
      <c r="V246" s="14">
        <v>14</v>
      </c>
      <c r="W246" s="14">
        <v>13</v>
      </c>
      <c r="X246" s="14">
        <v>12</v>
      </c>
      <c r="Y246" s="14">
        <v>11</v>
      </c>
      <c r="Z246" s="14">
        <v>10</v>
      </c>
      <c r="AA246" s="14">
        <v>9</v>
      </c>
      <c r="AB246" s="14">
        <v>8</v>
      </c>
      <c r="AC246" s="14">
        <v>7</v>
      </c>
      <c r="AD246" s="14">
        <v>6</v>
      </c>
      <c r="AE246" s="14">
        <v>5</v>
      </c>
      <c r="AF246" s="14">
        <v>4</v>
      </c>
      <c r="AG246" s="14">
        <v>3</v>
      </c>
      <c r="AH246" s="14">
        <v>2</v>
      </c>
      <c r="AI246" s="14">
        <v>1</v>
      </c>
    </row>
    <row r="247" spans="1:40" x14ac:dyDescent="0.25">
      <c r="A247" s="14" t="s">
        <v>31</v>
      </c>
      <c r="B247" s="14">
        <f t="shared" si="153"/>
        <v>6.6657517801820151E-2</v>
      </c>
      <c r="C247" s="14">
        <f t="shared" si="150"/>
        <v>7.1419018790834926E-2</v>
      </c>
      <c r="D247" s="14">
        <f t="shared" si="150"/>
        <v>7.69130783326816E-2</v>
      </c>
      <c r="E247" s="14">
        <f t="shared" si="150"/>
        <v>8.3322839526926623E-2</v>
      </c>
      <c r="F247" s="14">
        <f t="shared" si="150"/>
        <v>9.0898043951173804E-2</v>
      </c>
      <c r="G247" s="14">
        <f t="shared" si="150"/>
        <v>9.998833131514237E-2</v>
      </c>
      <c r="H247" s="14">
        <f t="shared" si="150"/>
        <v>0.11109873912794727</v>
      </c>
      <c r="I247" s="14">
        <f t="shared" si="150"/>
        <v>0.12498682758494931</v>
      </c>
      <c r="J247" s="14">
        <f t="shared" si="150"/>
        <v>0.14284305532596109</v>
      </c>
      <c r="K247" s="14">
        <f t="shared" si="150"/>
        <v>0.16665153313459319</v>
      </c>
      <c r="L247" s="14">
        <f t="shared" si="150"/>
        <v>0.19998368759208279</v>
      </c>
      <c r="M247" s="14">
        <f t="shared" si="150"/>
        <v>0.24998243647145127</v>
      </c>
      <c r="N247" s="14">
        <f t="shared" si="150"/>
        <v>0.33331477484196115</v>
      </c>
      <c r="O247" s="14">
        <f t="shared" si="150"/>
        <v>0.49998243616296284</v>
      </c>
      <c r="P247" s="14">
        <f t="shared" si="150"/>
        <v>1</v>
      </c>
      <c r="Q247" s="14">
        <f t="shared" si="150"/>
        <v>0</v>
      </c>
      <c r="R247" s="14">
        <f t="shared" si="154"/>
        <v>0</v>
      </c>
      <c r="S247" s="14">
        <f t="shared" si="151"/>
        <v>0</v>
      </c>
      <c r="T247" s="14">
        <f t="shared" si="152"/>
        <v>0</v>
      </c>
      <c r="U247" s="35">
        <f>P232</f>
        <v>1.0000506794113151</v>
      </c>
      <c r="V247" s="14">
        <v>15</v>
      </c>
      <c r="W247" s="14">
        <v>14</v>
      </c>
      <c r="X247" s="14">
        <v>13</v>
      </c>
      <c r="Y247" s="14">
        <v>12</v>
      </c>
      <c r="Z247" s="14">
        <v>11</v>
      </c>
      <c r="AA247" s="14">
        <v>10</v>
      </c>
      <c r="AB247" s="14">
        <v>9</v>
      </c>
      <c r="AC247" s="14">
        <v>8</v>
      </c>
      <c r="AD247" s="14">
        <v>7</v>
      </c>
      <c r="AE247" s="14">
        <v>6</v>
      </c>
      <c r="AF247" s="14">
        <v>5</v>
      </c>
      <c r="AG247" s="14">
        <v>4</v>
      </c>
      <c r="AH247" s="14">
        <v>3</v>
      </c>
      <c r="AI247" s="14">
        <v>2</v>
      </c>
      <c r="AJ247" s="14">
        <v>1</v>
      </c>
    </row>
    <row r="248" spans="1:40" x14ac:dyDescent="0.25">
      <c r="A248" s="14" t="s">
        <v>91</v>
      </c>
      <c r="B248" s="14">
        <f>IFERROR(1/(V248^$U248),0)</f>
        <v>6.2491548460984821E-2</v>
      </c>
      <c r="C248" s="14">
        <f t="shared" si="150"/>
        <v>6.6657861522595688E-2</v>
      </c>
      <c r="D248" s="14">
        <f t="shared" si="150"/>
        <v>7.1419377681870136E-2</v>
      </c>
      <c r="E248" s="14">
        <f t="shared" si="150"/>
        <v>7.6913453978764104E-2</v>
      </c>
      <c r="F248" s="14">
        <f t="shared" si="150"/>
        <v>8.3323233778996822E-2</v>
      </c>
      <c r="G248" s="14">
        <f t="shared" si="150"/>
        <v>9.0898458986014508E-2</v>
      </c>
      <c r="H248" s="14">
        <f t="shared" si="150"/>
        <v>9.9988769709318831E-2</v>
      </c>
      <c r="I248" s="14">
        <f t="shared" si="150"/>
        <v>0.11109920394633704</v>
      </c>
      <c r="J248" s="14">
        <f t="shared" si="150"/>
        <v>0.12498732247717959</v>
      </c>
      <c r="K248" s="14">
        <f t="shared" si="150"/>
        <v>0.14284358460114746</v>
      </c>
      <c r="L248" s="14">
        <f t="shared" si="150"/>
        <v>0.16665210171066358</v>
      </c>
      <c r="M248" s="14">
        <f t="shared" si="150"/>
        <v>0.19998430046196577</v>
      </c>
      <c r="N248" s="14">
        <f t="shared" si="150"/>
        <v>0.24998309635050292</v>
      </c>
      <c r="O248" s="14">
        <f t="shared" si="150"/>
        <v>0.33331547210763712</v>
      </c>
      <c r="P248" s="14">
        <f t="shared" si="150"/>
        <v>0.49998309606475988</v>
      </c>
      <c r="Q248" s="14">
        <f t="shared" si="150"/>
        <v>1</v>
      </c>
      <c r="R248" s="14">
        <f>IFERROR(1/(AL248^$U248),0)</f>
        <v>0</v>
      </c>
      <c r="S248" s="14">
        <f t="shared" si="151"/>
        <v>0</v>
      </c>
      <c r="T248" s="14">
        <f t="shared" si="152"/>
        <v>0</v>
      </c>
      <c r="U248" s="14">
        <f>Q232</f>
        <v>1.0000487752715836</v>
      </c>
      <c r="V248" s="14">
        <v>16</v>
      </c>
      <c r="W248" s="14">
        <v>15</v>
      </c>
      <c r="X248" s="14">
        <v>14</v>
      </c>
      <c r="Y248" s="14">
        <v>13</v>
      </c>
      <c r="Z248" s="14">
        <v>12</v>
      </c>
      <c r="AA248" s="14">
        <v>11</v>
      </c>
      <c r="AB248" s="14">
        <v>10</v>
      </c>
      <c r="AC248" s="14">
        <v>9</v>
      </c>
      <c r="AD248" s="14">
        <v>8</v>
      </c>
      <c r="AE248" s="14">
        <v>7</v>
      </c>
      <c r="AF248" s="14">
        <v>6</v>
      </c>
      <c r="AG248" s="37">
        <v>5</v>
      </c>
      <c r="AH248" s="14">
        <v>4</v>
      </c>
      <c r="AI248" s="14">
        <v>3</v>
      </c>
      <c r="AJ248" s="14">
        <v>2</v>
      </c>
      <c r="AK248" s="14">
        <v>1</v>
      </c>
    </row>
    <row r="249" spans="1:40" x14ac:dyDescent="0.25">
      <c r="A249" s="14" t="s">
        <v>92</v>
      </c>
      <c r="B249" s="14">
        <f t="shared" si="153"/>
        <v>5.8815681076405175E-2</v>
      </c>
      <c r="C249" s="14">
        <f t="shared" ref="C249:C251" si="155">IFERROR(1/(W249^$U249),0)</f>
        <v>6.2491839565473897E-2</v>
      </c>
      <c r="D249" s="14">
        <f t="shared" ref="D249:D251" si="156">IFERROR(1/(X249^$U249),0)</f>
        <v>6.6658164807104833E-2</v>
      </c>
      <c r="E249" s="14">
        <f t="shared" ref="E249:E251" si="157">IFERROR(1/(Y249^$U249),0)</f>
        <v>7.1419694351928353E-2</v>
      </c>
      <c r="F249" s="14">
        <f t="shared" ref="F249:F251" si="158">IFERROR(1/(Z249^$U249),0)</f>
        <v>7.6913785432713447E-2</v>
      </c>
      <c r="G249" s="14">
        <f t="shared" ref="G249:G251" si="159">IFERROR(1/(AA249^$U249),0)</f>
        <v>8.3323581650019699E-2</v>
      </c>
      <c r="H249" s="14">
        <f t="shared" ref="H249:H251" si="160">IFERROR(1/(AB249^$U249),0)</f>
        <v>9.0898825194800595E-2</v>
      </c>
      <c r="I249" s="14">
        <f t="shared" ref="I249:I251" si="161">IFERROR(1/(AC249^$U249),0)</f>
        <v>9.9989156529306025E-2</v>
      </c>
      <c r="J249" s="14">
        <f t="shared" ref="J249:J251" si="162">IFERROR(1/(AD249^$U249),0)</f>
        <v>0.11109961408182543</v>
      </c>
      <c r="K249" s="14">
        <f t="shared" ref="K249:K251" si="163">IFERROR(1/(AE249^$U249),0)</f>
        <v>0.12498775914842193</v>
      </c>
      <c r="L249" s="14">
        <f t="shared" ref="L249:L251" si="164">IFERROR(1/(AF249^$U249),0)</f>
        <v>0.1428440516102934</v>
      </c>
      <c r="M249" s="14">
        <f t="shared" ref="M249:M251" si="165">IFERROR(1/(AG249^$U249),0)</f>
        <v>0.16665260339704246</v>
      </c>
      <c r="N249" s="14">
        <f t="shared" ref="N249:N251" si="166">IFERROR(1/(AH249^$U249),0)</f>
        <v>0.19998484123106944</v>
      </c>
      <c r="O249" s="14">
        <f t="shared" ref="O249:O251" si="167">IFERROR(1/(AI249^$U249),0)</f>
        <v>0.2499836785981715</v>
      </c>
      <c r="P249" s="14">
        <f t="shared" ref="P249:P251" si="168">IFERROR(1/(AJ249^$U249),0)</f>
        <v>0.33331608734326856</v>
      </c>
      <c r="Q249" s="14">
        <f t="shared" ref="Q249:Q251" si="169">IFERROR(1/(AK249^$U249),0)</f>
        <v>0.49998367833177465</v>
      </c>
      <c r="R249" s="14">
        <f t="shared" ref="R249:R251" si="170">IFERROR(1/(AL249^$U249),0)</f>
        <v>1</v>
      </c>
      <c r="S249" s="14">
        <f t="shared" si="151"/>
        <v>0</v>
      </c>
      <c r="T249" s="14">
        <f t="shared" si="152"/>
        <v>0</v>
      </c>
      <c r="U249" s="14">
        <f>R232</f>
        <v>1.0000470951482912</v>
      </c>
      <c r="V249" s="14">
        <v>17</v>
      </c>
      <c r="W249" s="14">
        <v>16</v>
      </c>
      <c r="X249" s="14">
        <v>15</v>
      </c>
      <c r="Y249" s="14">
        <v>14</v>
      </c>
      <c r="Z249" s="14">
        <v>13</v>
      </c>
      <c r="AA249" s="14">
        <v>12</v>
      </c>
      <c r="AB249" s="14">
        <v>11</v>
      </c>
      <c r="AC249" s="14">
        <v>10</v>
      </c>
      <c r="AD249" s="14">
        <v>9</v>
      </c>
      <c r="AE249" s="14">
        <v>8</v>
      </c>
      <c r="AF249" s="14">
        <v>7</v>
      </c>
      <c r="AG249" s="14">
        <v>6</v>
      </c>
      <c r="AH249" s="14">
        <v>5</v>
      </c>
      <c r="AI249" s="14">
        <v>4</v>
      </c>
      <c r="AJ249" s="14">
        <v>3</v>
      </c>
      <c r="AK249" s="14">
        <v>2</v>
      </c>
      <c r="AL249" s="14">
        <v>1</v>
      </c>
    </row>
    <row r="250" spans="1:40" x14ac:dyDescent="0.25">
      <c r="A250" s="14" t="s">
        <v>93</v>
      </c>
      <c r="B250" s="14">
        <f t="shared" si="153"/>
        <v>5.5548233489150903E-2</v>
      </c>
      <c r="C250" s="14">
        <f t="shared" si="155"/>
        <v>5.8815929940336908E-2</v>
      </c>
      <c r="D250" s="14">
        <f t="shared" si="156"/>
        <v>6.2492098326158166E-2</v>
      </c>
      <c r="E250" s="14">
        <f t="shared" si="157"/>
        <v>6.6658434394493593E-2</v>
      </c>
      <c r="F250" s="14">
        <f t="shared" si="158"/>
        <v>7.1419975837603289E-2</v>
      </c>
      <c r="G250" s="14">
        <f t="shared" si="159"/>
        <v>7.6914080059645368E-2</v>
      </c>
      <c r="H250" s="14">
        <f t="shared" si="160"/>
        <v>8.3323890869925962E-2</v>
      </c>
      <c r="I250" s="14">
        <f t="shared" si="161"/>
        <v>9.0899150714960172E-2</v>
      </c>
      <c r="J250" s="14">
        <f t="shared" si="162"/>
        <v>9.9989500370550918E-2</v>
      </c>
      <c r="K250" s="14">
        <f t="shared" si="163"/>
        <v>0.11109997864797502</v>
      </c>
      <c r="L250" s="14">
        <f t="shared" si="164"/>
        <v>0.12498814730191804</v>
      </c>
      <c r="M250" s="14">
        <f t="shared" si="165"/>
        <v>0.14284446673081605</v>
      </c>
      <c r="N250" s="14">
        <f t="shared" si="166"/>
        <v>0.16665304934175829</v>
      </c>
      <c r="O250" s="14">
        <f t="shared" si="167"/>
        <v>0.1999853219159447</v>
      </c>
      <c r="P250" s="14">
        <f t="shared" si="168"/>
        <v>0.24998419615279316</v>
      </c>
      <c r="Q250" s="14">
        <f t="shared" si="169"/>
        <v>0.33331663422033864</v>
      </c>
      <c r="R250" s="14">
        <f t="shared" si="170"/>
        <v>0.49998419590302368</v>
      </c>
      <c r="S250" s="14">
        <f t="shared" si="151"/>
        <v>1</v>
      </c>
      <c r="T250" s="14">
        <f t="shared" si="152"/>
        <v>0</v>
      </c>
      <c r="U250" s="14">
        <f>S232</f>
        <v>1.0000456017053645</v>
      </c>
      <c r="V250" s="14">
        <v>18</v>
      </c>
      <c r="W250" s="14">
        <v>17</v>
      </c>
      <c r="X250" s="14">
        <v>16</v>
      </c>
      <c r="Y250" s="14">
        <v>15</v>
      </c>
      <c r="Z250" s="14">
        <v>14</v>
      </c>
      <c r="AA250" s="14">
        <v>13</v>
      </c>
      <c r="AB250" s="14">
        <v>12</v>
      </c>
      <c r="AC250" s="14">
        <v>11</v>
      </c>
      <c r="AD250" s="14">
        <v>10</v>
      </c>
      <c r="AE250" s="14">
        <v>9</v>
      </c>
      <c r="AF250" s="14">
        <v>8</v>
      </c>
      <c r="AG250" s="14">
        <v>7</v>
      </c>
      <c r="AH250" s="14">
        <v>6</v>
      </c>
      <c r="AI250" s="14">
        <v>5</v>
      </c>
      <c r="AJ250" s="14">
        <v>4</v>
      </c>
      <c r="AK250" s="14">
        <v>3</v>
      </c>
      <c r="AL250" s="14">
        <v>2</v>
      </c>
      <c r="AM250" s="14">
        <v>1</v>
      </c>
    </row>
    <row r="251" spans="1:40" x14ac:dyDescent="0.25">
      <c r="A251" s="14" t="s">
        <v>94</v>
      </c>
      <c r="B251" s="14">
        <f t="shared" si="153"/>
        <v>5.2624719554060853E-2</v>
      </c>
      <c r="C251" s="14">
        <f t="shared" si="155"/>
        <v>5.5548448029383322E-2</v>
      </c>
      <c r="D251" s="14">
        <f t="shared" si="156"/>
        <v>5.8816152608957888E-2</v>
      </c>
      <c r="E251" s="14">
        <f t="shared" si="157"/>
        <v>6.2492329849783916E-2</v>
      </c>
      <c r="F251" s="14">
        <f t="shared" si="158"/>
        <v>6.6658675605186721E-2</v>
      </c>
      <c r="G251" s="14">
        <f t="shared" si="159"/>
        <v>7.1420227694147576E-2</v>
      </c>
      <c r="H251" s="14">
        <f t="shared" si="160"/>
        <v>7.6914343674172658E-2</v>
      </c>
      <c r="I251" s="14">
        <f t="shared" si="161"/>
        <v>8.3324167541341088E-2</v>
      </c>
      <c r="J251" s="14">
        <f t="shared" si="162"/>
        <v>9.0899441970827929E-2</v>
      </c>
      <c r="K251" s="14">
        <f t="shared" si="163"/>
        <v>9.9989808018982856E-2</v>
      </c>
      <c r="L251" s="14">
        <f t="shared" si="164"/>
        <v>0.11110030483975449</v>
      </c>
      <c r="M251" s="14">
        <f t="shared" si="165"/>
        <v>0.12498849459817324</v>
      </c>
      <c r="N251" s="14">
        <f t="shared" si="166"/>
        <v>0.14284483815546417</v>
      </c>
      <c r="O251" s="14">
        <f t="shared" si="167"/>
        <v>0.16665344834593659</v>
      </c>
      <c r="P251" s="14">
        <f t="shared" si="168"/>
        <v>0.19998575200339139</v>
      </c>
      <c r="Q251" s="14">
        <f t="shared" si="169"/>
        <v>0.24998465922888932</v>
      </c>
      <c r="R251" s="14">
        <f t="shared" si="170"/>
        <v>0.33331712353216192</v>
      </c>
      <c r="S251" s="14">
        <f t="shared" si="151"/>
        <v>0.49998465899354289</v>
      </c>
      <c r="T251" s="14">
        <f t="shared" si="152"/>
        <v>1</v>
      </c>
      <c r="U251" s="14">
        <f>T232</f>
        <v>1.0000442654669564</v>
      </c>
      <c r="V251" s="14">
        <v>19</v>
      </c>
      <c r="W251" s="14">
        <v>18</v>
      </c>
      <c r="X251" s="14">
        <v>17</v>
      </c>
      <c r="Y251" s="14">
        <v>16</v>
      </c>
      <c r="Z251" s="14">
        <v>15</v>
      </c>
      <c r="AA251" s="14">
        <v>14</v>
      </c>
      <c r="AB251" s="14">
        <v>13</v>
      </c>
      <c r="AC251" s="14">
        <v>12</v>
      </c>
      <c r="AD251" s="14">
        <v>11</v>
      </c>
      <c r="AE251" s="14">
        <v>10</v>
      </c>
      <c r="AF251" s="14">
        <v>9</v>
      </c>
      <c r="AG251" s="14">
        <v>8</v>
      </c>
      <c r="AH251" s="14">
        <v>7</v>
      </c>
      <c r="AI251" s="14">
        <v>6</v>
      </c>
      <c r="AJ251" s="14">
        <v>5</v>
      </c>
      <c r="AK251" s="14">
        <v>4</v>
      </c>
      <c r="AL251" s="14">
        <v>3</v>
      </c>
      <c r="AM251" s="14">
        <v>2</v>
      </c>
      <c r="AN251" s="14">
        <v>1</v>
      </c>
    </row>
    <row r="252" spans="1:40" x14ac:dyDescent="0.25">
      <c r="U252" s="14" t="s">
        <v>30</v>
      </c>
    </row>
    <row r="253" spans="1:40" x14ac:dyDescent="0.25">
      <c r="A253" s="14" t="s">
        <v>29</v>
      </c>
      <c r="B253" s="14">
        <f t="shared" ref="B253:B271" si="171">B233/SUM($B233:$T233)</f>
        <v>1</v>
      </c>
      <c r="C253" s="14">
        <f t="shared" ref="C253:S253" si="172">C233/SUM($B233:$T233)</f>
        <v>0</v>
      </c>
      <c r="D253" s="14">
        <f t="shared" si="172"/>
        <v>0</v>
      </c>
      <c r="E253" s="14">
        <f t="shared" si="172"/>
        <v>0</v>
      </c>
      <c r="F253" s="14">
        <f t="shared" si="172"/>
        <v>0</v>
      </c>
      <c r="G253" s="14">
        <f t="shared" si="172"/>
        <v>0</v>
      </c>
      <c r="H253" s="14">
        <f t="shared" si="172"/>
        <v>0</v>
      </c>
      <c r="I253" s="14">
        <f t="shared" si="172"/>
        <v>0</v>
      </c>
      <c r="J253" s="14">
        <f t="shared" si="172"/>
        <v>0</v>
      </c>
      <c r="K253" s="14">
        <f t="shared" si="172"/>
        <v>0</v>
      </c>
      <c r="L253" s="14">
        <f t="shared" si="172"/>
        <v>0</v>
      </c>
      <c r="M253" s="14">
        <f t="shared" si="172"/>
        <v>0</v>
      </c>
      <c r="N253" s="14">
        <f t="shared" si="172"/>
        <v>0</v>
      </c>
      <c r="O253" s="14">
        <f t="shared" si="172"/>
        <v>0</v>
      </c>
      <c r="P253" s="14">
        <f t="shared" si="172"/>
        <v>0</v>
      </c>
      <c r="Q253" s="14">
        <f t="shared" si="172"/>
        <v>0</v>
      </c>
      <c r="R253" s="14">
        <f t="shared" si="172"/>
        <v>0</v>
      </c>
      <c r="S253" s="14">
        <f t="shared" si="172"/>
        <v>0</v>
      </c>
      <c r="T253" s="14">
        <f t="shared" ref="T253:T271" si="173">T233/SUM($B233:$T233)</f>
        <v>0</v>
      </c>
      <c r="U253" s="14">
        <f t="shared" ref="U253:U271" si="174">SUM(B253:T253)</f>
        <v>1</v>
      </c>
    </row>
    <row r="254" spans="1:40" x14ac:dyDescent="0.25">
      <c r="A254" s="14" t="s">
        <v>28</v>
      </c>
      <c r="B254" s="14">
        <f t="shared" si="171"/>
        <v>0.33333170890566782</v>
      </c>
      <c r="C254" s="14">
        <f t="shared" ref="C254:S254" si="175">C234/SUM($B234:$T234)</f>
        <v>0.66666829109433212</v>
      </c>
      <c r="D254" s="14">
        <f t="shared" si="175"/>
        <v>0</v>
      </c>
      <c r="E254" s="14">
        <f t="shared" si="175"/>
        <v>0</v>
      </c>
      <c r="F254" s="14">
        <f t="shared" si="175"/>
        <v>0</v>
      </c>
      <c r="G254" s="14">
        <f t="shared" si="175"/>
        <v>0</v>
      </c>
      <c r="H254" s="14">
        <f t="shared" si="175"/>
        <v>0</v>
      </c>
      <c r="I254" s="14">
        <f t="shared" si="175"/>
        <v>0</v>
      </c>
      <c r="J254" s="14">
        <f t="shared" si="175"/>
        <v>0</v>
      </c>
      <c r="K254" s="14">
        <f t="shared" si="175"/>
        <v>0</v>
      </c>
      <c r="L254" s="14">
        <f t="shared" si="175"/>
        <v>0</v>
      </c>
      <c r="M254" s="14">
        <f t="shared" si="175"/>
        <v>0</v>
      </c>
      <c r="N254" s="14">
        <f t="shared" si="175"/>
        <v>0</v>
      </c>
      <c r="O254" s="14">
        <f t="shared" si="175"/>
        <v>0</v>
      </c>
      <c r="P254" s="14">
        <f t="shared" si="175"/>
        <v>0</v>
      </c>
      <c r="Q254" s="14">
        <f t="shared" si="175"/>
        <v>0</v>
      </c>
      <c r="R254" s="14">
        <f t="shared" si="175"/>
        <v>0</v>
      </c>
      <c r="S254" s="14">
        <f t="shared" si="175"/>
        <v>0</v>
      </c>
      <c r="T254" s="14">
        <f t="shared" si="173"/>
        <v>0</v>
      </c>
      <c r="U254" s="14">
        <f t="shared" si="174"/>
        <v>1</v>
      </c>
    </row>
    <row r="255" spans="1:40" x14ac:dyDescent="0.25">
      <c r="A255" s="14" t="s">
        <v>27</v>
      </c>
      <c r="B255" s="14">
        <f t="shared" si="171"/>
        <v>0.18181682076452185</v>
      </c>
      <c r="C255" s="14">
        <f t="shared" ref="C255:S255" si="176">C235/SUM($B235:$T235)</f>
        <v>0.27272639733243426</v>
      </c>
      <c r="D255" s="14">
        <f t="shared" si="176"/>
        <v>0.54545678190304392</v>
      </c>
      <c r="E255" s="14">
        <f t="shared" si="176"/>
        <v>0</v>
      </c>
      <c r="F255" s="14">
        <f t="shared" si="176"/>
        <v>0</v>
      </c>
      <c r="G255" s="14">
        <f t="shared" si="176"/>
        <v>0</v>
      </c>
      <c r="H255" s="14">
        <f t="shared" si="176"/>
        <v>0</v>
      </c>
      <c r="I255" s="14">
        <f t="shared" si="176"/>
        <v>0</v>
      </c>
      <c r="J255" s="14">
        <f t="shared" si="176"/>
        <v>0</v>
      </c>
      <c r="K255" s="14">
        <f t="shared" si="176"/>
        <v>0</v>
      </c>
      <c r="L255" s="14">
        <f t="shared" si="176"/>
        <v>0</v>
      </c>
      <c r="M255" s="14">
        <f t="shared" si="176"/>
        <v>0</v>
      </c>
      <c r="N255" s="14">
        <f t="shared" si="176"/>
        <v>0</v>
      </c>
      <c r="O255" s="14">
        <f t="shared" si="176"/>
        <v>0</v>
      </c>
      <c r="P255" s="14">
        <f t="shared" si="176"/>
        <v>0</v>
      </c>
      <c r="Q255" s="14">
        <f t="shared" si="176"/>
        <v>0</v>
      </c>
      <c r="R255" s="14">
        <f t="shared" si="176"/>
        <v>0</v>
      </c>
      <c r="S255" s="14">
        <f t="shared" si="176"/>
        <v>0</v>
      </c>
      <c r="T255" s="14">
        <f t="shared" si="173"/>
        <v>0</v>
      </c>
      <c r="U255" s="14">
        <f t="shared" si="174"/>
        <v>1</v>
      </c>
    </row>
    <row r="256" spans="1:40" x14ac:dyDescent="0.25">
      <c r="A256" s="14" t="s">
        <v>26</v>
      </c>
      <c r="B256" s="14">
        <f t="shared" si="171"/>
        <v>0.11999888912204813</v>
      </c>
      <c r="C256" s="14">
        <f t="shared" ref="C256:S256" si="177">C236/SUM($B236:$T236)</f>
        <v>0.15999900424907668</v>
      </c>
      <c r="D256" s="14">
        <f t="shared" si="177"/>
        <v>0.23999953261828377</v>
      </c>
      <c r="E256" s="14">
        <f t="shared" si="177"/>
        <v>0.48000257401059127</v>
      </c>
      <c r="F256" s="14">
        <f t="shared" si="177"/>
        <v>0</v>
      </c>
      <c r="G256" s="14">
        <f t="shared" si="177"/>
        <v>0</v>
      </c>
      <c r="H256" s="14">
        <f t="shared" si="177"/>
        <v>0</v>
      </c>
      <c r="I256" s="14">
        <f t="shared" si="177"/>
        <v>0</v>
      </c>
      <c r="J256" s="14">
        <f t="shared" si="177"/>
        <v>0</v>
      </c>
      <c r="K256" s="14">
        <f t="shared" si="177"/>
        <v>0</v>
      </c>
      <c r="L256" s="14">
        <f t="shared" si="177"/>
        <v>0</v>
      </c>
      <c r="M256" s="14">
        <f t="shared" si="177"/>
        <v>0</v>
      </c>
      <c r="N256" s="14">
        <f t="shared" si="177"/>
        <v>0</v>
      </c>
      <c r="O256" s="14">
        <f t="shared" si="177"/>
        <v>0</v>
      </c>
      <c r="P256" s="14">
        <f t="shared" si="177"/>
        <v>0</v>
      </c>
      <c r="Q256" s="14">
        <f t="shared" si="177"/>
        <v>0</v>
      </c>
      <c r="R256" s="14">
        <f t="shared" si="177"/>
        <v>0</v>
      </c>
      <c r="S256" s="14">
        <f t="shared" si="177"/>
        <v>0</v>
      </c>
      <c r="T256" s="14">
        <f t="shared" si="173"/>
        <v>0</v>
      </c>
      <c r="U256" s="14">
        <f t="shared" si="174"/>
        <v>0.99999999999999978</v>
      </c>
    </row>
    <row r="257" spans="1:21" x14ac:dyDescent="0.25">
      <c r="A257" s="14" t="s">
        <v>25</v>
      </c>
      <c r="B257" s="14">
        <f t="shared" si="171"/>
        <v>8.7590312970074094E-2</v>
      </c>
      <c r="C257" s="14">
        <f t="shared" ref="C257:S257" si="178">C237/SUM($B237:$T237)</f>
        <v>0.10948814886778672</v>
      </c>
      <c r="D257" s="14">
        <f t="shared" si="178"/>
        <v>0.14598464139199985</v>
      </c>
      <c r="E257" s="14">
        <f t="shared" si="178"/>
        <v>0.21897789844357679</v>
      </c>
      <c r="F257" s="14">
        <f t="shared" si="178"/>
        <v>0.43795899832656243</v>
      </c>
      <c r="G257" s="14">
        <f t="shared" si="178"/>
        <v>0</v>
      </c>
      <c r="H257" s="14">
        <f t="shared" si="178"/>
        <v>0</v>
      </c>
      <c r="I257" s="14">
        <f t="shared" si="178"/>
        <v>0</v>
      </c>
      <c r="J257" s="14">
        <f t="shared" si="178"/>
        <v>0</v>
      </c>
      <c r="K257" s="14">
        <f t="shared" si="178"/>
        <v>0</v>
      </c>
      <c r="L257" s="14">
        <f t="shared" si="178"/>
        <v>0</v>
      </c>
      <c r="M257" s="14">
        <f t="shared" si="178"/>
        <v>0</v>
      </c>
      <c r="N257" s="14">
        <f t="shared" si="178"/>
        <v>0</v>
      </c>
      <c r="O257" s="14">
        <f t="shared" si="178"/>
        <v>0</v>
      </c>
      <c r="P257" s="14">
        <f t="shared" si="178"/>
        <v>0</v>
      </c>
      <c r="Q257" s="14">
        <f t="shared" si="178"/>
        <v>0</v>
      </c>
      <c r="R257" s="14">
        <f t="shared" si="178"/>
        <v>0</v>
      </c>
      <c r="S257" s="14">
        <f t="shared" si="178"/>
        <v>0</v>
      </c>
      <c r="T257" s="14">
        <f t="shared" si="173"/>
        <v>0</v>
      </c>
      <c r="U257" s="14">
        <f t="shared" si="174"/>
        <v>0.99999999999999978</v>
      </c>
    </row>
    <row r="258" spans="1:21" x14ac:dyDescent="0.25">
      <c r="A258" s="14" t="s">
        <v>24</v>
      </c>
      <c r="B258" s="14">
        <f t="shared" si="171"/>
        <v>6.802502869130933E-2</v>
      </c>
      <c r="C258" s="14">
        <f t="shared" ref="C258:S258" si="179">C238/SUM($B238:$T238)</f>
        <v>8.1630466057761503E-2</v>
      </c>
      <c r="D258" s="14">
        <f t="shared" si="179"/>
        <v>0.10203874291384783</v>
      </c>
      <c r="E258" s="14">
        <f t="shared" si="179"/>
        <v>0.1360527923314693</v>
      </c>
      <c r="F258" s="14">
        <f t="shared" si="179"/>
        <v>0.20408158829921269</v>
      </c>
      <c r="G258" s="14">
        <f t="shared" si="179"/>
        <v>0.40817138170639938</v>
      </c>
      <c r="H258" s="14">
        <f t="shared" si="179"/>
        <v>0</v>
      </c>
      <c r="I258" s="14">
        <f t="shared" si="179"/>
        <v>0</v>
      </c>
      <c r="J258" s="14">
        <f t="shared" si="179"/>
        <v>0</v>
      </c>
      <c r="K258" s="14">
        <f t="shared" si="179"/>
        <v>0</v>
      </c>
      <c r="L258" s="14">
        <f t="shared" si="179"/>
        <v>0</v>
      </c>
      <c r="M258" s="14">
        <f t="shared" si="179"/>
        <v>0</v>
      </c>
      <c r="N258" s="14">
        <f t="shared" si="179"/>
        <v>0</v>
      </c>
      <c r="O258" s="14">
        <f t="shared" si="179"/>
        <v>0</v>
      </c>
      <c r="P258" s="14">
        <f t="shared" si="179"/>
        <v>0</v>
      </c>
      <c r="Q258" s="14">
        <f t="shared" si="179"/>
        <v>0</v>
      </c>
      <c r="R258" s="14">
        <f t="shared" si="179"/>
        <v>0</v>
      </c>
      <c r="S258" s="14">
        <f t="shared" si="179"/>
        <v>0</v>
      </c>
      <c r="T258" s="14">
        <f t="shared" si="173"/>
        <v>0</v>
      </c>
      <c r="U258" s="14">
        <f t="shared" si="174"/>
        <v>1</v>
      </c>
    </row>
    <row r="259" spans="1:21" x14ac:dyDescent="0.25">
      <c r="A259" s="14" t="s">
        <v>23</v>
      </c>
      <c r="B259" s="14">
        <f t="shared" si="171"/>
        <v>5.5094598344496662E-2</v>
      </c>
      <c r="C259" s="14">
        <f t="shared" ref="C259:S259" si="180">C239/SUM($B239:$T239)</f>
        <v>6.4277306319884306E-2</v>
      </c>
      <c r="D259" s="14">
        <f t="shared" si="180"/>
        <v>7.7133157776417605E-2</v>
      </c>
      <c r="E259" s="14">
        <f t="shared" si="180"/>
        <v>9.6417044170246685E-2</v>
      </c>
      <c r="F259" s="14">
        <f t="shared" si="180"/>
        <v>0.12855708503699734</v>
      </c>
      <c r="G259" s="14">
        <f t="shared" si="180"/>
        <v>0.19283779697805861</v>
      </c>
      <c r="H259" s="14">
        <f t="shared" si="180"/>
        <v>0.38568301137389882</v>
      </c>
      <c r="I259" s="14">
        <f t="shared" si="180"/>
        <v>0</v>
      </c>
      <c r="J259" s="14">
        <f t="shared" si="180"/>
        <v>0</v>
      </c>
      <c r="K259" s="14">
        <f t="shared" si="180"/>
        <v>0</v>
      </c>
      <c r="L259" s="14">
        <f t="shared" si="180"/>
        <v>0</v>
      </c>
      <c r="M259" s="14">
        <f t="shared" si="180"/>
        <v>0</v>
      </c>
      <c r="N259" s="14">
        <f t="shared" si="180"/>
        <v>0</v>
      </c>
      <c r="O259" s="14">
        <f t="shared" si="180"/>
        <v>0</v>
      </c>
      <c r="P259" s="14">
        <f t="shared" si="180"/>
        <v>0</v>
      </c>
      <c r="Q259" s="14">
        <f t="shared" si="180"/>
        <v>0</v>
      </c>
      <c r="R259" s="14">
        <f t="shared" si="180"/>
        <v>0</v>
      </c>
      <c r="S259" s="14">
        <f t="shared" si="180"/>
        <v>0</v>
      </c>
      <c r="T259" s="14">
        <f t="shared" si="173"/>
        <v>0</v>
      </c>
      <c r="U259" s="14">
        <f t="shared" si="174"/>
        <v>1</v>
      </c>
    </row>
    <row r="260" spans="1:21" x14ac:dyDescent="0.25">
      <c r="A260" s="14" t="s">
        <v>22</v>
      </c>
      <c r="B260" s="14">
        <f t="shared" si="171"/>
        <v>4.5989824025423134E-2</v>
      </c>
      <c r="C260" s="14">
        <f t="shared" ref="C260:S260" si="181">C240/SUM($B240:$T240)</f>
        <v>5.2560075675557802E-2</v>
      </c>
      <c r="D260" s="14">
        <f t="shared" si="181"/>
        <v>6.1320461075109259E-2</v>
      </c>
      <c r="E260" s="14">
        <f t="shared" si="181"/>
        <v>7.3585082389708123E-2</v>
      </c>
      <c r="F260" s="14">
        <f t="shared" si="181"/>
        <v>9.1982162450540486E-2</v>
      </c>
      <c r="G260" s="14">
        <f t="shared" si="181"/>
        <v>0.12264427472118056</v>
      </c>
      <c r="H260" s="14">
        <f t="shared" si="181"/>
        <v>0.18396935383793916</v>
      </c>
      <c r="I260" s="14">
        <f t="shared" si="181"/>
        <v>0.3679487658245415</v>
      </c>
      <c r="J260" s="14">
        <f t="shared" si="181"/>
        <v>0</v>
      </c>
      <c r="K260" s="14">
        <f t="shared" si="181"/>
        <v>0</v>
      </c>
      <c r="L260" s="14">
        <f t="shared" si="181"/>
        <v>0</v>
      </c>
      <c r="M260" s="14">
        <f t="shared" si="181"/>
        <v>0</v>
      </c>
      <c r="N260" s="14">
        <f t="shared" si="181"/>
        <v>0</v>
      </c>
      <c r="O260" s="14">
        <f t="shared" si="181"/>
        <v>0</v>
      </c>
      <c r="P260" s="14">
        <f t="shared" si="181"/>
        <v>0</v>
      </c>
      <c r="Q260" s="14">
        <f t="shared" si="181"/>
        <v>0</v>
      </c>
      <c r="R260" s="14">
        <f t="shared" si="181"/>
        <v>0</v>
      </c>
      <c r="S260" s="14">
        <f t="shared" si="181"/>
        <v>0</v>
      </c>
      <c r="T260" s="14">
        <f t="shared" si="173"/>
        <v>0</v>
      </c>
      <c r="U260" s="14">
        <f t="shared" si="174"/>
        <v>1</v>
      </c>
    </row>
    <row r="261" spans="1:21" x14ac:dyDescent="0.25">
      <c r="A261" s="14" t="s">
        <v>21</v>
      </c>
      <c r="B261" s="14">
        <f t="shared" si="171"/>
        <v>3.9274251752424827E-2</v>
      </c>
      <c r="C261" s="14">
        <f t="shared" ref="C261:S261" si="182">C241/SUM($B241:$T241)</f>
        <v>4.418372734211419E-2</v>
      </c>
      <c r="D261" s="14">
        <f t="shared" si="182"/>
        <v>5.0495939907396606E-2</v>
      </c>
      <c r="E261" s="14">
        <f t="shared" si="182"/>
        <v>5.8912268640563155E-2</v>
      </c>
      <c r="F261" s="14">
        <f t="shared" si="182"/>
        <v>7.0695203157160255E-2</v>
      </c>
      <c r="G261" s="14">
        <f t="shared" si="182"/>
        <v>8.8369739498947872E-2</v>
      </c>
      <c r="H261" s="14">
        <f t="shared" si="182"/>
        <v>0.11782758373344361</v>
      </c>
      <c r="I261" s="14">
        <f t="shared" si="182"/>
        <v>0.17674404874548633</v>
      </c>
      <c r="J261" s="14">
        <f t="shared" si="182"/>
        <v>0.35349723722246318</v>
      </c>
      <c r="K261" s="14">
        <f t="shared" si="182"/>
        <v>0</v>
      </c>
      <c r="L261" s="14">
        <f t="shared" si="182"/>
        <v>0</v>
      </c>
      <c r="M261" s="14">
        <f t="shared" si="182"/>
        <v>0</v>
      </c>
      <c r="N261" s="14">
        <f t="shared" si="182"/>
        <v>0</v>
      </c>
      <c r="O261" s="14">
        <f t="shared" si="182"/>
        <v>0</v>
      </c>
      <c r="P261" s="14">
        <f t="shared" si="182"/>
        <v>0</v>
      </c>
      <c r="Q261" s="14">
        <f t="shared" si="182"/>
        <v>0</v>
      </c>
      <c r="R261" s="14">
        <f t="shared" si="182"/>
        <v>0</v>
      </c>
      <c r="S261" s="14">
        <f t="shared" si="182"/>
        <v>0</v>
      </c>
      <c r="T261" s="14">
        <f t="shared" si="173"/>
        <v>0</v>
      </c>
      <c r="U261" s="14">
        <f t="shared" si="174"/>
        <v>1</v>
      </c>
    </row>
    <row r="262" spans="1:21" x14ac:dyDescent="0.25">
      <c r="A262" s="14" t="s">
        <v>20</v>
      </c>
      <c r="B262" s="14">
        <f t="shared" si="171"/>
        <v>3.4139556758514281E-2</v>
      </c>
      <c r="C262" s="14">
        <f t="shared" ref="C262:S262" si="183">C242/SUM($B242:$T242)</f>
        <v>3.7933023486351553E-2</v>
      </c>
      <c r="D262" s="14">
        <f t="shared" si="183"/>
        <v>4.2674881123709006E-2</v>
      </c>
      <c r="E262" s="14">
        <f t="shared" si="183"/>
        <v>4.8771590330696064E-2</v>
      </c>
      <c r="F262" s="14">
        <f t="shared" si="183"/>
        <v>5.6900589558853923E-2</v>
      </c>
      <c r="G262" s="14">
        <f t="shared" si="183"/>
        <v>6.828127638629844E-2</v>
      </c>
      <c r="H262" s="14">
        <f t="shared" si="183"/>
        <v>8.53524658615753E-2</v>
      </c>
      <c r="I262" s="14">
        <f t="shared" si="183"/>
        <v>0.1138047839839767</v>
      </c>
      <c r="J262" s="14">
        <f t="shared" si="183"/>
        <v>0.17071033912274938</v>
      </c>
      <c r="K262" s="14">
        <f t="shared" si="183"/>
        <v>0.3414314933872753</v>
      </c>
      <c r="L262" s="14">
        <f t="shared" si="183"/>
        <v>0</v>
      </c>
      <c r="M262" s="14">
        <f t="shared" si="183"/>
        <v>0</v>
      </c>
      <c r="N262" s="14">
        <f t="shared" si="183"/>
        <v>0</v>
      </c>
      <c r="O262" s="14">
        <f t="shared" si="183"/>
        <v>0</v>
      </c>
      <c r="P262" s="14">
        <f t="shared" si="183"/>
        <v>0</v>
      </c>
      <c r="Q262" s="14">
        <f t="shared" si="183"/>
        <v>0</v>
      </c>
      <c r="R262" s="14">
        <f t="shared" si="183"/>
        <v>0</v>
      </c>
      <c r="S262" s="14">
        <f t="shared" si="183"/>
        <v>0</v>
      </c>
      <c r="T262" s="14">
        <f t="shared" si="173"/>
        <v>0</v>
      </c>
      <c r="U262" s="14">
        <f t="shared" si="174"/>
        <v>0.99999999999999989</v>
      </c>
    </row>
    <row r="263" spans="1:21" x14ac:dyDescent="0.25">
      <c r="A263" s="14" t="s">
        <v>19</v>
      </c>
      <c r="B263" s="14">
        <f t="shared" si="171"/>
        <v>3.010169760878182E-2</v>
      </c>
      <c r="C263" s="14">
        <f t="shared" ref="C263:S263" si="184">C243/SUM($B243:$T243)</f>
        <v>3.3112004280463146E-2</v>
      </c>
      <c r="D263" s="14">
        <f t="shared" si="184"/>
        <v>3.6791284032214593E-2</v>
      </c>
      <c r="E263" s="14">
        <f t="shared" si="184"/>
        <v>4.1390406028842294E-2</v>
      </c>
      <c r="F263" s="14">
        <f t="shared" si="184"/>
        <v>4.7303595200782617E-2</v>
      </c>
      <c r="G263" s="14">
        <f t="shared" si="184"/>
        <v>5.5187896798253894E-2</v>
      </c>
      <c r="H263" s="14">
        <f t="shared" si="184"/>
        <v>6.6225999973814578E-2</v>
      </c>
      <c r="I263" s="14">
        <f t="shared" si="184"/>
        <v>8.2783301347892427E-2</v>
      </c>
      <c r="J263" s="14">
        <f t="shared" si="184"/>
        <v>0.11037911269154146</v>
      </c>
      <c r="K263" s="14">
        <f t="shared" si="184"/>
        <v>0.16557158142591072</v>
      </c>
      <c r="L263" s="14">
        <f t="shared" si="184"/>
        <v>0.33115312061150254</v>
      </c>
      <c r="M263" s="14">
        <f t="shared" si="184"/>
        <v>0</v>
      </c>
      <c r="N263" s="14">
        <f t="shared" si="184"/>
        <v>0</v>
      </c>
      <c r="O263" s="14">
        <f t="shared" si="184"/>
        <v>0</v>
      </c>
      <c r="P263" s="14">
        <f t="shared" si="184"/>
        <v>0</v>
      </c>
      <c r="Q263" s="14">
        <f t="shared" si="184"/>
        <v>0</v>
      </c>
      <c r="R263" s="14">
        <f t="shared" si="184"/>
        <v>0</v>
      </c>
      <c r="S263" s="14">
        <f t="shared" si="184"/>
        <v>0</v>
      </c>
      <c r="T263" s="14">
        <f t="shared" si="173"/>
        <v>0</v>
      </c>
      <c r="U263" s="14">
        <f t="shared" si="174"/>
        <v>1.0000000000000002</v>
      </c>
    </row>
    <row r="264" spans="1:21" x14ac:dyDescent="0.25">
      <c r="A264" s="14" t="s">
        <v>18</v>
      </c>
      <c r="B264" s="14">
        <f t="shared" si="171"/>
        <v>2.6851925126682559E-2</v>
      </c>
      <c r="C264" s="14">
        <f t="shared" ref="C264:S264" si="185">C244/SUM($B244:$T244)</f>
        <v>2.9293136349010814E-2</v>
      </c>
      <c r="D264" s="14">
        <f t="shared" si="185"/>
        <v>3.222260315311691E-2</v>
      </c>
      <c r="E264" s="14">
        <f t="shared" si="185"/>
        <v>3.5803080527405419E-2</v>
      </c>
      <c r="F264" s="14">
        <f t="shared" si="185"/>
        <v>4.0278702201380745E-2</v>
      </c>
      <c r="G264" s="14">
        <f t="shared" si="185"/>
        <v>4.6033109082451062E-2</v>
      </c>
      <c r="H264" s="14">
        <f t="shared" si="185"/>
        <v>5.3705706821832712E-2</v>
      </c>
      <c r="I264" s="14">
        <f t="shared" si="185"/>
        <v>6.4447434208653356E-2</v>
      </c>
      <c r="J264" s="14">
        <f t="shared" si="185"/>
        <v>8.056018931177901E-2</v>
      </c>
      <c r="K264" s="14">
        <f t="shared" si="185"/>
        <v>0.10741512690896558</v>
      </c>
      <c r="L264" s="14">
        <f t="shared" si="185"/>
        <v>0.16112594863414434</v>
      </c>
      <c r="M264" s="14">
        <f t="shared" si="185"/>
        <v>0.32226303767457742</v>
      </c>
      <c r="N264" s="14">
        <f t="shared" si="185"/>
        <v>0</v>
      </c>
      <c r="O264" s="14">
        <f t="shared" si="185"/>
        <v>0</v>
      </c>
      <c r="P264" s="14">
        <f t="shared" si="185"/>
        <v>0</v>
      </c>
      <c r="Q264" s="14">
        <f t="shared" si="185"/>
        <v>0</v>
      </c>
      <c r="R264" s="14">
        <f t="shared" si="185"/>
        <v>0</v>
      </c>
      <c r="S264" s="14">
        <f t="shared" si="185"/>
        <v>0</v>
      </c>
      <c r="T264" s="14">
        <f t="shared" si="173"/>
        <v>0</v>
      </c>
      <c r="U264" s="14">
        <f t="shared" si="174"/>
        <v>0.99999999999999989</v>
      </c>
    </row>
    <row r="265" spans="1:21" x14ac:dyDescent="0.25">
      <c r="A265" s="14" t="s">
        <v>17</v>
      </c>
      <c r="B265" s="14">
        <f t="shared" si="171"/>
        <v>2.4186876568904066E-2</v>
      </c>
      <c r="C265" s="14">
        <f t="shared" ref="C265:S265" si="186">C245/SUM($B245:$T245)</f>
        <v>2.6202549432393432E-2</v>
      </c>
      <c r="D265" s="14">
        <f t="shared" si="186"/>
        <v>2.8584717751725813E-2</v>
      </c>
      <c r="E265" s="14">
        <f t="shared" si="186"/>
        <v>3.1443332154272738E-2</v>
      </c>
      <c r="F265" s="14">
        <f t="shared" si="186"/>
        <v>3.4937210913636794E-2</v>
      </c>
      <c r="G265" s="14">
        <f t="shared" si="186"/>
        <v>3.9304582601297079E-2</v>
      </c>
      <c r="H265" s="14">
        <f t="shared" si="186"/>
        <v>4.4919808439912834E-2</v>
      </c>
      <c r="I265" s="14">
        <f t="shared" si="186"/>
        <v>5.2406827654576923E-2</v>
      </c>
      <c r="J265" s="14">
        <f t="shared" si="186"/>
        <v>6.2888738874294664E-2</v>
      </c>
      <c r="K265" s="14">
        <f t="shared" si="186"/>
        <v>7.8611758437320364E-2</v>
      </c>
      <c r="L265" s="14">
        <f t="shared" si="186"/>
        <v>0.10481711300279591</v>
      </c>
      <c r="M265" s="14">
        <f t="shared" si="186"/>
        <v>0.15722870351518939</v>
      </c>
      <c r="N265" s="14">
        <f t="shared" si="186"/>
        <v>0.31446778065367992</v>
      </c>
      <c r="O265" s="14">
        <f t="shared" si="186"/>
        <v>0</v>
      </c>
      <c r="P265" s="14">
        <f t="shared" si="186"/>
        <v>0</v>
      </c>
      <c r="Q265" s="14">
        <f t="shared" si="186"/>
        <v>0</v>
      </c>
      <c r="R265" s="14">
        <f t="shared" si="186"/>
        <v>0</v>
      </c>
      <c r="S265" s="14">
        <f t="shared" si="186"/>
        <v>0</v>
      </c>
      <c r="T265" s="14">
        <f t="shared" si="173"/>
        <v>0</v>
      </c>
      <c r="U265" s="14">
        <f t="shared" si="174"/>
        <v>1</v>
      </c>
    </row>
    <row r="266" spans="1:21" x14ac:dyDescent="0.25">
      <c r="A266" s="14" t="s">
        <v>16</v>
      </c>
      <c r="B266" s="14">
        <f t="shared" si="171"/>
        <v>2.1965648611387112E-2</v>
      </c>
      <c r="C266" s="14">
        <f t="shared" ref="C266:S266" si="187">C246/SUM($B246:$T246)</f>
        <v>2.3655406547685894E-2</v>
      </c>
      <c r="D266" s="14">
        <f t="shared" si="187"/>
        <v>2.5626798845805633E-2</v>
      </c>
      <c r="E266" s="14">
        <f t="shared" si="187"/>
        <v>2.7956636405069981E-2</v>
      </c>
      <c r="F266" s="14">
        <f t="shared" si="187"/>
        <v>3.0752454966028853E-2</v>
      </c>
      <c r="G266" s="14">
        <f t="shared" si="187"/>
        <v>3.4169584692834799E-2</v>
      </c>
      <c r="H266" s="14">
        <f t="shared" si="187"/>
        <v>3.8441022092877676E-2</v>
      </c>
      <c r="I266" s="14">
        <f t="shared" si="187"/>
        <v>4.3932906749576478E-2</v>
      </c>
      <c r="J266" s="14">
        <f t="shared" si="187"/>
        <v>5.1255475488180276E-2</v>
      </c>
      <c r="K266" s="14">
        <f t="shared" si="187"/>
        <v>6.1507163309655576E-2</v>
      </c>
      <c r="L266" s="14">
        <f t="shared" si="187"/>
        <v>7.6884860940974339E-2</v>
      </c>
      <c r="M266" s="14">
        <f t="shared" si="187"/>
        <v>0.10251470670709359</v>
      </c>
      <c r="N266" s="14">
        <f t="shared" si="187"/>
        <v>0.15377535559878366</v>
      </c>
      <c r="O266" s="14">
        <f t="shared" si="187"/>
        <v>0.30756197904404625</v>
      </c>
      <c r="P266" s="14">
        <f t="shared" si="187"/>
        <v>0</v>
      </c>
      <c r="Q266" s="14">
        <f t="shared" si="187"/>
        <v>0</v>
      </c>
      <c r="R266" s="14">
        <f t="shared" si="187"/>
        <v>0</v>
      </c>
      <c r="S266" s="14">
        <f t="shared" si="187"/>
        <v>0</v>
      </c>
      <c r="T266" s="14">
        <f t="shared" si="173"/>
        <v>0</v>
      </c>
      <c r="U266" s="14">
        <f t="shared" si="174"/>
        <v>1</v>
      </c>
    </row>
    <row r="267" spans="1:21" x14ac:dyDescent="0.25">
      <c r="A267" s="14" t="s">
        <v>15</v>
      </c>
      <c r="B267" s="14">
        <f t="shared" si="171"/>
        <v>2.0089411578877607E-2</v>
      </c>
      <c r="C267" s="14">
        <f t="shared" ref="C267:S267" si="188">C247/SUM($B247:$T247)</f>
        <v>2.1524444809276993E-2</v>
      </c>
      <c r="D267" s="14">
        <f t="shared" si="188"/>
        <v>2.3180258392122462E-2</v>
      </c>
      <c r="E267" s="14">
        <f t="shared" si="188"/>
        <v>2.5112048458718526E-2</v>
      </c>
      <c r="F267" s="14">
        <f t="shared" si="188"/>
        <v>2.7395082758394782E-2</v>
      </c>
      <c r="G267" s="14">
        <f t="shared" si="188"/>
        <v>3.013473659261014E-2</v>
      </c>
      <c r="H267" s="14">
        <f t="shared" si="188"/>
        <v>3.3483219445275263E-2</v>
      </c>
      <c r="I267" s="14">
        <f t="shared" si="188"/>
        <v>3.7668846727198363E-2</v>
      </c>
      <c r="J267" s="14">
        <f t="shared" si="188"/>
        <v>4.3050401879039947E-2</v>
      </c>
      <c r="K267" s="14">
        <f t="shared" si="188"/>
        <v>5.0225861235120621E-2</v>
      </c>
      <c r="L267" s="14">
        <f t="shared" si="188"/>
        <v>6.027159038600334E-2</v>
      </c>
      <c r="M267" s="14">
        <f t="shared" si="188"/>
        <v>7.5340339985304372E-2</v>
      </c>
      <c r="N267" s="14">
        <f t="shared" si="188"/>
        <v>0.10045525122956547</v>
      </c>
      <c r="O267" s="14">
        <f t="shared" si="188"/>
        <v>0.15068597321836349</v>
      </c>
      <c r="P267" s="14">
        <f t="shared" si="188"/>
        <v>0.30138253330412856</v>
      </c>
      <c r="Q267" s="14">
        <f t="shared" si="188"/>
        <v>0</v>
      </c>
      <c r="R267" s="14">
        <f t="shared" si="188"/>
        <v>0</v>
      </c>
      <c r="S267" s="14">
        <f t="shared" si="188"/>
        <v>0</v>
      </c>
      <c r="T267" s="14">
        <f t="shared" si="173"/>
        <v>0</v>
      </c>
      <c r="U267" s="14">
        <f t="shared" si="174"/>
        <v>1</v>
      </c>
    </row>
    <row r="268" spans="1:21" x14ac:dyDescent="0.25">
      <c r="A268" s="14" t="s">
        <v>95</v>
      </c>
      <c r="B268" s="14">
        <f t="shared" si="171"/>
        <v>1.8485665650934097E-2</v>
      </c>
      <c r="C268" s="14">
        <f t="shared" ref="C268:S268" si="189">C248/SUM($B248:$T248)</f>
        <v>1.9718105431205214E-2</v>
      </c>
      <c r="D268" s="14">
        <f t="shared" si="189"/>
        <v>2.1126612627451444E-2</v>
      </c>
      <c r="E268" s="14">
        <f t="shared" si="189"/>
        <v>2.2751818915122679E-2</v>
      </c>
      <c r="F268" s="14">
        <f t="shared" si="189"/>
        <v>2.4647900052513425E-2</v>
      </c>
      <c r="G268" s="14">
        <f t="shared" si="189"/>
        <v>2.6888732354738796E-2</v>
      </c>
      <c r="H268" s="14">
        <f t="shared" si="189"/>
        <v>2.9577743090310773E-2</v>
      </c>
      <c r="I268" s="14">
        <f t="shared" si="189"/>
        <v>3.2864327878179111E-2</v>
      </c>
      <c r="J268" s="14">
        <f t="shared" si="189"/>
        <v>3.6972581266106946E-2</v>
      </c>
      <c r="K268" s="14">
        <f t="shared" si="189"/>
        <v>4.225465379476559E-2</v>
      </c>
      <c r="L268" s="14">
        <f t="shared" si="189"/>
        <v>4.9297466747397663E-2</v>
      </c>
      <c r="M268" s="14">
        <f t="shared" si="189"/>
        <v>5.9157486169251899E-2</v>
      </c>
      <c r="N268" s="14">
        <f t="shared" si="189"/>
        <v>7.3947662545211554E-2</v>
      </c>
      <c r="O268" s="14">
        <f t="shared" si="189"/>
        <v>9.8598266892231959E-2</v>
      </c>
      <c r="P268" s="14">
        <f t="shared" si="189"/>
        <v>0.14790032528546435</v>
      </c>
      <c r="Q268" s="14">
        <f t="shared" si="189"/>
        <v>0.29581065129911449</v>
      </c>
      <c r="R268" s="14">
        <f t="shared" si="189"/>
        <v>0</v>
      </c>
      <c r="S268" s="14">
        <f t="shared" si="189"/>
        <v>0</v>
      </c>
      <c r="T268" s="14">
        <f t="shared" si="173"/>
        <v>0</v>
      </c>
      <c r="U268" s="14">
        <f t="shared" si="174"/>
        <v>1</v>
      </c>
    </row>
    <row r="269" spans="1:21" x14ac:dyDescent="0.25">
      <c r="A269" s="14" t="s">
        <v>96</v>
      </c>
      <c r="B269" s="14">
        <f t="shared" si="171"/>
        <v>1.7100748118821712E-2</v>
      </c>
      <c r="C269" s="14">
        <f t="shared" ref="C269:S269" si="190">C249/SUM($B249:$T249)</f>
        <v>1.8169596752654019E-2</v>
      </c>
      <c r="D269" s="14">
        <f t="shared" si="190"/>
        <v>1.9380962110230431E-2</v>
      </c>
      <c r="E269" s="14">
        <f t="shared" si="190"/>
        <v>2.0765384018064461E-2</v>
      </c>
      <c r="F269" s="14">
        <f t="shared" si="190"/>
        <v>2.2362799299072939E-2</v>
      </c>
      <c r="G269" s="14">
        <f t="shared" si="190"/>
        <v>2.4226457231771827E-2</v>
      </c>
      <c r="H269" s="14">
        <f t="shared" si="190"/>
        <v>2.642897073543669E-2</v>
      </c>
      <c r="I269" s="14">
        <f t="shared" si="190"/>
        <v>2.9071998302626956E-2</v>
      </c>
      <c r="J269" s="14">
        <f t="shared" si="190"/>
        <v>3.2302380619269294E-2</v>
      </c>
      <c r="K269" s="14">
        <f t="shared" si="190"/>
        <v>3.6340379776551843E-2</v>
      </c>
      <c r="L269" s="14">
        <f t="shared" si="190"/>
        <v>4.1532123783219091E-2</v>
      </c>
      <c r="M269" s="14">
        <f t="shared" si="190"/>
        <v>4.8454496179965008E-2</v>
      </c>
      <c r="N269" s="14">
        <f t="shared" si="190"/>
        <v>5.8145894681257235E-2</v>
      </c>
      <c r="O269" s="14">
        <f t="shared" si="190"/>
        <v>7.2683132173041495E-2</v>
      </c>
      <c r="P269" s="14">
        <f t="shared" si="190"/>
        <v>9.6912155896041102E-2</v>
      </c>
      <c r="Q269" s="14">
        <f t="shared" si="190"/>
        <v>0.14537100974086414</v>
      </c>
      <c r="R269" s="14">
        <f t="shared" si="190"/>
        <v>0.29075151058111171</v>
      </c>
      <c r="S269" s="14">
        <f t="shared" si="190"/>
        <v>0</v>
      </c>
      <c r="T269" s="14">
        <f t="shared" si="173"/>
        <v>0</v>
      </c>
      <c r="U269" s="14">
        <f t="shared" si="174"/>
        <v>1</v>
      </c>
    </row>
    <row r="270" spans="1:21" x14ac:dyDescent="0.25">
      <c r="A270" s="14" t="s">
        <v>97</v>
      </c>
      <c r="B270" s="14">
        <f t="shared" si="171"/>
        <v>1.5894005200065751E-2</v>
      </c>
      <c r="C270" s="14">
        <f t="shared" ref="C270:S270" si="191">C250/SUM($B250:$T250)</f>
        <v>1.6828990547485132E-2</v>
      </c>
      <c r="D270" s="14">
        <f t="shared" si="191"/>
        <v>1.7880851889789964E-2</v>
      </c>
      <c r="E270" s="14">
        <f t="shared" si="191"/>
        <v>1.907296481536622E-2</v>
      </c>
      <c r="F270" s="14">
        <f t="shared" si="191"/>
        <v>2.0435383738587158E-2</v>
      </c>
      <c r="G270" s="14">
        <f t="shared" si="191"/>
        <v>2.2007410706679581E-2</v>
      </c>
      <c r="H270" s="14">
        <f t="shared" si="191"/>
        <v>2.3841448622033544E-2</v>
      </c>
      <c r="I270" s="14">
        <f t="shared" si="191"/>
        <v>2.6008956242097439E-2</v>
      </c>
      <c r="J270" s="14">
        <f t="shared" si="191"/>
        <v>2.8609976213769334E-2</v>
      </c>
      <c r="K270" s="14">
        <f t="shared" si="191"/>
        <v>3.1789015193489291E-2</v>
      </c>
      <c r="L270" s="14">
        <f t="shared" si="191"/>
        <v>3.576283417817893E-2</v>
      </c>
      <c r="M270" s="14">
        <f t="shared" si="191"/>
        <v>4.0872059369154091E-2</v>
      </c>
      <c r="N270" s="14">
        <f t="shared" si="191"/>
        <v>4.7684404461971829E-2</v>
      </c>
      <c r="O270" s="14">
        <f t="shared" si="191"/>
        <v>5.7221761104061977E-2</v>
      </c>
      <c r="P270" s="14">
        <f t="shared" si="191"/>
        <v>7.1527929225017828E-2</v>
      </c>
      <c r="Q270" s="14">
        <f t="shared" si="191"/>
        <v>9.537182345503703E-2</v>
      </c>
      <c r="R270" s="14">
        <f t="shared" si="191"/>
        <v>0.14306038033028406</v>
      </c>
      <c r="S270" s="14">
        <f t="shared" si="191"/>
        <v>0.28612980470693095</v>
      </c>
      <c r="T270" s="14">
        <f t="shared" si="173"/>
        <v>0</v>
      </c>
      <c r="U270" s="14">
        <f t="shared" si="174"/>
        <v>1.0000000000000002</v>
      </c>
    </row>
    <row r="271" spans="1:21" x14ac:dyDescent="0.25">
      <c r="A271" s="14" t="s">
        <v>98</v>
      </c>
      <c r="B271" s="14">
        <f t="shared" si="171"/>
        <v>1.4834112342690949E-2</v>
      </c>
      <c r="C271" s="14">
        <f t="shared" ref="C271:S271" si="192">C251/SUM($B251:$T251)</f>
        <v>1.5658267170117698E-2</v>
      </c>
      <c r="D271" s="14">
        <f t="shared" si="192"/>
        <v>1.6579383657709397E-2</v>
      </c>
      <c r="E271" s="14">
        <f t="shared" si="192"/>
        <v>1.7615642409189031E-2</v>
      </c>
      <c r="F271" s="14">
        <f t="shared" si="192"/>
        <v>1.8790072249725245E-2</v>
      </c>
      <c r="G271" s="14">
        <f t="shared" si="192"/>
        <v>2.0132281751491028E-2</v>
      </c>
      <c r="H271" s="14">
        <f t="shared" si="192"/>
        <v>2.1680989932020927E-2</v>
      </c>
      <c r="I271" s="14">
        <f t="shared" si="192"/>
        <v>2.3487822313232182E-2</v>
      </c>
      <c r="J271" s="14">
        <f t="shared" si="192"/>
        <v>2.5623177577183427E-2</v>
      </c>
      <c r="K271" s="14">
        <f t="shared" si="192"/>
        <v>2.8185614248337296E-2</v>
      </c>
      <c r="L271" s="14">
        <f t="shared" si="192"/>
        <v>3.131749522402829E-2</v>
      </c>
      <c r="M271" s="14">
        <f t="shared" si="192"/>
        <v>3.5232365818281097E-2</v>
      </c>
      <c r="N271" s="14">
        <f t="shared" si="192"/>
        <v>4.0265798938745101E-2</v>
      </c>
      <c r="O271" s="14">
        <f t="shared" si="192"/>
        <v>4.6977085978023032E-2</v>
      </c>
      <c r="P271" s="14">
        <f t="shared" si="192"/>
        <v>5.6372958132504043E-2</v>
      </c>
      <c r="Q271" s="14">
        <f t="shared" si="192"/>
        <v>7.0466893702704814E-2</v>
      </c>
      <c r="R271" s="14">
        <f t="shared" si="192"/>
        <v>9.3957054747613206E-2</v>
      </c>
      <c r="S271" s="14">
        <f t="shared" si="192"/>
        <v>0.14093811167037204</v>
      </c>
      <c r="T271" s="14">
        <f t="shared" si="173"/>
        <v>0.28188487213603125</v>
      </c>
      <c r="U271" s="14">
        <f t="shared" si="174"/>
        <v>1</v>
      </c>
    </row>
    <row r="272" spans="1:21" x14ac:dyDescent="0.25">
      <c r="U272" s="14" t="s">
        <v>73</v>
      </c>
    </row>
    <row r="273" spans="1:21" x14ac:dyDescent="0.25">
      <c r="A273" s="14" t="s">
        <v>14</v>
      </c>
      <c r="B273" s="14">
        <f>IFERROR(B253*B$27,0)</f>
        <v>863.99999999999955</v>
      </c>
      <c r="C273" s="14">
        <f t="shared" ref="C273:T287" si="193">IFERROR(C253*C$27,0)</f>
        <v>0</v>
      </c>
      <c r="D273" s="14">
        <f t="shared" si="193"/>
        <v>0</v>
      </c>
      <c r="E273" s="14">
        <f t="shared" si="193"/>
        <v>0</v>
      </c>
      <c r="F273" s="14">
        <f t="shared" si="193"/>
        <v>0</v>
      </c>
      <c r="G273" s="14">
        <f t="shared" si="193"/>
        <v>0</v>
      </c>
      <c r="H273" s="14">
        <f t="shared" si="193"/>
        <v>0</v>
      </c>
      <c r="I273" s="14">
        <f t="shared" si="193"/>
        <v>0</v>
      </c>
      <c r="J273" s="14">
        <f t="shared" si="193"/>
        <v>0</v>
      </c>
      <c r="K273" s="14">
        <f t="shared" si="193"/>
        <v>0</v>
      </c>
      <c r="L273" s="14">
        <f t="shared" si="193"/>
        <v>0</v>
      </c>
      <c r="M273" s="14">
        <f t="shared" si="193"/>
        <v>0</v>
      </c>
      <c r="N273" s="14">
        <f t="shared" si="193"/>
        <v>0</v>
      </c>
      <c r="O273" s="14">
        <f t="shared" si="193"/>
        <v>0</v>
      </c>
      <c r="P273" s="14">
        <f t="shared" si="193"/>
        <v>0</v>
      </c>
      <c r="Q273" s="14">
        <f t="shared" si="193"/>
        <v>0</v>
      </c>
      <c r="R273" s="14">
        <f t="shared" si="193"/>
        <v>0</v>
      </c>
      <c r="S273" s="14">
        <f t="shared" si="193"/>
        <v>0</v>
      </c>
      <c r="T273" s="14">
        <f t="shared" si="193"/>
        <v>0</v>
      </c>
      <c r="U273" s="14">
        <f t="shared" ref="U273:U291" si="194">SUM(B273:T273)</f>
        <v>863.99999999999955</v>
      </c>
    </row>
    <row r="274" spans="1:21" x14ac:dyDescent="0.25">
      <c r="A274" s="14" t="s">
        <v>13</v>
      </c>
      <c r="B274" s="14">
        <f t="shared" ref="B274:Q291" si="195">IFERROR(B254*B$27,0)</f>
        <v>287.99859649449684</v>
      </c>
      <c r="C274" s="14">
        <f t="shared" si="195"/>
        <v>576.00140350550259</v>
      </c>
      <c r="D274" s="14">
        <f t="shared" si="195"/>
        <v>0</v>
      </c>
      <c r="E274" s="14">
        <f t="shared" si="195"/>
        <v>0</v>
      </c>
      <c r="F274" s="14">
        <f t="shared" si="195"/>
        <v>0</v>
      </c>
      <c r="G274" s="14">
        <f t="shared" si="195"/>
        <v>0</v>
      </c>
      <c r="H274" s="14">
        <f t="shared" si="195"/>
        <v>0</v>
      </c>
      <c r="I274" s="14">
        <f t="shared" si="195"/>
        <v>0</v>
      </c>
      <c r="J274" s="14">
        <f t="shared" si="195"/>
        <v>0</v>
      </c>
      <c r="K274" s="14">
        <f t="shared" si="195"/>
        <v>0</v>
      </c>
      <c r="L274" s="14">
        <f t="shared" si="195"/>
        <v>0</v>
      </c>
      <c r="M274" s="14">
        <f t="shared" si="195"/>
        <v>0</v>
      </c>
      <c r="N274" s="14">
        <f t="shared" si="195"/>
        <v>0</v>
      </c>
      <c r="O274" s="14">
        <f t="shared" si="195"/>
        <v>0</v>
      </c>
      <c r="P274" s="14">
        <f t="shared" si="195"/>
        <v>0</v>
      </c>
      <c r="Q274" s="14">
        <f t="shared" si="195"/>
        <v>0</v>
      </c>
      <c r="R274" s="14">
        <f t="shared" si="193"/>
        <v>0</v>
      </c>
      <c r="S274" s="14">
        <f t="shared" si="193"/>
        <v>0</v>
      </c>
      <c r="T274" s="14">
        <f t="shared" si="193"/>
        <v>0</v>
      </c>
      <c r="U274" s="14">
        <f t="shared" si="194"/>
        <v>863.99999999999943</v>
      </c>
    </row>
    <row r="275" spans="1:21" x14ac:dyDescent="0.25">
      <c r="A275" s="14" t="s">
        <v>12</v>
      </c>
      <c r="B275" s="14">
        <f t="shared" si="195"/>
        <v>157.0897331405468</v>
      </c>
      <c r="C275" s="14">
        <f t="shared" si="193"/>
        <v>235.63560729522308</v>
      </c>
      <c r="D275" s="14">
        <f t="shared" si="193"/>
        <v>471.27465956422969</v>
      </c>
      <c r="E275" s="14">
        <f t="shared" si="193"/>
        <v>0</v>
      </c>
      <c r="F275" s="14">
        <f t="shared" si="193"/>
        <v>0</v>
      </c>
      <c r="G275" s="14">
        <f t="shared" si="193"/>
        <v>0</v>
      </c>
      <c r="H275" s="14">
        <f t="shared" si="193"/>
        <v>0</v>
      </c>
      <c r="I275" s="14">
        <f t="shared" si="193"/>
        <v>0</v>
      </c>
      <c r="J275" s="14">
        <f t="shared" si="193"/>
        <v>0</v>
      </c>
      <c r="K275" s="14">
        <f t="shared" si="193"/>
        <v>0</v>
      </c>
      <c r="L275" s="14">
        <f t="shared" si="193"/>
        <v>0</v>
      </c>
      <c r="M275" s="14">
        <f t="shared" si="193"/>
        <v>0</v>
      </c>
      <c r="N275" s="14">
        <f t="shared" si="193"/>
        <v>0</v>
      </c>
      <c r="O275" s="14">
        <f t="shared" si="193"/>
        <v>0</v>
      </c>
      <c r="P275" s="14">
        <f t="shared" si="193"/>
        <v>0</v>
      </c>
      <c r="Q275" s="14">
        <f t="shared" si="193"/>
        <v>0</v>
      </c>
      <c r="R275" s="14">
        <f t="shared" si="193"/>
        <v>0</v>
      </c>
      <c r="S275" s="14">
        <f t="shared" si="193"/>
        <v>0</v>
      </c>
      <c r="T275" s="14">
        <f t="shared" si="193"/>
        <v>0</v>
      </c>
      <c r="U275" s="14">
        <f t="shared" si="194"/>
        <v>863.99999999999955</v>
      </c>
    </row>
    <row r="276" spans="1:21" x14ac:dyDescent="0.25">
      <c r="A276" s="14" t="s">
        <v>11</v>
      </c>
      <c r="B276" s="14">
        <f t="shared" si="195"/>
        <v>103.67904020144954</v>
      </c>
      <c r="C276" s="14">
        <f t="shared" si="193"/>
        <v>138.23913967120217</v>
      </c>
      <c r="D276" s="14">
        <f t="shared" si="193"/>
        <v>207.35959618219707</v>
      </c>
      <c r="E276" s="14">
        <f t="shared" si="193"/>
        <v>414.72222394515063</v>
      </c>
      <c r="F276" s="14">
        <f t="shared" si="193"/>
        <v>0</v>
      </c>
      <c r="G276" s="14">
        <f t="shared" si="193"/>
        <v>0</v>
      </c>
      <c r="H276" s="14">
        <f t="shared" si="193"/>
        <v>0</v>
      </c>
      <c r="I276" s="14">
        <f t="shared" si="193"/>
        <v>0</v>
      </c>
      <c r="J276" s="14">
        <f t="shared" si="193"/>
        <v>0</v>
      </c>
      <c r="K276" s="14">
        <f t="shared" si="193"/>
        <v>0</v>
      </c>
      <c r="L276" s="14">
        <f t="shared" si="193"/>
        <v>0</v>
      </c>
      <c r="M276" s="14">
        <f t="shared" si="193"/>
        <v>0</v>
      </c>
      <c r="N276" s="14">
        <f t="shared" si="193"/>
        <v>0</v>
      </c>
      <c r="O276" s="14">
        <f t="shared" si="193"/>
        <v>0</v>
      </c>
      <c r="P276" s="14">
        <f t="shared" si="193"/>
        <v>0</v>
      </c>
      <c r="Q276" s="14">
        <f t="shared" si="193"/>
        <v>0</v>
      </c>
      <c r="R276" s="14">
        <f t="shared" si="193"/>
        <v>0</v>
      </c>
      <c r="S276" s="14">
        <f t="shared" si="193"/>
        <v>0</v>
      </c>
      <c r="T276" s="14">
        <f t="shared" si="193"/>
        <v>0</v>
      </c>
      <c r="U276" s="14">
        <f t="shared" si="194"/>
        <v>863.99999999999943</v>
      </c>
    </row>
    <row r="277" spans="1:21" x14ac:dyDescent="0.25">
      <c r="A277" s="14" t="s">
        <v>10</v>
      </c>
      <c r="B277" s="14">
        <f t="shared" si="195"/>
        <v>75.678030406143975</v>
      </c>
      <c r="C277" s="14">
        <f t="shared" si="193"/>
        <v>94.597760621767677</v>
      </c>
      <c r="D277" s="14">
        <f t="shared" si="193"/>
        <v>126.1307301626878</v>
      </c>
      <c r="E277" s="14">
        <f t="shared" si="193"/>
        <v>189.19690425525025</v>
      </c>
      <c r="F277" s="14">
        <f t="shared" si="193"/>
        <v>378.39657455414977</v>
      </c>
      <c r="G277" s="14">
        <f t="shared" si="193"/>
        <v>0</v>
      </c>
      <c r="H277" s="14">
        <f t="shared" si="193"/>
        <v>0</v>
      </c>
      <c r="I277" s="14">
        <f t="shared" si="193"/>
        <v>0</v>
      </c>
      <c r="J277" s="14">
        <f t="shared" si="193"/>
        <v>0</v>
      </c>
      <c r="K277" s="14">
        <f t="shared" si="193"/>
        <v>0</v>
      </c>
      <c r="L277" s="14">
        <f t="shared" si="193"/>
        <v>0</v>
      </c>
      <c r="M277" s="14">
        <f t="shared" si="193"/>
        <v>0</v>
      </c>
      <c r="N277" s="14">
        <f t="shared" si="193"/>
        <v>0</v>
      </c>
      <c r="O277" s="14">
        <f t="shared" si="193"/>
        <v>0</v>
      </c>
      <c r="P277" s="14">
        <f t="shared" si="193"/>
        <v>0</v>
      </c>
      <c r="Q277" s="14">
        <f t="shared" si="193"/>
        <v>0</v>
      </c>
      <c r="R277" s="14">
        <f t="shared" si="193"/>
        <v>0</v>
      </c>
      <c r="S277" s="14">
        <f t="shared" si="193"/>
        <v>0</v>
      </c>
      <c r="T277" s="14">
        <f t="shared" si="193"/>
        <v>0</v>
      </c>
      <c r="U277" s="14">
        <f t="shared" si="194"/>
        <v>863.99999999999943</v>
      </c>
    </row>
    <row r="278" spans="1:21" x14ac:dyDescent="0.25">
      <c r="A278" s="14" t="s">
        <v>9</v>
      </c>
      <c r="B278" s="14">
        <f t="shared" si="195"/>
        <v>58.773624789291233</v>
      </c>
      <c r="C278" s="14">
        <f t="shared" si="193"/>
        <v>70.528722673905904</v>
      </c>
      <c r="D278" s="14">
        <f t="shared" si="193"/>
        <v>88.161473877564475</v>
      </c>
      <c r="E278" s="14">
        <f t="shared" si="193"/>
        <v>117.54961257438941</v>
      </c>
      <c r="F278" s="14">
        <f t="shared" si="193"/>
        <v>176.32649229051967</v>
      </c>
      <c r="G278" s="14">
        <f t="shared" si="193"/>
        <v>4055.5908486347844</v>
      </c>
      <c r="H278" s="14">
        <f t="shared" si="193"/>
        <v>0</v>
      </c>
      <c r="I278" s="14">
        <f t="shared" si="193"/>
        <v>0</v>
      </c>
      <c r="J278" s="14">
        <f t="shared" si="193"/>
        <v>0</v>
      </c>
      <c r="K278" s="14">
        <f t="shared" si="193"/>
        <v>0</v>
      </c>
      <c r="L278" s="14">
        <f t="shared" si="193"/>
        <v>0</v>
      </c>
      <c r="M278" s="14">
        <f t="shared" si="193"/>
        <v>0</v>
      </c>
      <c r="N278" s="14">
        <f t="shared" si="193"/>
        <v>0</v>
      </c>
      <c r="O278" s="14">
        <f t="shared" si="193"/>
        <v>0</v>
      </c>
      <c r="P278" s="14">
        <f t="shared" si="193"/>
        <v>0</v>
      </c>
      <c r="Q278" s="14">
        <f t="shared" si="193"/>
        <v>0</v>
      </c>
      <c r="R278" s="14">
        <f t="shared" si="193"/>
        <v>0</v>
      </c>
      <c r="S278" s="14">
        <f t="shared" si="193"/>
        <v>0</v>
      </c>
      <c r="T278" s="14">
        <f t="shared" si="193"/>
        <v>0</v>
      </c>
      <c r="U278" s="14">
        <f t="shared" si="194"/>
        <v>4566.9307748404553</v>
      </c>
    </row>
    <row r="279" spans="1:21" x14ac:dyDescent="0.25">
      <c r="A279" s="14" t="s">
        <v>8</v>
      </c>
      <c r="B279" s="14">
        <f t="shared" si="195"/>
        <v>47.601732969645091</v>
      </c>
      <c r="C279" s="14">
        <f t="shared" si="193"/>
        <v>55.535592660380011</v>
      </c>
      <c r="D279" s="14">
        <f t="shared" si="193"/>
        <v>66.643048318824782</v>
      </c>
      <c r="E279" s="14">
        <f t="shared" si="193"/>
        <v>83.304326163093094</v>
      </c>
      <c r="F279" s="14">
        <f t="shared" si="193"/>
        <v>111.07332147196564</v>
      </c>
      <c r="G279" s="14">
        <f t="shared" si="193"/>
        <v>1916.0363507739903</v>
      </c>
      <c r="H279" s="14">
        <f t="shared" si="193"/>
        <v>638.69106683517646</v>
      </c>
      <c r="I279" s="14">
        <f t="shared" si="193"/>
        <v>0</v>
      </c>
      <c r="J279" s="14">
        <f t="shared" si="193"/>
        <v>0</v>
      </c>
      <c r="K279" s="14">
        <f t="shared" si="193"/>
        <v>0</v>
      </c>
      <c r="L279" s="14">
        <f t="shared" si="193"/>
        <v>0</v>
      </c>
      <c r="M279" s="14">
        <f t="shared" si="193"/>
        <v>0</v>
      </c>
      <c r="N279" s="14">
        <f t="shared" si="193"/>
        <v>0</v>
      </c>
      <c r="O279" s="14">
        <f t="shared" si="193"/>
        <v>0</v>
      </c>
      <c r="P279" s="14">
        <f t="shared" si="193"/>
        <v>0</v>
      </c>
      <c r="Q279" s="14">
        <f t="shared" si="193"/>
        <v>0</v>
      </c>
      <c r="R279" s="14">
        <f t="shared" si="193"/>
        <v>0</v>
      </c>
      <c r="S279" s="14">
        <f t="shared" si="193"/>
        <v>0</v>
      </c>
      <c r="T279" s="14">
        <f t="shared" si="193"/>
        <v>0</v>
      </c>
      <c r="U279" s="14">
        <f t="shared" si="194"/>
        <v>2918.8854391930754</v>
      </c>
    </row>
    <row r="280" spans="1:21" x14ac:dyDescent="0.25">
      <c r="A280" s="14" t="s">
        <v>7</v>
      </c>
      <c r="B280" s="14">
        <f t="shared" si="195"/>
        <v>39.735207957965564</v>
      </c>
      <c r="C280" s="14">
        <f t="shared" si="193"/>
        <v>45.411905383681919</v>
      </c>
      <c r="D280" s="14">
        <f t="shared" si="193"/>
        <v>52.980878368894373</v>
      </c>
      <c r="E280" s="14">
        <f t="shared" si="193"/>
        <v>63.577511184707788</v>
      </c>
      <c r="F280" s="14">
        <f t="shared" si="193"/>
        <v>79.472588357266943</v>
      </c>
      <c r="G280" s="14">
        <f t="shared" si="193"/>
        <v>1218.59351362965</v>
      </c>
      <c r="H280" s="14">
        <f t="shared" si="193"/>
        <v>304.65324995562725</v>
      </c>
      <c r="I280" s="14">
        <f t="shared" si="193"/>
        <v>3655.9389372326445</v>
      </c>
      <c r="J280" s="14">
        <f t="shared" si="193"/>
        <v>0</v>
      </c>
      <c r="K280" s="14">
        <f t="shared" si="193"/>
        <v>0</v>
      </c>
      <c r="L280" s="14">
        <f t="shared" si="193"/>
        <v>0</v>
      </c>
      <c r="M280" s="14">
        <f t="shared" si="193"/>
        <v>0</v>
      </c>
      <c r="N280" s="14">
        <f t="shared" si="193"/>
        <v>0</v>
      </c>
      <c r="O280" s="14">
        <f t="shared" si="193"/>
        <v>0</v>
      </c>
      <c r="P280" s="14">
        <f t="shared" si="193"/>
        <v>0</v>
      </c>
      <c r="Q280" s="14">
        <f t="shared" si="193"/>
        <v>0</v>
      </c>
      <c r="R280" s="14">
        <f t="shared" si="193"/>
        <v>0</v>
      </c>
      <c r="S280" s="14">
        <f t="shared" si="193"/>
        <v>0</v>
      </c>
      <c r="T280" s="14">
        <f t="shared" si="193"/>
        <v>0</v>
      </c>
      <c r="U280" s="14">
        <f t="shared" si="194"/>
        <v>5460.3637920704386</v>
      </c>
    </row>
    <row r="281" spans="1:21" x14ac:dyDescent="0.25">
      <c r="A281" s="14" t="s">
        <v>6</v>
      </c>
      <c r="B281" s="14">
        <f t="shared" si="195"/>
        <v>33.932953514095033</v>
      </c>
      <c r="C281" s="14">
        <f t="shared" si="193"/>
        <v>38.174740423586641</v>
      </c>
      <c r="D281" s="14">
        <f t="shared" si="193"/>
        <v>43.628492079990643</v>
      </c>
      <c r="E281" s="14">
        <f t="shared" si="193"/>
        <v>50.900200105446537</v>
      </c>
      <c r="F281" s="14">
        <f t="shared" si="193"/>
        <v>61.080655527786426</v>
      </c>
      <c r="G281" s="14">
        <f t="shared" si="193"/>
        <v>878.04173166154601</v>
      </c>
      <c r="H281" s="14">
        <f t="shared" si="193"/>
        <v>195.12247866258261</v>
      </c>
      <c r="I281" s="14">
        <f t="shared" si="193"/>
        <v>1756.1288683351522</v>
      </c>
      <c r="J281" s="14">
        <f t="shared" si="193"/>
        <v>585.39142484039905</v>
      </c>
      <c r="K281" s="14">
        <f t="shared" si="193"/>
        <v>0</v>
      </c>
      <c r="L281" s="14">
        <f t="shared" si="193"/>
        <v>0</v>
      </c>
      <c r="M281" s="14">
        <f t="shared" si="193"/>
        <v>0</v>
      </c>
      <c r="N281" s="14">
        <f t="shared" si="193"/>
        <v>0</v>
      </c>
      <c r="O281" s="14">
        <f t="shared" si="193"/>
        <v>0</v>
      </c>
      <c r="P281" s="14">
        <f t="shared" si="193"/>
        <v>0</v>
      </c>
      <c r="Q281" s="14">
        <f t="shared" si="193"/>
        <v>0</v>
      </c>
      <c r="R281" s="14">
        <f t="shared" si="193"/>
        <v>0</v>
      </c>
      <c r="S281" s="14">
        <f t="shared" si="193"/>
        <v>0</v>
      </c>
      <c r="T281" s="14">
        <f t="shared" si="193"/>
        <v>0</v>
      </c>
      <c r="U281" s="14">
        <f t="shared" si="194"/>
        <v>3642.4015451505848</v>
      </c>
    </row>
    <row r="282" spans="1:21" x14ac:dyDescent="0.25">
      <c r="A282" s="14" t="s">
        <v>5</v>
      </c>
      <c r="B282" s="14">
        <f t="shared" si="195"/>
        <v>29.496577039356325</v>
      </c>
      <c r="C282" s="14">
        <f t="shared" si="193"/>
        <v>32.774132292207725</v>
      </c>
      <c r="D282" s="14">
        <f t="shared" si="193"/>
        <v>36.871097290884563</v>
      </c>
      <c r="E282" s="14">
        <f t="shared" si="193"/>
        <v>42.138654045721374</v>
      </c>
      <c r="F282" s="14">
        <f t="shared" si="193"/>
        <v>49.162109378849763</v>
      </c>
      <c r="G282" s="14">
        <f t="shared" si="193"/>
        <v>678.44276217426125</v>
      </c>
      <c r="H282" s="14">
        <f t="shared" si="193"/>
        <v>141.34368346676871</v>
      </c>
      <c r="I282" s="14">
        <f t="shared" si="193"/>
        <v>1130.7643336647925</v>
      </c>
      <c r="J282" s="14">
        <f t="shared" si="193"/>
        <v>282.69632158727296</v>
      </c>
      <c r="K282" s="14">
        <f t="shared" si="193"/>
        <v>3392.4633182959674</v>
      </c>
      <c r="L282" s="14">
        <f t="shared" si="193"/>
        <v>0</v>
      </c>
      <c r="M282" s="14">
        <f t="shared" si="193"/>
        <v>0</v>
      </c>
      <c r="N282" s="14">
        <f t="shared" si="193"/>
        <v>0</v>
      </c>
      <c r="O282" s="14">
        <f t="shared" si="193"/>
        <v>0</v>
      </c>
      <c r="P282" s="14">
        <f t="shared" si="193"/>
        <v>0</v>
      </c>
      <c r="Q282" s="14">
        <f t="shared" si="193"/>
        <v>0</v>
      </c>
      <c r="R282" s="14">
        <f t="shared" si="193"/>
        <v>0</v>
      </c>
      <c r="S282" s="14">
        <f t="shared" si="193"/>
        <v>0</v>
      </c>
      <c r="T282" s="14">
        <f t="shared" si="193"/>
        <v>0</v>
      </c>
      <c r="U282" s="14">
        <f t="shared" si="194"/>
        <v>5816.1529892360832</v>
      </c>
    </row>
    <row r="283" spans="1:21" x14ac:dyDescent="0.25">
      <c r="A283" s="14" t="s">
        <v>4</v>
      </c>
      <c r="B283" s="14">
        <f t="shared" si="195"/>
        <v>26.007866733987481</v>
      </c>
      <c r="C283" s="14">
        <f t="shared" si="193"/>
        <v>28.608771698320144</v>
      </c>
      <c r="D283" s="14">
        <f t="shared" si="193"/>
        <v>31.787669403833391</v>
      </c>
      <c r="E283" s="14">
        <f t="shared" si="193"/>
        <v>35.761310808919724</v>
      </c>
      <c r="F283" s="14">
        <f t="shared" si="193"/>
        <v>40.870306253476159</v>
      </c>
      <c r="G283" s="14">
        <f t="shared" si="193"/>
        <v>548.34694258745071</v>
      </c>
      <c r="H283" s="14">
        <f t="shared" si="193"/>
        <v>109.67025595663694</v>
      </c>
      <c r="I283" s="14">
        <f t="shared" si="193"/>
        <v>822.5348821926591</v>
      </c>
      <c r="J283" s="14">
        <f t="shared" si="193"/>
        <v>182.78781061719266</v>
      </c>
      <c r="K283" s="14">
        <f t="shared" si="193"/>
        <v>1645.1192330478489</v>
      </c>
      <c r="L283" s="14">
        <f t="shared" si="193"/>
        <v>548.38956773264817</v>
      </c>
      <c r="M283" s="14">
        <f t="shared" si="193"/>
        <v>0</v>
      </c>
      <c r="N283" s="14">
        <f t="shared" si="193"/>
        <v>0</v>
      </c>
      <c r="O283" s="14">
        <f t="shared" si="193"/>
        <v>0</v>
      </c>
      <c r="P283" s="14">
        <f t="shared" si="193"/>
        <v>0</v>
      </c>
      <c r="Q283" s="14">
        <f t="shared" si="193"/>
        <v>0</v>
      </c>
      <c r="R283" s="14">
        <f t="shared" si="193"/>
        <v>0</v>
      </c>
      <c r="S283" s="14">
        <f t="shared" si="193"/>
        <v>0</v>
      </c>
      <c r="T283" s="14">
        <f t="shared" si="193"/>
        <v>0</v>
      </c>
      <c r="U283" s="14">
        <f t="shared" si="194"/>
        <v>4019.8846170329734</v>
      </c>
    </row>
    <row r="284" spans="1:21" x14ac:dyDescent="0.25">
      <c r="A284" s="14" t="s">
        <v>3</v>
      </c>
      <c r="B284" s="14">
        <f t="shared" si="195"/>
        <v>23.200063309453718</v>
      </c>
      <c r="C284" s="14">
        <f t="shared" si="193"/>
        <v>25.30926980554533</v>
      </c>
      <c r="D284" s="14">
        <f t="shared" si="193"/>
        <v>27.840329124292996</v>
      </c>
      <c r="E284" s="14">
        <f t="shared" si="193"/>
        <v>30.933861575678264</v>
      </c>
      <c r="F284" s="14">
        <f t="shared" si="193"/>
        <v>34.800798701992946</v>
      </c>
      <c r="G284" s="14">
        <f t="shared" si="193"/>
        <v>457.38497184323376</v>
      </c>
      <c r="H284" s="14">
        <f t="shared" si="193"/>
        <v>88.936650496954968</v>
      </c>
      <c r="I284" s="14">
        <f t="shared" si="193"/>
        <v>640.34970629717975</v>
      </c>
      <c r="J284" s="14">
        <f t="shared" si="193"/>
        <v>133.40767350030603</v>
      </c>
      <c r="K284" s="14">
        <f t="shared" si="193"/>
        <v>1067.2767009674819</v>
      </c>
      <c r="L284" s="14">
        <f t="shared" si="193"/>
        <v>266.82457093814304</v>
      </c>
      <c r="M284" s="14">
        <f t="shared" si="193"/>
        <v>3202.0055423346012</v>
      </c>
      <c r="N284" s="14">
        <f t="shared" si="193"/>
        <v>0</v>
      </c>
      <c r="O284" s="14">
        <f t="shared" si="193"/>
        <v>0</v>
      </c>
      <c r="P284" s="14">
        <f t="shared" si="193"/>
        <v>0</v>
      </c>
      <c r="Q284" s="14">
        <f t="shared" si="193"/>
        <v>0</v>
      </c>
      <c r="R284" s="14">
        <f t="shared" si="193"/>
        <v>0</v>
      </c>
      <c r="S284" s="14">
        <f t="shared" si="193"/>
        <v>0</v>
      </c>
      <c r="T284" s="14">
        <f t="shared" si="193"/>
        <v>0</v>
      </c>
      <c r="U284" s="14">
        <f t="shared" si="194"/>
        <v>5998.2701388948644</v>
      </c>
    </row>
    <row r="285" spans="1:21" x14ac:dyDescent="0.25">
      <c r="A285" s="14" t="s">
        <v>2</v>
      </c>
      <c r="B285" s="14">
        <f t="shared" si="195"/>
        <v>20.897461355533103</v>
      </c>
      <c r="C285" s="14">
        <f t="shared" si="193"/>
        <v>22.639002709587913</v>
      </c>
      <c r="D285" s="14">
        <f t="shared" si="193"/>
        <v>24.69719613749109</v>
      </c>
      <c r="E285" s="14">
        <f t="shared" si="193"/>
        <v>27.167038981291633</v>
      </c>
      <c r="F285" s="14">
        <f t="shared" si="193"/>
        <v>30.185750229382176</v>
      </c>
      <c r="G285" s="14">
        <f t="shared" si="193"/>
        <v>390.53033272648776</v>
      </c>
      <c r="H285" s="14">
        <f t="shared" si="193"/>
        <v>74.387202776495656</v>
      </c>
      <c r="I285" s="14">
        <f t="shared" si="193"/>
        <v>520.71423957587626</v>
      </c>
      <c r="J285" s="14">
        <f t="shared" si="193"/>
        <v>104.14375157583197</v>
      </c>
      <c r="K285" s="14">
        <f t="shared" si="193"/>
        <v>781.0864318332151</v>
      </c>
      <c r="L285" s="14">
        <f t="shared" si="193"/>
        <v>173.57713913263001</v>
      </c>
      <c r="M285" s="14">
        <f t="shared" si="193"/>
        <v>1562.2243981269219</v>
      </c>
      <c r="N285" s="14">
        <f t="shared" si="193"/>
        <v>520.75864476249399</v>
      </c>
      <c r="O285" s="14">
        <f t="shared" si="193"/>
        <v>0</v>
      </c>
      <c r="P285" s="14">
        <f t="shared" si="193"/>
        <v>0</v>
      </c>
      <c r="Q285" s="14">
        <f t="shared" si="193"/>
        <v>0</v>
      </c>
      <c r="R285" s="14">
        <f t="shared" si="193"/>
        <v>0</v>
      </c>
      <c r="S285" s="14">
        <f t="shared" si="193"/>
        <v>0</v>
      </c>
      <c r="T285" s="14">
        <f t="shared" si="193"/>
        <v>0</v>
      </c>
      <c r="U285" s="14">
        <f t="shared" si="194"/>
        <v>4253.0085899232381</v>
      </c>
    </row>
    <row r="286" spans="1:21" x14ac:dyDescent="0.25">
      <c r="A286" s="14" t="s">
        <v>1</v>
      </c>
      <c r="B286" s="14">
        <f t="shared" si="195"/>
        <v>18.978320400238456</v>
      </c>
      <c r="C286" s="14">
        <f t="shared" si="193"/>
        <v>20.438271257200601</v>
      </c>
      <c r="D286" s="14">
        <f t="shared" si="193"/>
        <v>22.141554202776057</v>
      </c>
      <c r="E286" s="14">
        <f t="shared" si="193"/>
        <v>24.15453385398045</v>
      </c>
      <c r="F286" s="14">
        <f t="shared" si="193"/>
        <v>26.570121090648914</v>
      </c>
      <c r="G286" s="14">
        <f t="shared" si="193"/>
        <v>339.50899350800654</v>
      </c>
      <c r="H286" s="14">
        <f t="shared" si="193"/>
        <v>63.658332585805432</v>
      </c>
      <c r="I286" s="14">
        <f t="shared" si="193"/>
        <v>436.51736146379187</v>
      </c>
      <c r="J286" s="14">
        <f t="shared" si="193"/>
        <v>84.879067408426536</v>
      </c>
      <c r="K286" s="14">
        <f t="shared" si="193"/>
        <v>611.13517464473784</v>
      </c>
      <c r="L286" s="14">
        <f t="shared" si="193"/>
        <v>127.32132971825351</v>
      </c>
      <c r="M286" s="14">
        <f t="shared" si="193"/>
        <v>1018.5861258416819</v>
      </c>
      <c r="N286" s="14">
        <f t="shared" si="193"/>
        <v>254.65198887158576</v>
      </c>
      <c r="O286" s="14">
        <f t="shared" si="193"/>
        <v>3055.9358237816436</v>
      </c>
      <c r="P286" s="14">
        <f t="shared" si="193"/>
        <v>0</v>
      </c>
      <c r="Q286" s="14">
        <f t="shared" si="193"/>
        <v>0</v>
      </c>
      <c r="R286" s="14">
        <f t="shared" si="193"/>
        <v>0</v>
      </c>
      <c r="S286" s="14">
        <f t="shared" si="193"/>
        <v>0</v>
      </c>
      <c r="T286" s="14">
        <f t="shared" si="193"/>
        <v>0</v>
      </c>
      <c r="U286" s="14">
        <f t="shared" si="194"/>
        <v>6104.4769986287774</v>
      </c>
    </row>
    <row r="287" spans="1:21" x14ac:dyDescent="0.25">
      <c r="A287" s="14" t="s">
        <v>0</v>
      </c>
      <c r="B287" s="14">
        <f t="shared" si="195"/>
        <v>17.357251604150242</v>
      </c>
      <c r="C287" s="14">
        <f t="shared" si="193"/>
        <v>18.597120315215314</v>
      </c>
      <c r="D287" s="14">
        <f t="shared" si="193"/>
        <v>20.027743250793797</v>
      </c>
      <c r="E287" s="14">
        <f t="shared" si="193"/>
        <v>21.696809868332796</v>
      </c>
      <c r="F287" s="14">
        <f t="shared" si="193"/>
        <v>23.669351503253079</v>
      </c>
      <c r="G287" s="14">
        <f t="shared" si="193"/>
        <v>299.41874278417436</v>
      </c>
      <c r="H287" s="14">
        <f t="shared" si="193"/>
        <v>55.448211401375836</v>
      </c>
      <c r="I287" s="14">
        <f t="shared" si="193"/>
        <v>374.27766108144294</v>
      </c>
      <c r="J287" s="14">
        <f t="shared" si="193"/>
        <v>71.291465511690149</v>
      </c>
      <c r="K287" s="14">
        <f t="shared" si="193"/>
        <v>499.04415723215851</v>
      </c>
      <c r="L287" s="14">
        <f t="shared" si="193"/>
        <v>99.809753679221529</v>
      </c>
      <c r="M287" s="14">
        <f t="shared" si="193"/>
        <v>748.58161809398428</v>
      </c>
      <c r="N287" s="14">
        <f t="shared" si="193"/>
        <v>166.35389603616042</v>
      </c>
      <c r="O287" s="14">
        <f t="shared" si="193"/>
        <v>1497.2158298976597</v>
      </c>
      <c r="P287" s="14">
        <f t="shared" si="193"/>
        <v>499.08947515163692</v>
      </c>
      <c r="Q287" s="14">
        <f t="shared" si="193"/>
        <v>0</v>
      </c>
      <c r="R287" s="14">
        <f t="shared" si="193"/>
        <v>0</v>
      </c>
      <c r="S287" s="14">
        <f t="shared" si="193"/>
        <v>0</v>
      </c>
      <c r="T287" s="14">
        <f t="shared" si="193"/>
        <v>0</v>
      </c>
      <c r="U287" s="14">
        <f t="shared" si="194"/>
        <v>4411.8790874112492</v>
      </c>
    </row>
    <row r="288" spans="1:21" x14ac:dyDescent="0.25">
      <c r="A288" s="14" t="s">
        <v>99</v>
      </c>
      <c r="B288" s="14">
        <f t="shared" si="195"/>
        <v>15.971615122407052</v>
      </c>
      <c r="C288" s="14">
        <f t="shared" ref="C288:T291" si="196">IFERROR(C268*C$27,0)</f>
        <v>17.036443092561296</v>
      </c>
      <c r="D288" s="14">
        <f t="shared" si="196"/>
        <v>18.253393310118039</v>
      </c>
      <c r="E288" s="14">
        <f t="shared" si="196"/>
        <v>19.657571542665984</v>
      </c>
      <c r="F288" s="14">
        <f t="shared" si="196"/>
        <v>21.295785645371588</v>
      </c>
      <c r="G288" s="14">
        <f t="shared" si="196"/>
        <v>267.16644467668465</v>
      </c>
      <c r="H288" s="14">
        <f t="shared" si="196"/>
        <v>48.980742557554642</v>
      </c>
      <c r="I288" s="14">
        <f t="shared" si="196"/>
        <v>326.53996179758764</v>
      </c>
      <c r="J288" s="14">
        <f t="shared" si="196"/>
        <v>61.226594576673101</v>
      </c>
      <c r="K288" s="14">
        <f t="shared" si="196"/>
        <v>419.8422401047909</v>
      </c>
      <c r="L288" s="14">
        <f t="shared" si="196"/>
        <v>81.636604933690535</v>
      </c>
      <c r="M288" s="14">
        <f t="shared" si="196"/>
        <v>587.7887825776869</v>
      </c>
      <c r="N288" s="14">
        <f t="shared" si="196"/>
        <v>122.45732917487034</v>
      </c>
      <c r="O288" s="14">
        <f t="shared" si="196"/>
        <v>979.67237984121675</v>
      </c>
      <c r="P288" s="14">
        <f t="shared" si="196"/>
        <v>244.92293867272895</v>
      </c>
      <c r="Q288" s="14">
        <f t="shared" si="196"/>
        <v>489.86243855133358</v>
      </c>
      <c r="R288" s="14">
        <f t="shared" si="196"/>
        <v>0</v>
      </c>
      <c r="S288" s="14">
        <f t="shared" si="196"/>
        <v>0</v>
      </c>
      <c r="T288" s="14">
        <f t="shared" si="196"/>
        <v>0</v>
      </c>
      <c r="U288" s="14">
        <f t="shared" si="194"/>
        <v>3722.3112661779414</v>
      </c>
    </row>
    <row r="289" spans="1:29" x14ac:dyDescent="0.25">
      <c r="A289" s="14" t="s">
        <v>100</v>
      </c>
      <c r="B289" s="14">
        <f t="shared" si="195"/>
        <v>14.775046374661951</v>
      </c>
      <c r="C289" s="14">
        <f t="shared" si="196"/>
        <v>15.698531594293064</v>
      </c>
      <c r="D289" s="14">
        <f t="shared" si="196"/>
        <v>16.745151263239084</v>
      </c>
      <c r="E289" s="14">
        <f t="shared" si="196"/>
        <v>17.941291791607686</v>
      </c>
      <c r="F289" s="14">
        <f t="shared" si="196"/>
        <v>19.321458594399008</v>
      </c>
      <c r="G289" s="14">
        <f t="shared" si="196"/>
        <v>240.71407905488488</v>
      </c>
      <c r="H289" s="14">
        <f t="shared" si="196"/>
        <v>43.766375537883157</v>
      </c>
      <c r="I289" s="14">
        <f t="shared" si="196"/>
        <v>288.85937513490143</v>
      </c>
      <c r="J289" s="14">
        <f t="shared" si="196"/>
        <v>53.49274230550995</v>
      </c>
      <c r="K289" s="14">
        <f t="shared" si="196"/>
        <v>361.07801345981909</v>
      </c>
      <c r="L289" s="14">
        <f t="shared" si="196"/>
        <v>68.777196985010818</v>
      </c>
      <c r="M289" s="14">
        <f t="shared" si="196"/>
        <v>481.44387404413231</v>
      </c>
      <c r="N289" s="14">
        <f t="shared" si="196"/>
        <v>96.289601592161986</v>
      </c>
      <c r="O289" s="14">
        <f t="shared" si="196"/>
        <v>722.17960127134029</v>
      </c>
      <c r="P289" s="14">
        <f t="shared" si="196"/>
        <v>160.48653016384407</v>
      </c>
      <c r="Q289" s="14">
        <f t="shared" si="196"/>
        <v>240.73439213087102</v>
      </c>
      <c r="R289" s="14">
        <f t="shared" si="196"/>
        <v>481.48450152232101</v>
      </c>
      <c r="S289" s="14">
        <f t="shared" si="196"/>
        <v>0</v>
      </c>
      <c r="T289" s="14">
        <f t="shared" si="196"/>
        <v>0</v>
      </c>
      <c r="U289" s="14">
        <f t="shared" si="194"/>
        <v>3323.7877628208812</v>
      </c>
    </row>
    <row r="290" spans="1:29" x14ac:dyDescent="0.25">
      <c r="A290" s="14" t="s">
        <v>101</v>
      </c>
      <c r="B290" s="14">
        <f t="shared" si="195"/>
        <v>13.732420492856802</v>
      </c>
      <c r="C290" s="14">
        <f t="shared" si="196"/>
        <v>14.540247833027147</v>
      </c>
      <c r="D290" s="14">
        <f t="shared" si="196"/>
        <v>15.44905603277852</v>
      </c>
      <c r="E290" s="14">
        <f t="shared" si="196"/>
        <v>16.479041600476407</v>
      </c>
      <c r="F290" s="14">
        <f t="shared" si="196"/>
        <v>17.656171550139295</v>
      </c>
      <c r="G290" s="14">
        <f t="shared" si="196"/>
        <v>218.66563278156832</v>
      </c>
      <c r="H290" s="14">
        <f t="shared" si="196"/>
        <v>39.481438918087548</v>
      </c>
      <c r="I290" s="14">
        <f t="shared" si="196"/>
        <v>258.42498922148013</v>
      </c>
      <c r="J290" s="14">
        <f t="shared" si="196"/>
        <v>47.378120610002014</v>
      </c>
      <c r="K290" s="14">
        <f t="shared" si="196"/>
        <v>315.85565496250962</v>
      </c>
      <c r="L290" s="14">
        <f t="shared" si="196"/>
        <v>59.223253399064312</v>
      </c>
      <c r="M290" s="14">
        <f t="shared" si="196"/>
        <v>406.10478189191508</v>
      </c>
      <c r="N290" s="14">
        <f t="shared" si="196"/>
        <v>78.96537378902535</v>
      </c>
      <c r="O290" s="14">
        <f t="shared" si="196"/>
        <v>568.55541832995982</v>
      </c>
      <c r="P290" s="14">
        <f t="shared" si="196"/>
        <v>118.45025079662952</v>
      </c>
      <c r="Q290" s="14">
        <f t="shared" si="196"/>
        <v>157.93573964154132</v>
      </c>
      <c r="R290" s="14">
        <f t="shared" si="196"/>
        <v>236.9079898269504</v>
      </c>
      <c r="S290" s="14">
        <f t="shared" si="196"/>
        <v>473.83095659467767</v>
      </c>
      <c r="T290" s="14">
        <f t="shared" si="196"/>
        <v>0</v>
      </c>
      <c r="U290" s="14">
        <f t="shared" si="194"/>
        <v>3057.636538272689</v>
      </c>
    </row>
    <row r="291" spans="1:29" x14ac:dyDescent="0.25">
      <c r="A291" s="14" t="s">
        <v>102</v>
      </c>
      <c r="B291" s="14">
        <f t="shared" si="195"/>
        <v>12.816673064084974</v>
      </c>
      <c r="C291" s="14">
        <f t="shared" si="196"/>
        <v>13.528742834981683</v>
      </c>
      <c r="D291" s="14">
        <f t="shared" si="196"/>
        <v>14.324587480260911</v>
      </c>
      <c r="E291" s="14">
        <f t="shared" si="196"/>
        <v>15.219915041539315</v>
      </c>
      <c r="F291" s="14">
        <f t="shared" si="196"/>
        <v>16.234622423762602</v>
      </c>
      <c r="G291" s="14">
        <f t="shared" si="196"/>
        <v>200.03435148281486</v>
      </c>
      <c r="H291" s="14">
        <f t="shared" si="196"/>
        <v>35.903719327426657</v>
      </c>
      <c r="I291" s="14">
        <f t="shared" si="196"/>
        <v>233.37500250427496</v>
      </c>
      <c r="J291" s="14">
        <f t="shared" si="196"/>
        <v>42.431982067815753</v>
      </c>
      <c r="K291" s="14">
        <f t="shared" si="196"/>
        <v>280.05226317147935</v>
      </c>
      <c r="L291" s="14">
        <f t="shared" si="196"/>
        <v>51.861772090990847</v>
      </c>
      <c r="M291" s="14">
        <f t="shared" si="196"/>
        <v>350.06878677044097</v>
      </c>
      <c r="N291" s="14">
        <f t="shared" si="196"/>
        <v>66.680163042561887</v>
      </c>
      <c r="O291" s="14">
        <f t="shared" si="196"/>
        <v>466.76432627763683</v>
      </c>
      <c r="P291" s="14">
        <f t="shared" si="196"/>
        <v>93.353618667426701</v>
      </c>
      <c r="Q291" s="14">
        <f t="shared" si="196"/>
        <v>116.69317597167917</v>
      </c>
      <c r="R291" s="14">
        <f t="shared" si="196"/>
        <v>155.59288266204746</v>
      </c>
      <c r="S291" s="14">
        <f t="shared" si="196"/>
        <v>233.39351292613611</v>
      </c>
      <c r="T291" s="14">
        <f t="shared" si="196"/>
        <v>466.80134825726776</v>
      </c>
      <c r="U291" s="14">
        <f t="shared" si="194"/>
        <v>2865.131446064629</v>
      </c>
    </row>
    <row r="293" spans="1:29" s="31" customFormat="1" x14ac:dyDescent="0.25">
      <c r="A293" s="31" t="s">
        <v>115</v>
      </c>
    </row>
    <row r="294" spans="1:29" x14ac:dyDescent="0.25">
      <c r="A294" s="14" t="s">
        <v>48</v>
      </c>
      <c r="B294" s="28">
        <v>1</v>
      </c>
      <c r="C294" s="28">
        <v>2</v>
      </c>
      <c r="D294" s="28">
        <v>3</v>
      </c>
      <c r="E294" s="28">
        <v>4</v>
      </c>
      <c r="F294" s="28">
        <v>5</v>
      </c>
      <c r="G294" s="29">
        <v>6</v>
      </c>
      <c r="H294" s="29">
        <v>7</v>
      </c>
      <c r="I294" s="29">
        <v>8</v>
      </c>
      <c r="J294" s="29">
        <v>9</v>
      </c>
      <c r="K294" s="29">
        <v>10</v>
      </c>
      <c r="L294" s="29">
        <v>11</v>
      </c>
      <c r="M294" s="29">
        <v>12</v>
      </c>
      <c r="N294" s="29">
        <v>13</v>
      </c>
      <c r="O294" s="29">
        <v>14</v>
      </c>
      <c r="P294" s="30">
        <v>15</v>
      </c>
      <c r="Q294" s="30">
        <v>16</v>
      </c>
      <c r="R294" s="30">
        <v>17</v>
      </c>
      <c r="S294" s="30">
        <v>18</v>
      </c>
      <c r="T294" s="30">
        <v>19</v>
      </c>
    </row>
    <row r="296" spans="1:29" x14ac:dyDescent="0.25">
      <c r="A296" s="14" t="s">
        <v>47</v>
      </c>
      <c r="B296" s="48">
        <f>'Target FITS'!$R$8*B32+1</f>
        <v>1.0001212790536675</v>
      </c>
      <c r="C296" s="48">
        <f>'Target FITS'!$R$8*C32+1</f>
        <v>1.0001212790536675</v>
      </c>
      <c r="D296" s="48">
        <f>'Target FITS'!$R$8*D32+1</f>
        <v>1.0001212790536675</v>
      </c>
      <c r="E296" s="48">
        <f>'Target FITS'!$R$8*E32+1</f>
        <v>1.0001212790536675</v>
      </c>
      <c r="F296" s="48">
        <f>'Target FITS'!$R$8*F32+1</f>
        <v>1.0001212790536675</v>
      </c>
      <c r="G296" s="48">
        <f>'Target FITS'!$R$8*G32+1</f>
        <v>1.0001021730701471</v>
      </c>
      <c r="H296" s="48">
        <f>'Target FITS'!$R$8*H32+1</f>
        <v>1.0000885259390613</v>
      </c>
      <c r="I296" s="48">
        <f>'Target FITS'!$R$8*I32+1</f>
        <v>1.0000782905907468</v>
      </c>
      <c r="J296" s="48">
        <f>'Target FITS'!$R$8*J32+1</f>
        <v>1.0000703297642801</v>
      </c>
      <c r="K296" s="48">
        <f>'Target FITS'!$R$8*K32+1</f>
        <v>1.0000639611031068</v>
      </c>
      <c r="L296" s="48">
        <f>'Target FITS'!$R$8*L32+1</f>
        <v>1.0000587503803284</v>
      </c>
      <c r="M296" s="48">
        <f>'Target FITS'!$R$8*M32+1</f>
        <v>1.0000544081113467</v>
      </c>
      <c r="N296" s="48">
        <f>'Target FITS'!$R$8*N32+1</f>
        <v>1.0000507338837465</v>
      </c>
      <c r="O296" s="48">
        <f>'Target FITS'!$R$8*O32+1</f>
        <v>1.0000475845458037</v>
      </c>
      <c r="P296" s="48">
        <f>'Target FITS'!$R$8*P32+1</f>
        <v>1.0000444122427501</v>
      </c>
      <c r="Q296" s="48">
        <f>'Target FITS'!$R$8*Q32+1</f>
        <v>1.0000416364775782</v>
      </c>
      <c r="R296" s="48">
        <f>'Target FITS'!$R$8*R32+1</f>
        <v>1.0000391872730148</v>
      </c>
      <c r="S296" s="48">
        <f>'Target FITS'!$R$8*S32+1</f>
        <v>1.0000370102022917</v>
      </c>
      <c r="T296" s="48">
        <f>'Target FITS'!$R$8*T32+1</f>
        <v>1.0000350622969079</v>
      </c>
      <c r="U296" s="33" t="s">
        <v>46</v>
      </c>
    </row>
    <row r="297" spans="1:29" x14ac:dyDescent="0.25">
      <c r="A297" s="14" t="s">
        <v>45</v>
      </c>
      <c r="B297" s="14">
        <f t="shared" ref="B297:B315" si="197">IFERROR(1/(V297^$U297),0)</f>
        <v>1</v>
      </c>
      <c r="C297" s="14">
        <f t="shared" ref="C297:C315" si="198">IFERROR(1/(W297^$U297),0)</f>
        <v>0</v>
      </c>
      <c r="D297" s="14">
        <f t="shared" ref="D297:D315" si="199">IFERROR(1/(X297^$U297),0)</f>
        <v>0</v>
      </c>
      <c r="E297" s="14">
        <f t="shared" ref="E297:E315" si="200">IFERROR(1/(Y297^$U297),0)</f>
        <v>0</v>
      </c>
      <c r="F297" s="14">
        <f t="shared" ref="F297:F315" si="201">IFERROR(1/(Z297^$U297),0)</f>
        <v>0</v>
      </c>
      <c r="G297" s="14">
        <f t="shared" ref="G297:G315" si="202">IFERROR(1/(AA297^$U297),0)</f>
        <v>0</v>
      </c>
      <c r="H297" s="14">
        <f t="shared" ref="H297:H315" si="203">IFERROR(1/(AB297^$U297),0)</f>
        <v>0</v>
      </c>
      <c r="I297" s="14">
        <f t="shared" ref="I297:I315" si="204">IFERROR(1/(AC297^$U297),0)</f>
        <v>0</v>
      </c>
      <c r="J297" s="14">
        <f t="shared" ref="J297:J315" si="205">IFERROR(1/(AD297^$U297),0)</f>
        <v>0</v>
      </c>
      <c r="K297" s="14">
        <f t="shared" ref="K297:K315" si="206">IFERROR(1/(AE297^$U297),0)</f>
        <v>0</v>
      </c>
      <c r="L297" s="14">
        <f t="shared" ref="L297:L315" si="207">IFERROR(1/(AF297^$U297),0)</f>
        <v>0</v>
      </c>
      <c r="M297" s="14">
        <f t="shared" ref="M297:M315" si="208">IFERROR(1/(AG297^$U297),0)</f>
        <v>0</v>
      </c>
      <c r="N297" s="14">
        <f t="shared" ref="N297:N315" si="209">IFERROR(1/(AH297^$U297),0)</f>
        <v>0</v>
      </c>
      <c r="O297" s="14">
        <f t="shared" ref="O297:O315" si="210">IFERROR(1/(AI297^$U297),0)</f>
        <v>0</v>
      </c>
      <c r="P297" s="14">
        <f t="shared" ref="P297:P315" si="211">IFERROR(1/(AJ297^$U297),0)</f>
        <v>0</v>
      </c>
      <c r="Q297" s="14">
        <f t="shared" ref="Q297:Q315" si="212">IFERROR(1/(AK297^$U297),0)</f>
        <v>0</v>
      </c>
      <c r="R297" s="14">
        <f t="shared" ref="R297:R315" si="213">IFERROR(1/(AL297^$U297),0)</f>
        <v>0</v>
      </c>
      <c r="S297" s="14">
        <f t="shared" ref="S297:S315" si="214">IFERROR(1/(AM297^$U297),0)</f>
        <v>0</v>
      </c>
      <c r="T297" s="14">
        <f t="shared" ref="T297:T315" si="215">IFERROR(1/(AN297^$U297),0)</f>
        <v>0</v>
      </c>
      <c r="U297" s="34">
        <f>B296</f>
        <v>1.0001212790536675</v>
      </c>
      <c r="V297" s="14">
        <v>1</v>
      </c>
    </row>
    <row r="298" spans="1:29" x14ac:dyDescent="0.25">
      <c r="A298" s="14" t="s">
        <v>44</v>
      </c>
      <c r="B298" s="14">
        <f t="shared" si="197"/>
        <v>0.49995796964959399</v>
      </c>
      <c r="C298" s="14">
        <f t="shared" si="198"/>
        <v>1</v>
      </c>
      <c r="D298" s="14">
        <f t="shared" si="199"/>
        <v>0</v>
      </c>
      <c r="E298" s="14">
        <f t="shared" si="200"/>
        <v>0</v>
      </c>
      <c r="F298" s="14">
        <f t="shared" si="201"/>
        <v>0</v>
      </c>
      <c r="G298" s="14">
        <f t="shared" si="202"/>
        <v>0</v>
      </c>
      <c r="H298" s="14">
        <f t="shared" si="203"/>
        <v>0</v>
      </c>
      <c r="I298" s="14">
        <f t="shared" si="204"/>
        <v>0</v>
      </c>
      <c r="J298" s="14">
        <f t="shared" si="205"/>
        <v>0</v>
      </c>
      <c r="K298" s="14">
        <f t="shared" si="206"/>
        <v>0</v>
      </c>
      <c r="L298" s="14">
        <f t="shared" si="207"/>
        <v>0</v>
      </c>
      <c r="M298" s="14">
        <f t="shared" si="208"/>
        <v>0</v>
      </c>
      <c r="N298" s="14">
        <f t="shared" si="209"/>
        <v>0</v>
      </c>
      <c r="O298" s="14">
        <f t="shared" si="210"/>
        <v>0</v>
      </c>
      <c r="P298" s="14">
        <f t="shared" si="211"/>
        <v>0</v>
      </c>
      <c r="Q298" s="14">
        <f t="shared" si="212"/>
        <v>0</v>
      </c>
      <c r="R298" s="14">
        <f t="shared" si="213"/>
        <v>0</v>
      </c>
      <c r="S298" s="14">
        <f t="shared" si="214"/>
        <v>0</v>
      </c>
      <c r="T298" s="14">
        <f t="shared" si="215"/>
        <v>0</v>
      </c>
      <c r="U298" s="35">
        <f>C296</f>
        <v>1.0001212790536675</v>
      </c>
      <c r="V298" s="14">
        <v>2</v>
      </c>
      <c r="W298" s="14">
        <v>1</v>
      </c>
    </row>
    <row r="299" spans="1:29" x14ac:dyDescent="0.25">
      <c r="A299" s="14" t="s">
        <v>43</v>
      </c>
      <c r="B299" s="14">
        <f t="shared" si="197"/>
        <v>0.33328892340571953</v>
      </c>
      <c r="C299" s="14">
        <f t="shared" si="198"/>
        <v>0.49995796964959399</v>
      </c>
      <c r="D299" s="14">
        <f t="shared" si="199"/>
        <v>1</v>
      </c>
      <c r="E299" s="14">
        <f t="shared" si="200"/>
        <v>0</v>
      </c>
      <c r="F299" s="14">
        <f t="shared" si="201"/>
        <v>0</v>
      </c>
      <c r="G299" s="14">
        <f t="shared" si="202"/>
        <v>0</v>
      </c>
      <c r="H299" s="14">
        <f t="shared" si="203"/>
        <v>0</v>
      </c>
      <c r="I299" s="14">
        <f t="shared" si="204"/>
        <v>0</v>
      </c>
      <c r="J299" s="14">
        <f t="shared" si="205"/>
        <v>0</v>
      </c>
      <c r="K299" s="14">
        <f t="shared" si="206"/>
        <v>0</v>
      </c>
      <c r="L299" s="14">
        <f t="shared" si="207"/>
        <v>0</v>
      </c>
      <c r="M299" s="14">
        <f t="shared" si="208"/>
        <v>0</v>
      </c>
      <c r="N299" s="14">
        <f t="shared" si="209"/>
        <v>0</v>
      </c>
      <c r="O299" s="14">
        <f t="shared" si="210"/>
        <v>0</v>
      </c>
      <c r="P299" s="14">
        <f t="shared" si="211"/>
        <v>0</v>
      </c>
      <c r="Q299" s="14">
        <f t="shared" si="212"/>
        <v>0</v>
      </c>
      <c r="R299" s="14">
        <f t="shared" si="213"/>
        <v>0</v>
      </c>
      <c r="S299" s="14">
        <f t="shared" si="214"/>
        <v>0</v>
      </c>
      <c r="T299" s="14">
        <f t="shared" si="215"/>
        <v>0</v>
      </c>
      <c r="U299" s="35">
        <f>D296</f>
        <v>1.0001212790536675</v>
      </c>
      <c r="V299" s="14">
        <v>3</v>
      </c>
      <c r="W299" s="14">
        <v>2</v>
      </c>
      <c r="X299" s="14">
        <v>1</v>
      </c>
    </row>
    <row r="300" spans="1:29" x14ac:dyDescent="0.25">
      <c r="A300" s="14" t="s">
        <v>42</v>
      </c>
      <c r="B300" s="14">
        <f t="shared" si="197"/>
        <v>0.2499579714161444</v>
      </c>
      <c r="C300" s="14">
        <f t="shared" si="198"/>
        <v>0.33328892340571953</v>
      </c>
      <c r="D300" s="14">
        <f t="shared" si="199"/>
        <v>0.49995796964959399</v>
      </c>
      <c r="E300" s="14">
        <f t="shared" si="200"/>
        <v>1</v>
      </c>
      <c r="F300" s="14">
        <f t="shared" si="201"/>
        <v>0</v>
      </c>
      <c r="G300" s="14">
        <f t="shared" si="202"/>
        <v>0</v>
      </c>
      <c r="H300" s="14">
        <f t="shared" si="203"/>
        <v>0</v>
      </c>
      <c r="I300" s="14">
        <f t="shared" si="204"/>
        <v>0</v>
      </c>
      <c r="J300" s="14">
        <f t="shared" si="205"/>
        <v>0</v>
      </c>
      <c r="K300" s="14">
        <f t="shared" si="206"/>
        <v>0</v>
      </c>
      <c r="L300" s="14">
        <f t="shared" si="207"/>
        <v>0</v>
      </c>
      <c r="M300" s="14">
        <f t="shared" si="208"/>
        <v>0</v>
      </c>
      <c r="N300" s="14">
        <f t="shared" si="209"/>
        <v>0</v>
      </c>
      <c r="O300" s="14">
        <f t="shared" si="210"/>
        <v>0</v>
      </c>
      <c r="P300" s="14">
        <f t="shared" si="211"/>
        <v>0</v>
      </c>
      <c r="Q300" s="14">
        <f t="shared" si="212"/>
        <v>0</v>
      </c>
      <c r="R300" s="14">
        <f t="shared" si="213"/>
        <v>0</v>
      </c>
      <c r="S300" s="14">
        <f t="shared" si="214"/>
        <v>0</v>
      </c>
      <c r="T300" s="14">
        <f t="shared" si="215"/>
        <v>0</v>
      </c>
      <c r="U300" s="35">
        <f>E296</f>
        <v>1.0001212790536675</v>
      </c>
      <c r="V300" s="14">
        <v>4</v>
      </c>
      <c r="W300" s="14">
        <v>3</v>
      </c>
      <c r="X300" s="14">
        <v>2</v>
      </c>
      <c r="Y300" s="14">
        <v>1</v>
      </c>
    </row>
    <row r="301" spans="1:29" x14ac:dyDescent="0.25">
      <c r="A301" s="14" t="s">
        <v>41</v>
      </c>
      <c r="B301" s="14">
        <f t="shared" si="197"/>
        <v>0.19996096558831764</v>
      </c>
      <c r="C301" s="14">
        <f t="shared" si="198"/>
        <v>0.2499579714161444</v>
      </c>
      <c r="D301" s="14">
        <f t="shared" si="199"/>
        <v>0.33328892340571953</v>
      </c>
      <c r="E301" s="14">
        <f t="shared" si="200"/>
        <v>0.49995796964959399</v>
      </c>
      <c r="F301" s="14">
        <f t="shared" si="201"/>
        <v>1</v>
      </c>
      <c r="G301" s="14">
        <f t="shared" si="202"/>
        <v>0</v>
      </c>
      <c r="H301" s="14">
        <f t="shared" si="203"/>
        <v>0</v>
      </c>
      <c r="I301" s="14">
        <f t="shared" si="204"/>
        <v>0</v>
      </c>
      <c r="J301" s="14">
        <f t="shared" si="205"/>
        <v>0</v>
      </c>
      <c r="K301" s="14">
        <f t="shared" si="206"/>
        <v>0</v>
      </c>
      <c r="L301" s="14">
        <f t="shared" si="207"/>
        <v>0</v>
      </c>
      <c r="M301" s="14">
        <f t="shared" si="208"/>
        <v>0</v>
      </c>
      <c r="N301" s="14">
        <f t="shared" si="209"/>
        <v>0</v>
      </c>
      <c r="O301" s="14">
        <f t="shared" si="210"/>
        <v>0</v>
      </c>
      <c r="P301" s="14">
        <f t="shared" si="211"/>
        <v>0</v>
      </c>
      <c r="Q301" s="14">
        <f t="shared" si="212"/>
        <v>0</v>
      </c>
      <c r="R301" s="14">
        <f t="shared" si="213"/>
        <v>0</v>
      </c>
      <c r="S301" s="14">
        <f t="shared" si="214"/>
        <v>0</v>
      </c>
      <c r="T301" s="14">
        <f t="shared" si="215"/>
        <v>0</v>
      </c>
      <c r="U301" s="35">
        <f>F296</f>
        <v>1.0001212790536675</v>
      </c>
      <c r="V301" s="14">
        <v>5</v>
      </c>
      <c r="W301" s="14">
        <v>4</v>
      </c>
      <c r="X301" s="14">
        <v>3</v>
      </c>
      <c r="Y301" s="14">
        <v>2</v>
      </c>
      <c r="Z301" s="14">
        <v>1</v>
      </c>
    </row>
    <row r="302" spans="1:29" x14ac:dyDescent="0.25">
      <c r="A302" s="14" t="s">
        <v>40</v>
      </c>
      <c r="B302" s="14">
        <f t="shared" si="197"/>
        <v>0.16663615786504571</v>
      </c>
      <c r="C302" s="14">
        <f t="shared" si="198"/>
        <v>0.19996711446139814</v>
      </c>
      <c r="D302" s="14">
        <f t="shared" si="199"/>
        <v>0.24996459201993607</v>
      </c>
      <c r="E302" s="14">
        <f t="shared" si="200"/>
        <v>0.33329591923640089</v>
      </c>
      <c r="F302" s="14">
        <f t="shared" si="201"/>
        <v>0.49996459076612232</v>
      </c>
      <c r="G302" s="14">
        <f t="shared" si="202"/>
        <v>1</v>
      </c>
      <c r="H302" s="14">
        <f t="shared" si="203"/>
        <v>0</v>
      </c>
      <c r="I302" s="14">
        <f t="shared" si="204"/>
        <v>0</v>
      </c>
      <c r="J302" s="14">
        <f t="shared" si="205"/>
        <v>0</v>
      </c>
      <c r="K302" s="14">
        <f t="shared" si="206"/>
        <v>0</v>
      </c>
      <c r="L302" s="14">
        <f t="shared" si="207"/>
        <v>0</v>
      </c>
      <c r="M302" s="14">
        <f t="shared" si="208"/>
        <v>0</v>
      </c>
      <c r="N302" s="14">
        <f t="shared" si="209"/>
        <v>0</v>
      </c>
      <c r="O302" s="14">
        <f t="shared" si="210"/>
        <v>0</v>
      </c>
      <c r="P302" s="14">
        <f t="shared" si="211"/>
        <v>0</v>
      </c>
      <c r="Q302" s="14">
        <f t="shared" si="212"/>
        <v>0</v>
      </c>
      <c r="R302" s="14">
        <f t="shared" si="213"/>
        <v>0</v>
      </c>
      <c r="S302" s="14">
        <f t="shared" si="214"/>
        <v>0</v>
      </c>
      <c r="T302" s="14">
        <f t="shared" si="215"/>
        <v>0</v>
      </c>
      <c r="U302" s="35">
        <f>G296</f>
        <v>1.0001021730701471</v>
      </c>
      <c r="V302" s="14">
        <v>6</v>
      </c>
      <c r="W302" s="14">
        <v>5</v>
      </c>
      <c r="X302" s="14">
        <v>4</v>
      </c>
      <c r="Y302" s="14">
        <v>3</v>
      </c>
      <c r="Z302" s="14">
        <v>2</v>
      </c>
      <c r="AA302" s="14">
        <v>1</v>
      </c>
    </row>
    <row r="303" spans="1:29" x14ac:dyDescent="0.25">
      <c r="A303" s="14" t="s">
        <v>39</v>
      </c>
      <c r="B303" s="14">
        <f t="shared" si="197"/>
        <v>0.14283253590189071</v>
      </c>
      <c r="C303" s="14">
        <f t="shared" si="198"/>
        <v>0.16664023256490934</v>
      </c>
      <c r="D303" s="14">
        <f t="shared" si="199"/>
        <v>0.19997150662936142</v>
      </c>
      <c r="E303" s="14">
        <f t="shared" si="200"/>
        <v>0.24996932113000678</v>
      </c>
      <c r="F303" s="14">
        <f t="shared" si="201"/>
        <v>0.33330091634822068</v>
      </c>
      <c r="G303" s="14">
        <f t="shared" si="202"/>
        <v>0.49996932018875595</v>
      </c>
      <c r="H303" s="14">
        <f t="shared" si="203"/>
        <v>1</v>
      </c>
      <c r="I303" s="14">
        <f t="shared" si="204"/>
        <v>0</v>
      </c>
      <c r="J303" s="14">
        <f t="shared" si="205"/>
        <v>0</v>
      </c>
      <c r="K303" s="14">
        <f t="shared" si="206"/>
        <v>0</v>
      </c>
      <c r="L303" s="14">
        <f t="shared" si="207"/>
        <v>0</v>
      </c>
      <c r="M303" s="14">
        <f t="shared" si="208"/>
        <v>0</v>
      </c>
      <c r="N303" s="14">
        <f t="shared" si="209"/>
        <v>0</v>
      </c>
      <c r="O303" s="14">
        <f t="shared" si="210"/>
        <v>0</v>
      </c>
      <c r="P303" s="14">
        <f t="shared" si="211"/>
        <v>0</v>
      </c>
      <c r="Q303" s="14">
        <f t="shared" si="212"/>
        <v>0</v>
      </c>
      <c r="R303" s="14">
        <f t="shared" si="213"/>
        <v>0</v>
      </c>
      <c r="S303" s="14">
        <f t="shared" si="214"/>
        <v>0</v>
      </c>
      <c r="T303" s="14">
        <f t="shared" si="215"/>
        <v>0</v>
      </c>
      <c r="U303" s="35">
        <f>H296</f>
        <v>1.0000885259390613</v>
      </c>
      <c r="V303" s="14">
        <v>7</v>
      </c>
      <c r="W303" s="14">
        <v>6</v>
      </c>
      <c r="X303" s="14">
        <v>5</v>
      </c>
      <c r="Y303" s="14">
        <v>4</v>
      </c>
      <c r="Z303" s="14">
        <v>3</v>
      </c>
      <c r="AA303" s="14">
        <v>2</v>
      </c>
      <c r="AB303" s="14">
        <v>1</v>
      </c>
    </row>
    <row r="304" spans="1:29" x14ac:dyDescent="0.25">
      <c r="A304" s="14" t="s">
        <v>38</v>
      </c>
      <c r="B304" s="14">
        <f t="shared" si="197"/>
        <v>0.12497965156807429</v>
      </c>
      <c r="C304" s="14">
        <f t="shared" si="198"/>
        <v>0.14283538073557459</v>
      </c>
      <c r="D304" s="14">
        <f t="shared" si="199"/>
        <v>0.16664328865519393</v>
      </c>
      <c r="E304" s="14">
        <f t="shared" si="200"/>
        <v>0.19997480081864327</v>
      </c>
      <c r="F304" s="14">
        <f t="shared" si="201"/>
        <v>0.2499728680212748</v>
      </c>
      <c r="G304" s="14">
        <f t="shared" si="202"/>
        <v>0.33330466423125293</v>
      </c>
      <c r="H304" s="14">
        <f t="shared" si="203"/>
        <v>0.49997286728509055</v>
      </c>
      <c r="I304" s="14">
        <f t="shared" si="204"/>
        <v>1</v>
      </c>
      <c r="J304" s="14">
        <f t="shared" si="205"/>
        <v>0</v>
      </c>
      <c r="K304" s="14">
        <f t="shared" si="206"/>
        <v>0</v>
      </c>
      <c r="L304" s="14">
        <f t="shared" si="207"/>
        <v>0</v>
      </c>
      <c r="M304" s="14">
        <f t="shared" si="208"/>
        <v>0</v>
      </c>
      <c r="N304" s="14">
        <f t="shared" si="209"/>
        <v>0</v>
      </c>
      <c r="O304" s="14">
        <f t="shared" si="210"/>
        <v>0</v>
      </c>
      <c r="P304" s="14">
        <f t="shared" si="211"/>
        <v>0</v>
      </c>
      <c r="Q304" s="14">
        <f t="shared" si="212"/>
        <v>0</v>
      </c>
      <c r="R304" s="14">
        <f t="shared" si="213"/>
        <v>0</v>
      </c>
      <c r="S304" s="14">
        <f t="shared" si="214"/>
        <v>0</v>
      </c>
      <c r="T304" s="14">
        <f t="shared" si="215"/>
        <v>0</v>
      </c>
      <c r="U304" s="35">
        <f>I296</f>
        <v>1.0000782905907468</v>
      </c>
      <c r="V304" s="14">
        <v>8</v>
      </c>
      <c r="W304" s="14">
        <v>7</v>
      </c>
      <c r="X304" s="14">
        <v>6</v>
      </c>
      <c r="Y304" s="14">
        <v>5</v>
      </c>
      <c r="Z304" s="14">
        <v>4</v>
      </c>
      <c r="AA304" s="14">
        <v>3</v>
      </c>
      <c r="AB304" s="14">
        <v>2</v>
      </c>
      <c r="AC304" s="14">
        <v>1</v>
      </c>
    </row>
    <row r="305" spans="1:40" x14ac:dyDescent="0.25">
      <c r="A305" s="14" t="s">
        <v>37</v>
      </c>
      <c r="B305" s="14">
        <f t="shared" si="197"/>
        <v>0.11109394240584392</v>
      </c>
      <c r="C305" s="14">
        <f t="shared" si="198"/>
        <v>0.12498172050750712</v>
      </c>
      <c r="D305" s="14">
        <f t="shared" si="199"/>
        <v>0.1428375934231686</v>
      </c>
      <c r="E305" s="14">
        <f t="shared" si="200"/>
        <v>0.16664566565305264</v>
      </c>
      <c r="F305" s="14">
        <f t="shared" si="201"/>
        <v>0.19997736300337976</v>
      </c>
      <c r="G305" s="14">
        <f t="shared" si="202"/>
        <v>0.24997562674927781</v>
      </c>
      <c r="H305" s="14">
        <f t="shared" si="203"/>
        <v>0.33330757928052562</v>
      </c>
      <c r="I305" s="14">
        <f t="shared" si="204"/>
        <v>0.49997562615519353</v>
      </c>
      <c r="J305" s="14">
        <f t="shared" si="205"/>
        <v>1</v>
      </c>
      <c r="K305" s="14">
        <f t="shared" si="206"/>
        <v>0</v>
      </c>
      <c r="L305" s="14">
        <f t="shared" si="207"/>
        <v>0</v>
      </c>
      <c r="M305" s="14">
        <f t="shared" si="208"/>
        <v>0</v>
      </c>
      <c r="N305" s="14">
        <f t="shared" si="209"/>
        <v>0</v>
      </c>
      <c r="O305" s="14">
        <f t="shared" si="210"/>
        <v>0</v>
      </c>
      <c r="P305" s="14">
        <f t="shared" si="211"/>
        <v>0</v>
      </c>
      <c r="Q305" s="14">
        <f t="shared" si="212"/>
        <v>0</v>
      </c>
      <c r="R305" s="14">
        <f t="shared" si="213"/>
        <v>0</v>
      </c>
      <c r="S305" s="14">
        <f t="shared" si="214"/>
        <v>0</v>
      </c>
      <c r="T305" s="14">
        <f t="shared" si="215"/>
        <v>0</v>
      </c>
      <c r="U305" s="35">
        <f>J296</f>
        <v>1.0000703297642801</v>
      </c>
      <c r="V305" s="14">
        <v>9</v>
      </c>
      <c r="W305" s="14">
        <v>8</v>
      </c>
      <c r="X305" s="14">
        <v>7</v>
      </c>
      <c r="Y305" s="14">
        <v>6</v>
      </c>
      <c r="Z305" s="14">
        <v>5</v>
      </c>
      <c r="AA305" s="14">
        <v>4</v>
      </c>
      <c r="AB305" s="14">
        <v>3</v>
      </c>
      <c r="AC305" s="14">
        <v>2</v>
      </c>
      <c r="AD305" s="14">
        <v>1</v>
      </c>
    </row>
    <row r="306" spans="1:40" x14ac:dyDescent="0.25">
      <c r="A306" s="14" t="s">
        <v>36</v>
      </c>
      <c r="B306" s="14">
        <f t="shared" si="197"/>
        <v>9.9985273496201482E-2</v>
      </c>
      <c r="C306" s="14">
        <f t="shared" si="198"/>
        <v>0.11109549699634542</v>
      </c>
      <c r="D306" s="14">
        <f t="shared" si="199"/>
        <v>0.12498337568371312</v>
      </c>
      <c r="E306" s="14">
        <f t="shared" si="200"/>
        <v>0.14283936359792326</v>
      </c>
      <c r="F306" s="14">
        <f t="shared" si="201"/>
        <v>0.1666475672757515</v>
      </c>
      <c r="G306" s="14">
        <f t="shared" si="202"/>
        <v>0.1999794127748051</v>
      </c>
      <c r="H306" s="14">
        <f t="shared" si="203"/>
        <v>0.24997783375360108</v>
      </c>
      <c r="I306" s="14">
        <f t="shared" si="204"/>
        <v>0.33330991133830001</v>
      </c>
      <c r="J306" s="14">
        <f t="shared" si="205"/>
        <v>0.49997783326223677</v>
      </c>
      <c r="K306" s="14">
        <f t="shared" si="206"/>
        <v>1</v>
      </c>
      <c r="L306" s="14">
        <f t="shared" si="207"/>
        <v>0</v>
      </c>
      <c r="M306" s="14">
        <f t="shared" si="208"/>
        <v>0</v>
      </c>
      <c r="N306" s="14">
        <f t="shared" si="209"/>
        <v>0</v>
      </c>
      <c r="O306" s="14">
        <f t="shared" si="210"/>
        <v>0</v>
      </c>
      <c r="P306" s="14">
        <f t="shared" si="211"/>
        <v>0</v>
      </c>
      <c r="Q306" s="14">
        <f t="shared" si="212"/>
        <v>0</v>
      </c>
      <c r="R306" s="14">
        <f t="shared" si="213"/>
        <v>0</v>
      </c>
      <c r="S306" s="14">
        <f t="shared" si="214"/>
        <v>0</v>
      </c>
      <c r="T306" s="14">
        <f t="shared" si="215"/>
        <v>0</v>
      </c>
      <c r="U306" s="35">
        <f>K296</f>
        <v>1.0000639611031068</v>
      </c>
      <c r="V306" s="14">
        <v>10</v>
      </c>
      <c r="W306" s="14">
        <v>9</v>
      </c>
      <c r="X306" s="14">
        <v>8</v>
      </c>
      <c r="Y306" s="14">
        <v>7</v>
      </c>
      <c r="Z306" s="14">
        <v>6</v>
      </c>
      <c r="AA306" s="14">
        <v>5</v>
      </c>
      <c r="AB306" s="14">
        <v>4</v>
      </c>
      <c r="AC306" s="14">
        <v>3</v>
      </c>
      <c r="AD306" s="14">
        <v>2</v>
      </c>
      <c r="AE306" s="14">
        <v>1</v>
      </c>
    </row>
    <row r="307" spans="1:40" x14ac:dyDescent="0.25">
      <c r="A307" s="14" t="s">
        <v>35</v>
      </c>
      <c r="B307" s="14">
        <f t="shared" si="197"/>
        <v>9.0896284787588197E-2</v>
      </c>
      <c r="C307" s="14">
        <f t="shared" si="198"/>
        <v>9.9986473139966989E-2</v>
      </c>
      <c r="D307" s="14">
        <f t="shared" si="199"/>
        <v>0.11109676895020923</v>
      </c>
      <c r="E307" s="14">
        <f t="shared" si="200"/>
        <v>0.12498472993509496</v>
      </c>
      <c r="F307" s="14">
        <f t="shared" si="201"/>
        <v>0.1428408119390398</v>
      </c>
      <c r="G307" s="14">
        <f t="shared" si="202"/>
        <v>0.1666491231650091</v>
      </c>
      <c r="H307" s="14">
        <f t="shared" si="203"/>
        <v>0.19998108987614427</v>
      </c>
      <c r="I307" s="14">
        <f t="shared" si="204"/>
        <v>0.24997963949890428</v>
      </c>
      <c r="J307" s="14">
        <f t="shared" si="205"/>
        <v>0.33331181939770638</v>
      </c>
      <c r="K307" s="14">
        <f t="shared" si="206"/>
        <v>0.4999796390843374</v>
      </c>
      <c r="L307" s="14">
        <f t="shared" si="207"/>
        <v>1</v>
      </c>
      <c r="M307" s="14">
        <f t="shared" si="208"/>
        <v>0</v>
      </c>
      <c r="N307" s="14">
        <f t="shared" si="209"/>
        <v>0</v>
      </c>
      <c r="O307" s="14">
        <f t="shared" si="210"/>
        <v>0</v>
      </c>
      <c r="P307" s="14">
        <f t="shared" si="211"/>
        <v>0</v>
      </c>
      <c r="Q307" s="14">
        <f t="shared" si="212"/>
        <v>0</v>
      </c>
      <c r="R307" s="14">
        <f t="shared" si="213"/>
        <v>0</v>
      </c>
      <c r="S307" s="14">
        <f t="shared" si="214"/>
        <v>0</v>
      </c>
      <c r="T307" s="14">
        <f t="shared" si="215"/>
        <v>0</v>
      </c>
      <c r="U307" s="35">
        <f>L296</f>
        <v>1.0000587503803284</v>
      </c>
      <c r="V307" s="14">
        <v>11</v>
      </c>
      <c r="W307" s="14">
        <v>10</v>
      </c>
      <c r="X307" s="14">
        <v>9</v>
      </c>
      <c r="Y307" s="14">
        <v>8</v>
      </c>
      <c r="Z307" s="14">
        <v>7</v>
      </c>
      <c r="AA307" s="14">
        <v>6</v>
      </c>
      <c r="AB307" s="14">
        <v>5</v>
      </c>
      <c r="AC307" s="14">
        <v>4</v>
      </c>
      <c r="AD307" s="14">
        <v>3</v>
      </c>
      <c r="AE307" s="14">
        <v>2</v>
      </c>
      <c r="AF307" s="14">
        <v>1</v>
      </c>
    </row>
    <row r="308" spans="1:40" x14ac:dyDescent="0.25">
      <c r="A308" s="14" t="s">
        <v>34</v>
      </c>
      <c r="B308" s="14">
        <f t="shared" si="197"/>
        <v>8.3322067505107955E-2</v>
      </c>
      <c r="C308" s="14">
        <f t="shared" si="198"/>
        <v>9.0897231232471065E-2</v>
      </c>
      <c r="D308" s="14">
        <f t="shared" si="199"/>
        <v>9.9987472854099924E-2</v>
      </c>
      <c r="E308" s="14">
        <f t="shared" si="200"/>
        <v>0.11109782892288678</v>
      </c>
      <c r="F308" s="14">
        <f t="shared" si="201"/>
        <v>0.12498585848912236</v>
      </c>
      <c r="G308" s="14">
        <f t="shared" si="202"/>
        <v>0.14284201890118844</v>
      </c>
      <c r="H308" s="14">
        <f t="shared" si="203"/>
        <v>0.16665041975048697</v>
      </c>
      <c r="I308" s="14">
        <f t="shared" si="204"/>
        <v>0.19998248747133734</v>
      </c>
      <c r="J308" s="14">
        <f t="shared" si="205"/>
        <v>0.24998114429662111</v>
      </c>
      <c r="K308" s="14">
        <f t="shared" si="206"/>
        <v>0.33331340945555543</v>
      </c>
      <c r="L308" s="14">
        <f t="shared" si="207"/>
        <v>0.49998114394107007</v>
      </c>
      <c r="M308" s="14">
        <f t="shared" si="208"/>
        <v>1</v>
      </c>
      <c r="N308" s="14">
        <f t="shared" si="209"/>
        <v>0</v>
      </c>
      <c r="O308" s="14">
        <f t="shared" si="210"/>
        <v>0</v>
      </c>
      <c r="P308" s="14">
        <f t="shared" si="211"/>
        <v>0</v>
      </c>
      <c r="Q308" s="14">
        <f t="shared" si="212"/>
        <v>0</v>
      </c>
      <c r="R308" s="14">
        <f t="shared" si="213"/>
        <v>0</v>
      </c>
      <c r="S308" s="14">
        <f t="shared" si="214"/>
        <v>0</v>
      </c>
      <c r="T308" s="14">
        <f t="shared" si="215"/>
        <v>0</v>
      </c>
      <c r="U308" s="35">
        <f>M296</f>
        <v>1.0000544081113467</v>
      </c>
      <c r="V308" s="14">
        <v>12</v>
      </c>
      <c r="W308" s="14">
        <v>11</v>
      </c>
      <c r="X308" s="14">
        <v>10</v>
      </c>
      <c r="Y308" s="14">
        <v>9</v>
      </c>
      <c r="Z308" s="14">
        <v>8</v>
      </c>
      <c r="AA308" s="14">
        <v>7</v>
      </c>
      <c r="AB308" s="14">
        <v>6</v>
      </c>
      <c r="AC308" s="14">
        <v>5</v>
      </c>
      <c r="AD308" s="14">
        <v>4</v>
      </c>
      <c r="AE308" s="14">
        <v>3</v>
      </c>
      <c r="AF308" s="14">
        <v>2</v>
      </c>
      <c r="AG308" s="14">
        <v>1</v>
      </c>
    </row>
    <row r="309" spans="1:40" x14ac:dyDescent="0.25">
      <c r="A309" s="14" t="s">
        <v>33</v>
      </c>
      <c r="B309" s="14">
        <f t="shared" si="197"/>
        <v>7.6913067586461811E-2</v>
      </c>
      <c r="C309" s="14">
        <f t="shared" si="198"/>
        <v>8.3322828248438896E-2</v>
      </c>
      <c r="D309" s="14">
        <f t="shared" si="199"/>
        <v>9.0898032078146063E-2</v>
      </c>
      <c r="E309" s="14">
        <f t="shared" si="200"/>
        <v>9.9988318773865895E-2</v>
      </c>
      <c r="F309" s="14">
        <f t="shared" si="201"/>
        <v>0.11109872583074382</v>
      </c>
      <c r="G309" s="14">
        <f t="shared" si="202"/>
        <v>0.12498681342741257</v>
      </c>
      <c r="H309" s="14">
        <f t="shared" si="203"/>
        <v>0.14284304018481842</v>
      </c>
      <c r="I309" s="14">
        <f t="shared" si="204"/>
        <v>0.16665151686915522</v>
      </c>
      <c r="J309" s="14">
        <f t="shared" si="205"/>
        <v>0.19998367005951437</v>
      </c>
      <c r="K309" s="14">
        <f t="shared" si="206"/>
        <v>0.24998241759407211</v>
      </c>
      <c r="L309" s="14">
        <f t="shared" si="207"/>
        <v>0.33331475489504486</v>
      </c>
      <c r="M309" s="14">
        <f t="shared" si="208"/>
        <v>0.49998241728492032</v>
      </c>
      <c r="N309" s="14">
        <f t="shared" si="209"/>
        <v>1</v>
      </c>
      <c r="O309" s="14">
        <f t="shared" si="210"/>
        <v>0</v>
      </c>
      <c r="P309" s="14">
        <f t="shared" si="211"/>
        <v>0</v>
      </c>
      <c r="Q309" s="14">
        <f t="shared" si="212"/>
        <v>0</v>
      </c>
      <c r="R309" s="14">
        <f t="shared" si="213"/>
        <v>0</v>
      </c>
      <c r="S309" s="14">
        <f t="shared" si="214"/>
        <v>0</v>
      </c>
      <c r="T309" s="14">
        <f t="shared" si="215"/>
        <v>0</v>
      </c>
      <c r="U309" s="35">
        <f>N296</f>
        <v>1.0000507338837465</v>
      </c>
      <c r="V309" s="14">
        <v>13</v>
      </c>
      <c r="W309" s="14">
        <v>12</v>
      </c>
      <c r="X309" s="14">
        <v>11</v>
      </c>
      <c r="Y309" s="14">
        <v>10</v>
      </c>
      <c r="Z309" s="14">
        <v>9</v>
      </c>
      <c r="AA309" s="14">
        <v>8</v>
      </c>
      <c r="AB309" s="14">
        <v>7</v>
      </c>
      <c r="AC309" s="14">
        <v>6</v>
      </c>
      <c r="AD309" s="14">
        <v>5</v>
      </c>
      <c r="AE309" s="14">
        <v>4</v>
      </c>
      <c r="AF309" s="14">
        <v>3</v>
      </c>
      <c r="AG309" s="14">
        <v>2</v>
      </c>
      <c r="AH309" s="14">
        <v>1</v>
      </c>
    </row>
    <row r="310" spans="1:40" x14ac:dyDescent="0.25">
      <c r="A310" s="14" t="s">
        <v>32</v>
      </c>
      <c r="B310" s="14">
        <f t="shared" si="197"/>
        <v>7.141960211001791E-2</v>
      </c>
      <c r="C310" s="14">
        <f t="shared" si="198"/>
        <v>7.6913688884450146E-2</v>
      </c>
      <c r="D310" s="14">
        <f t="shared" si="199"/>
        <v>8.3323480319679302E-2</v>
      </c>
      <c r="E310" s="14">
        <f t="shared" si="200"/>
        <v>9.0898718522911939E-2</v>
      </c>
      <c r="F310" s="14">
        <f t="shared" si="201"/>
        <v>9.9989043853647111E-2</v>
      </c>
      <c r="G310" s="14">
        <f t="shared" si="202"/>
        <v>0.11109949461467007</v>
      </c>
      <c r="H310" s="14">
        <f t="shared" si="203"/>
        <v>0.12498763195175411</v>
      </c>
      <c r="I310" s="14">
        <f t="shared" si="204"/>
        <v>0.14284391557659865</v>
      </c>
      <c r="J310" s="14">
        <f t="shared" si="205"/>
        <v>0.16665245726233385</v>
      </c>
      <c r="K310" s="14">
        <f t="shared" si="206"/>
        <v>0.19998468371208916</v>
      </c>
      <c r="L310" s="14">
        <f t="shared" si="207"/>
        <v>0.24998350899704933</v>
      </c>
      <c r="M310" s="14">
        <f t="shared" si="208"/>
        <v>0.33331590813321538</v>
      </c>
      <c r="N310" s="14">
        <f t="shared" si="209"/>
        <v>0.49998350872508712</v>
      </c>
      <c r="O310" s="14">
        <f t="shared" si="210"/>
        <v>1</v>
      </c>
      <c r="P310" s="14">
        <f t="shared" si="211"/>
        <v>0</v>
      </c>
      <c r="Q310" s="14">
        <f t="shared" si="212"/>
        <v>0</v>
      </c>
      <c r="R310" s="14">
        <f t="shared" si="213"/>
        <v>0</v>
      </c>
      <c r="S310" s="14">
        <f t="shared" si="214"/>
        <v>0</v>
      </c>
      <c r="T310" s="14">
        <f t="shared" si="215"/>
        <v>0</v>
      </c>
      <c r="U310" s="35">
        <f>O296</f>
        <v>1.0000475845458037</v>
      </c>
      <c r="V310" s="14">
        <v>14</v>
      </c>
      <c r="W310" s="14">
        <v>13</v>
      </c>
      <c r="X310" s="14">
        <v>12</v>
      </c>
      <c r="Y310" s="14">
        <v>11</v>
      </c>
      <c r="Z310" s="14">
        <v>10</v>
      </c>
      <c r="AA310" s="14">
        <v>9</v>
      </c>
      <c r="AB310" s="14">
        <v>8</v>
      </c>
      <c r="AC310" s="14">
        <v>7</v>
      </c>
      <c r="AD310" s="14">
        <v>6</v>
      </c>
      <c r="AE310" s="14">
        <v>5</v>
      </c>
      <c r="AF310" s="14">
        <v>4</v>
      </c>
      <c r="AG310" s="14">
        <v>3</v>
      </c>
      <c r="AH310" s="14">
        <v>2</v>
      </c>
      <c r="AI310" s="14">
        <v>1</v>
      </c>
    </row>
    <row r="311" spans="1:40" x14ac:dyDescent="0.25">
      <c r="A311" s="14" t="s">
        <v>31</v>
      </c>
      <c r="B311" s="14">
        <f t="shared" si="197"/>
        <v>6.6658649109953741E-2</v>
      </c>
      <c r="C311" s="14">
        <f t="shared" si="198"/>
        <v>7.1420200029546729E-2</v>
      </c>
      <c r="D311" s="14">
        <f t="shared" si="199"/>
        <v>7.691431471804458E-2</v>
      </c>
      <c r="E311" s="14">
        <f t="shared" si="200"/>
        <v>8.3324137151010808E-2</v>
      </c>
      <c r="F311" s="14">
        <f t="shared" si="201"/>
        <v>9.0899409978503876E-2</v>
      </c>
      <c r="G311" s="14">
        <f t="shared" si="202"/>
        <v>9.9989774226057593E-2</v>
      </c>
      <c r="H311" s="14">
        <f t="shared" si="203"/>
        <v>0.11110026900998068</v>
      </c>
      <c r="I311" s="14">
        <f t="shared" si="204"/>
        <v>0.12498845645023028</v>
      </c>
      <c r="J311" s="14">
        <f t="shared" si="205"/>
        <v>0.14284479735719774</v>
      </c>
      <c r="K311" s="14">
        <f t="shared" si="206"/>
        <v>0.16665340451826555</v>
      </c>
      <c r="L311" s="14">
        <f t="shared" si="207"/>
        <v>0.19998570476145733</v>
      </c>
      <c r="M311" s="14">
        <f t="shared" si="208"/>
        <v>0.24998460836340211</v>
      </c>
      <c r="N311" s="14">
        <f t="shared" si="209"/>
        <v>0.33331706978488318</v>
      </c>
      <c r="O311" s="14">
        <f t="shared" si="210"/>
        <v>0.49998460812649242</v>
      </c>
      <c r="P311" s="14">
        <f t="shared" si="211"/>
        <v>1</v>
      </c>
      <c r="Q311" s="14">
        <f t="shared" si="212"/>
        <v>0</v>
      </c>
      <c r="R311" s="14">
        <f t="shared" si="213"/>
        <v>0</v>
      </c>
      <c r="S311" s="14">
        <f t="shared" si="214"/>
        <v>0</v>
      </c>
      <c r="T311" s="14">
        <f t="shared" si="215"/>
        <v>0</v>
      </c>
      <c r="U311" s="35">
        <f>P296</f>
        <v>1.0000444122427501</v>
      </c>
      <c r="V311" s="14">
        <v>15</v>
      </c>
      <c r="W311" s="14">
        <v>14</v>
      </c>
      <c r="X311" s="14">
        <v>13</v>
      </c>
      <c r="Y311" s="14">
        <v>12</v>
      </c>
      <c r="Z311" s="14">
        <v>11</v>
      </c>
      <c r="AA311" s="14">
        <v>10</v>
      </c>
      <c r="AB311" s="14">
        <v>9</v>
      </c>
      <c r="AC311" s="14">
        <v>8</v>
      </c>
      <c r="AD311" s="14">
        <v>7</v>
      </c>
      <c r="AE311" s="14">
        <v>6</v>
      </c>
      <c r="AF311" s="14">
        <v>5</v>
      </c>
      <c r="AG311" s="14">
        <v>4</v>
      </c>
      <c r="AH311" s="14">
        <v>3</v>
      </c>
      <c r="AI311" s="14">
        <v>2</v>
      </c>
      <c r="AJ311" s="14">
        <v>1</v>
      </c>
    </row>
    <row r="312" spans="1:40" x14ac:dyDescent="0.25">
      <c r="A312" s="14" t="s">
        <v>91</v>
      </c>
      <c r="B312" s="14">
        <f t="shared" si="197"/>
        <v>6.2492785364679317E-2</v>
      </c>
      <c r="C312" s="14">
        <f t="shared" si="198"/>
        <v>6.6659150178998511E-2</v>
      </c>
      <c r="D312" s="14">
        <f t="shared" si="199"/>
        <v>7.1420723213240694E-2</v>
      </c>
      <c r="E312" s="14">
        <f t="shared" si="200"/>
        <v>7.691486232661697E-2</v>
      </c>
      <c r="F312" s="14">
        <f t="shared" si="201"/>
        <v>8.332471188267325E-2</v>
      </c>
      <c r="G312" s="14">
        <f t="shared" si="202"/>
        <v>9.0900015006461582E-2</v>
      </c>
      <c r="H312" s="14">
        <f t="shared" si="203"/>
        <v>9.9990413306293213E-2</v>
      </c>
      <c r="I312" s="14">
        <f t="shared" si="204"/>
        <v>0.11110094661030537</v>
      </c>
      <c r="J312" s="14">
        <f t="shared" si="205"/>
        <v>0.12498917789085857</v>
      </c>
      <c r="K312" s="14">
        <f t="shared" si="206"/>
        <v>0.14284556891968711</v>
      </c>
      <c r="L312" s="14">
        <f t="shared" si="207"/>
        <v>0.16665423337162258</v>
      </c>
      <c r="M312" s="14">
        <f t="shared" si="208"/>
        <v>0.19998659818393086</v>
      </c>
      <c r="N312" s="14">
        <f t="shared" si="209"/>
        <v>0.24998557031292692</v>
      </c>
      <c r="O312" s="14">
        <f t="shared" si="210"/>
        <v>0.33331808623341364</v>
      </c>
      <c r="P312" s="14">
        <f t="shared" si="211"/>
        <v>0.49998557010470501</v>
      </c>
      <c r="Q312" s="14">
        <f t="shared" si="212"/>
        <v>1</v>
      </c>
      <c r="R312" s="14">
        <f t="shared" si="213"/>
        <v>0</v>
      </c>
      <c r="S312" s="14">
        <f t="shared" si="214"/>
        <v>0</v>
      </c>
      <c r="T312" s="14">
        <f t="shared" si="215"/>
        <v>0</v>
      </c>
      <c r="U312" s="14">
        <f>Q296</f>
        <v>1.0000416364775782</v>
      </c>
      <c r="V312" s="14">
        <v>16</v>
      </c>
      <c r="W312" s="14">
        <v>15</v>
      </c>
      <c r="X312" s="14">
        <v>14</v>
      </c>
      <c r="Y312" s="14">
        <v>13</v>
      </c>
      <c r="Z312" s="14">
        <v>12</v>
      </c>
      <c r="AA312" s="14">
        <v>11</v>
      </c>
      <c r="AB312" s="14">
        <v>10</v>
      </c>
      <c r="AC312" s="14">
        <v>9</v>
      </c>
      <c r="AD312" s="14">
        <v>8</v>
      </c>
      <c r="AE312" s="14">
        <v>7</v>
      </c>
      <c r="AF312" s="14">
        <v>6</v>
      </c>
      <c r="AG312" s="37">
        <v>5</v>
      </c>
      <c r="AH312" s="14">
        <v>4</v>
      </c>
      <c r="AI312" s="14">
        <v>3</v>
      </c>
      <c r="AJ312" s="14">
        <v>2</v>
      </c>
      <c r="AK312" s="14">
        <v>1</v>
      </c>
    </row>
    <row r="313" spans="1:40" x14ac:dyDescent="0.25">
      <c r="A313" s="14" t="s">
        <v>92</v>
      </c>
      <c r="B313" s="14">
        <f t="shared" si="197"/>
        <v>5.8816998838724995E-2</v>
      </c>
      <c r="C313" s="14">
        <f t="shared" si="198"/>
        <v>6.249320973193765E-2</v>
      </c>
      <c r="D313" s="14">
        <f t="shared" si="199"/>
        <v>6.6659592301871795E-2</v>
      </c>
      <c r="E313" s="14">
        <f t="shared" si="200"/>
        <v>7.1421184849094571E-2</v>
      </c>
      <c r="F313" s="14">
        <f t="shared" si="201"/>
        <v>7.6915345513889205E-2</v>
      </c>
      <c r="G313" s="14">
        <f t="shared" si="202"/>
        <v>8.3325219002138073E-2</v>
      </c>
      <c r="H313" s="14">
        <f t="shared" si="203"/>
        <v>9.0900548858003805E-2</v>
      </c>
      <c r="I313" s="14">
        <f t="shared" si="204"/>
        <v>9.9990977204010831E-2</v>
      </c>
      <c r="J313" s="14">
        <f t="shared" si="205"/>
        <v>0.11110154449637673</v>
      </c>
      <c r="K313" s="14">
        <f t="shared" si="206"/>
        <v>0.12498981445957698</v>
      </c>
      <c r="L313" s="14">
        <f t="shared" si="207"/>
        <v>0.14284624971357981</v>
      </c>
      <c r="M313" s="14">
        <f t="shared" si="208"/>
        <v>0.16665496471624325</v>
      </c>
      <c r="N313" s="14">
        <f t="shared" si="209"/>
        <v>0.19998738650119266</v>
      </c>
      <c r="O313" s="14">
        <f t="shared" si="210"/>
        <v>0.24998641909499333</v>
      </c>
      <c r="P313" s="14">
        <f t="shared" si="211"/>
        <v>0.3333189831023381</v>
      </c>
      <c r="Q313" s="14">
        <f t="shared" si="212"/>
        <v>0.4999864189105474</v>
      </c>
      <c r="R313" s="14">
        <f t="shared" si="213"/>
        <v>1</v>
      </c>
      <c r="S313" s="14">
        <f t="shared" si="214"/>
        <v>0</v>
      </c>
      <c r="T313" s="14">
        <f t="shared" si="215"/>
        <v>0</v>
      </c>
      <c r="U313" s="14">
        <f>R296</f>
        <v>1.0000391872730148</v>
      </c>
      <c r="V313" s="14">
        <v>17</v>
      </c>
      <c r="W313" s="14">
        <v>16</v>
      </c>
      <c r="X313" s="14">
        <v>15</v>
      </c>
      <c r="Y313" s="14">
        <v>14</v>
      </c>
      <c r="Z313" s="14">
        <v>13</v>
      </c>
      <c r="AA313" s="14">
        <v>12</v>
      </c>
      <c r="AB313" s="14">
        <v>11</v>
      </c>
      <c r="AC313" s="14">
        <v>10</v>
      </c>
      <c r="AD313" s="14">
        <v>9</v>
      </c>
      <c r="AE313" s="14">
        <v>8</v>
      </c>
      <c r="AF313" s="14">
        <v>7</v>
      </c>
      <c r="AG313" s="14">
        <v>6</v>
      </c>
      <c r="AH313" s="14">
        <v>5</v>
      </c>
      <c r="AI313" s="14">
        <v>4</v>
      </c>
      <c r="AJ313" s="14">
        <v>3</v>
      </c>
      <c r="AK313" s="14">
        <v>2</v>
      </c>
      <c r="AL313" s="14">
        <v>1</v>
      </c>
    </row>
    <row r="314" spans="1:40" x14ac:dyDescent="0.25">
      <c r="A314" s="14" t="s">
        <v>93</v>
      </c>
      <c r="B314" s="14">
        <f t="shared" si="197"/>
        <v>5.5549612915443095E-2</v>
      </c>
      <c r="C314" s="14">
        <f t="shared" si="198"/>
        <v>5.881736162931691E-2</v>
      </c>
      <c r="D314" s="14">
        <f t="shared" si="199"/>
        <v>6.2493586949697609E-2</v>
      </c>
      <c r="E314" s="14">
        <f t="shared" si="200"/>
        <v>6.6659985302443131E-2</v>
      </c>
      <c r="F314" s="14">
        <f t="shared" si="201"/>
        <v>7.1421595194580745E-2</v>
      </c>
      <c r="G314" s="14">
        <f t="shared" si="202"/>
        <v>7.6915775016235019E-2</v>
      </c>
      <c r="H314" s="14">
        <f t="shared" si="203"/>
        <v>8.3325669777586722E-2</v>
      </c>
      <c r="I314" s="14">
        <f t="shared" si="204"/>
        <v>9.0901023395340119E-2</v>
      </c>
      <c r="J314" s="14">
        <f t="shared" si="205"/>
        <v>9.9991478449096199E-2</v>
      </c>
      <c r="K314" s="14">
        <f t="shared" si="206"/>
        <v>0.11110207595336349</v>
      </c>
      <c r="L314" s="14">
        <f t="shared" si="207"/>
        <v>0.1249903803011595</v>
      </c>
      <c r="M314" s="14">
        <f t="shared" si="208"/>
        <v>0.14284685486643056</v>
      </c>
      <c r="N314" s="14">
        <f t="shared" si="209"/>
        <v>0.16665561480304492</v>
      </c>
      <c r="O314" s="14">
        <f t="shared" si="210"/>
        <v>0.1999880872302563</v>
      </c>
      <c r="P314" s="14">
        <f t="shared" si="211"/>
        <v>0.2499871735703606</v>
      </c>
      <c r="Q314" s="14">
        <f t="shared" si="212"/>
        <v>0.3333197803211857</v>
      </c>
      <c r="R314" s="14">
        <f t="shared" si="213"/>
        <v>0.49998717340583909</v>
      </c>
      <c r="S314" s="14">
        <f t="shared" si="214"/>
        <v>1</v>
      </c>
      <c r="T314" s="14">
        <f t="shared" si="215"/>
        <v>0</v>
      </c>
      <c r="U314" s="14">
        <f>S296</f>
        <v>1.0000370102022917</v>
      </c>
      <c r="V314" s="14">
        <v>18</v>
      </c>
      <c r="W314" s="14">
        <v>17</v>
      </c>
      <c r="X314" s="14">
        <v>16</v>
      </c>
      <c r="Y314" s="14">
        <v>15</v>
      </c>
      <c r="Z314" s="14">
        <v>14</v>
      </c>
      <c r="AA314" s="14">
        <v>13</v>
      </c>
      <c r="AB314" s="14">
        <v>12</v>
      </c>
      <c r="AC314" s="14">
        <v>11</v>
      </c>
      <c r="AD314" s="14">
        <v>10</v>
      </c>
      <c r="AE314" s="14">
        <v>9</v>
      </c>
      <c r="AF314" s="14">
        <v>8</v>
      </c>
      <c r="AG314" s="14">
        <v>7</v>
      </c>
      <c r="AH314" s="14">
        <v>6</v>
      </c>
      <c r="AI314" s="14">
        <v>5</v>
      </c>
      <c r="AJ314" s="14">
        <v>4</v>
      </c>
      <c r="AK314" s="14">
        <v>3</v>
      </c>
      <c r="AL314" s="14">
        <v>2</v>
      </c>
      <c r="AM314" s="14">
        <v>1</v>
      </c>
    </row>
    <row r="315" spans="1:40" x14ac:dyDescent="0.25">
      <c r="A315" s="14" t="s">
        <v>94</v>
      </c>
      <c r="B315" s="14">
        <f t="shared" si="197"/>
        <v>5.2626145607117168E-2</v>
      </c>
      <c r="C315" s="14">
        <f t="shared" si="198"/>
        <v>5.5549925670127016E-2</v>
      </c>
      <c r="D315" s="14">
        <f t="shared" si="199"/>
        <v>5.8817686233322286E-2</v>
      </c>
      <c r="E315" s="14">
        <f t="shared" si="200"/>
        <v>6.2493924462254991E-2</v>
      </c>
      <c r="F315" s="14">
        <f t="shared" si="201"/>
        <v>6.6660336936497311E-2</v>
      </c>
      <c r="G315" s="14">
        <f t="shared" si="202"/>
        <v>7.1421962347803652E-2</v>
      </c>
      <c r="H315" s="14">
        <f t="shared" si="203"/>
        <v>7.6916159309840568E-2</v>
      </c>
      <c r="I315" s="14">
        <f t="shared" si="204"/>
        <v>8.3326073105055243E-2</v>
      </c>
      <c r="J315" s="14">
        <f t="shared" si="205"/>
        <v>9.0901447983477726E-2</v>
      </c>
      <c r="K315" s="14">
        <f t="shared" si="206"/>
        <v>9.9991926933670899E-2</v>
      </c>
      <c r="L315" s="14">
        <f t="shared" si="207"/>
        <v>0.11110255146966451</v>
      </c>
      <c r="M315" s="14">
        <f t="shared" si="208"/>
        <v>0.12499088658264156</v>
      </c>
      <c r="N315" s="14">
        <f t="shared" si="209"/>
        <v>0.14284739632115434</v>
      </c>
      <c r="O315" s="14">
        <f t="shared" si="210"/>
        <v>0.16665619646180643</v>
      </c>
      <c r="P315" s="14">
        <f t="shared" si="211"/>
        <v>0.19998871420044709</v>
      </c>
      <c r="Q315" s="14">
        <f t="shared" si="212"/>
        <v>0.24998784862919837</v>
      </c>
      <c r="R315" s="14">
        <f t="shared" si="213"/>
        <v>0.33332049362387622</v>
      </c>
      <c r="S315" s="14">
        <f t="shared" si="214"/>
        <v>0.49998784848153899</v>
      </c>
      <c r="T315" s="14">
        <f t="shared" si="215"/>
        <v>1</v>
      </c>
      <c r="U315" s="14">
        <f>T296</f>
        <v>1.0000350622969079</v>
      </c>
      <c r="V315" s="14">
        <v>19</v>
      </c>
      <c r="W315" s="14">
        <v>18</v>
      </c>
      <c r="X315" s="14">
        <v>17</v>
      </c>
      <c r="Y315" s="14">
        <v>16</v>
      </c>
      <c r="Z315" s="14">
        <v>15</v>
      </c>
      <c r="AA315" s="14">
        <v>14</v>
      </c>
      <c r="AB315" s="14">
        <v>13</v>
      </c>
      <c r="AC315" s="14">
        <v>12</v>
      </c>
      <c r="AD315" s="14">
        <v>11</v>
      </c>
      <c r="AE315" s="14">
        <v>10</v>
      </c>
      <c r="AF315" s="14">
        <v>9</v>
      </c>
      <c r="AG315" s="14">
        <v>8</v>
      </c>
      <c r="AH315" s="14">
        <v>7</v>
      </c>
      <c r="AI315" s="14">
        <v>6</v>
      </c>
      <c r="AJ315" s="14">
        <v>5</v>
      </c>
      <c r="AK315" s="14">
        <v>4</v>
      </c>
      <c r="AL315" s="14">
        <v>3</v>
      </c>
      <c r="AM315" s="14">
        <v>2</v>
      </c>
      <c r="AN315" s="14">
        <v>1</v>
      </c>
    </row>
    <row r="316" spans="1:40" x14ac:dyDescent="0.25">
      <c r="U316" s="14" t="s">
        <v>30</v>
      </c>
    </row>
    <row r="317" spans="1:40" x14ac:dyDescent="0.25">
      <c r="A317" s="14" t="s">
        <v>29</v>
      </c>
      <c r="B317" s="14">
        <f t="shared" ref="B317:B335" si="216">B297/SUM($B297:$T297)</f>
        <v>1</v>
      </c>
      <c r="C317" s="14">
        <f t="shared" ref="C317:P317" si="217">C297/SUM($B297:$T297)</f>
        <v>0</v>
      </c>
      <c r="D317" s="14">
        <f t="shared" si="217"/>
        <v>0</v>
      </c>
      <c r="E317" s="14">
        <f t="shared" si="217"/>
        <v>0</v>
      </c>
      <c r="F317" s="14">
        <f t="shared" si="217"/>
        <v>0</v>
      </c>
      <c r="G317" s="14">
        <f t="shared" si="217"/>
        <v>0</v>
      </c>
      <c r="H317" s="14">
        <f t="shared" si="217"/>
        <v>0</v>
      </c>
      <c r="I317" s="14">
        <f t="shared" si="217"/>
        <v>0</v>
      </c>
      <c r="J317" s="14">
        <f t="shared" si="217"/>
        <v>0</v>
      </c>
      <c r="K317" s="14">
        <f t="shared" si="217"/>
        <v>0</v>
      </c>
      <c r="L317" s="14">
        <f t="shared" si="217"/>
        <v>0</v>
      </c>
      <c r="M317" s="14">
        <f t="shared" si="217"/>
        <v>0</v>
      </c>
      <c r="N317" s="14">
        <f t="shared" si="217"/>
        <v>0</v>
      </c>
      <c r="O317" s="14">
        <f t="shared" si="217"/>
        <v>0</v>
      </c>
      <c r="P317" s="14">
        <f t="shared" si="217"/>
        <v>0</v>
      </c>
      <c r="Q317" s="14">
        <f t="shared" ref="Q317:Q335" si="218">Q297/SUM($B297:$T297)</f>
        <v>0</v>
      </c>
      <c r="R317" s="14">
        <f t="shared" ref="R317:T317" si="219">R297/SUM($B297:$T297)</f>
        <v>0</v>
      </c>
      <c r="S317" s="14">
        <f t="shared" si="219"/>
        <v>0</v>
      </c>
      <c r="T317" s="14">
        <f t="shared" si="219"/>
        <v>0</v>
      </c>
      <c r="U317" s="14">
        <f t="shared" ref="U317:U335" si="220">SUM(B317:T317)</f>
        <v>1</v>
      </c>
    </row>
    <row r="318" spans="1:40" x14ac:dyDescent="0.25">
      <c r="A318" s="14" t="s">
        <v>28</v>
      </c>
      <c r="B318" s="14">
        <f t="shared" si="216"/>
        <v>0.33331465265416033</v>
      </c>
      <c r="C318" s="14">
        <f t="shared" ref="C318:P318" si="221">C298/SUM($B298:$T298)</f>
        <v>0.66668534734583973</v>
      </c>
      <c r="D318" s="14">
        <f t="shared" si="221"/>
        <v>0</v>
      </c>
      <c r="E318" s="14">
        <f t="shared" si="221"/>
        <v>0</v>
      </c>
      <c r="F318" s="14">
        <f t="shared" si="221"/>
        <v>0</v>
      </c>
      <c r="G318" s="14">
        <f t="shared" si="221"/>
        <v>0</v>
      </c>
      <c r="H318" s="14">
        <f t="shared" si="221"/>
        <v>0</v>
      </c>
      <c r="I318" s="14">
        <f t="shared" si="221"/>
        <v>0</v>
      </c>
      <c r="J318" s="14">
        <f t="shared" si="221"/>
        <v>0</v>
      </c>
      <c r="K318" s="14">
        <f t="shared" si="221"/>
        <v>0</v>
      </c>
      <c r="L318" s="14">
        <f t="shared" si="221"/>
        <v>0</v>
      </c>
      <c r="M318" s="14">
        <f t="shared" si="221"/>
        <v>0</v>
      </c>
      <c r="N318" s="14">
        <f t="shared" si="221"/>
        <v>0</v>
      </c>
      <c r="O318" s="14">
        <f t="shared" si="221"/>
        <v>0</v>
      </c>
      <c r="P318" s="14">
        <f t="shared" si="221"/>
        <v>0</v>
      </c>
      <c r="Q318" s="14">
        <f t="shared" si="218"/>
        <v>0</v>
      </c>
      <c r="R318" s="14">
        <f t="shared" ref="R318:T318" si="222">R298/SUM($B298:$T298)</f>
        <v>0</v>
      </c>
      <c r="S318" s="14">
        <f t="shared" si="222"/>
        <v>0</v>
      </c>
      <c r="T318" s="14">
        <f t="shared" si="222"/>
        <v>0</v>
      </c>
      <c r="U318" s="14">
        <f t="shared" si="220"/>
        <v>1</v>
      </c>
    </row>
    <row r="319" spans="1:40" x14ac:dyDescent="0.25">
      <c r="A319" s="14" t="s">
        <v>27</v>
      </c>
      <c r="B319" s="14">
        <f t="shared" si="216"/>
        <v>0.1818025300728893</v>
      </c>
      <c r="C319" s="14">
        <f t="shared" ref="C319:P319" si="223">C299/SUM($B299:$T299)</f>
        <v>0.27271720549126766</v>
      </c>
      <c r="D319" s="14">
        <f t="shared" si="223"/>
        <v>0.54548026443584297</v>
      </c>
      <c r="E319" s="14">
        <f t="shared" si="223"/>
        <v>0</v>
      </c>
      <c r="F319" s="14">
        <f t="shared" si="223"/>
        <v>0</v>
      </c>
      <c r="G319" s="14">
        <f t="shared" si="223"/>
        <v>0</v>
      </c>
      <c r="H319" s="14">
        <f t="shared" si="223"/>
        <v>0</v>
      </c>
      <c r="I319" s="14">
        <f t="shared" si="223"/>
        <v>0</v>
      </c>
      <c r="J319" s="14">
        <f t="shared" si="223"/>
        <v>0</v>
      </c>
      <c r="K319" s="14">
        <f t="shared" si="223"/>
        <v>0</v>
      </c>
      <c r="L319" s="14">
        <f t="shared" si="223"/>
        <v>0</v>
      </c>
      <c r="M319" s="14">
        <f t="shared" si="223"/>
        <v>0</v>
      </c>
      <c r="N319" s="14">
        <f t="shared" si="223"/>
        <v>0</v>
      </c>
      <c r="O319" s="14">
        <f t="shared" si="223"/>
        <v>0</v>
      </c>
      <c r="P319" s="14">
        <f t="shared" si="223"/>
        <v>0</v>
      </c>
      <c r="Q319" s="14">
        <f t="shared" si="218"/>
        <v>0</v>
      </c>
      <c r="R319" s="14">
        <f t="shared" ref="R319:T319" si="224">R299/SUM($B299:$T299)</f>
        <v>0</v>
      </c>
      <c r="S319" s="14">
        <f t="shared" si="224"/>
        <v>0</v>
      </c>
      <c r="T319" s="14">
        <f t="shared" si="224"/>
        <v>0</v>
      </c>
      <c r="U319" s="14">
        <f t="shared" si="220"/>
        <v>0.99999999999999989</v>
      </c>
    </row>
    <row r="320" spans="1:40" x14ac:dyDescent="0.25">
      <c r="A320" s="14" t="s">
        <v>26</v>
      </c>
      <c r="B320" s="14">
        <f t="shared" si="216"/>
        <v>0.11998722529844068</v>
      </c>
      <c r="C320" s="14">
        <f t="shared" ref="C320:P320" si="225">C300/SUM($B300:$T300)</f>
        <v>0.15998854893720701</v>
      </c>
      <c r="D320" s="14">
        <f t="shared" si="225"/>
        <v>0.23999462471322583</v>
      </c>
      <c r="E320" s="14">
        <f t="shared" si="225"/>
        <v>0.48002960105112652</v>
      </c>
      <c r="F320" s="14">
        <f t="shared" si="225"/>
        <v>0</v>
      </c>
      <c r="G320" s="14">
        <f t="shared" si="225"/>
        <v>0</v>
      </c>
      <c r="H320" s="14">
        <f t="shared" si="225"/>
        <v>0</v>
      </c>
      <c r="I320" s="14">
        <f t="shared" si="225"/>
        <v>0</v>
      </c>
      <c r="J320" s="14">
        <f t="shared" si="225"/>
        <v>0</v>
      </c>
      <c r="K320" s="14">
        <f t="shared" si="225"/>
        <v>0</v>
      </c>
      <c r="L320" s="14">
        <f t="shared" si="225"/>
        <v>0</v>
      </c>
      <c r="M320" s="14">
        <f t="shared" si="225"/>
        <v>0</v>
      </c>
      <c r="N320" s="14">
        <f t="shared" si="225"/>
        <v>0</v>
      </c>
      <c r="O320" s="14">
        <f t="shared" si="225"/>
        <v>0</v>
      </c>
      <c r="P320" s="14">
        <f t="shared" si="225"/>
        <v>0</v>
      </c>
      <c r="Q320" s="14">
        <f t="shared" si="218"/>
        <v>0</v>
      </c>
      <c r="R320" s="14">
        <f t="shared" ref="R320:T320" si="226">R300/SUM($B300:$T300)</f>
        <v>0</v>
      </c>
      <c r="S320" s="14">
        <f t="shared" si="226"/>
        <v>0</v>
      </c>
      <c r="T320" s="14">
        <f t="shared" si="226"/>
        <v>0</v>
      </c>
      <c r="U320" s="14">
        <f t="shared" si="220"/>
        <v>1</v>
      </c>
    </row>
    <row r="321" spans="1:21" x14ac:dyDescent="0.25">
      <c r="A321" s="14" t="s">
        <v>25</v>
      </c>
      <c r="B321" s="14">
        <f t="shared" si="216"/>
        <v>8.7580570344766615E-2</v>
      </c>
      <c r="C321" s="14">
        <f t="shared" ref="C321:P321" si="227">C301/SUM($B301:$T301)</f>
        <v>0.10947867567271724</v>
      </c>
      <c r="D321" s="14">
        <f t="shared" si="227"/>
        <v>0.14597666057265482</v>
      </c>
      <c r="E321" s="14">
        <f t="shared" si="227"/>
        <v>0.21897575860116328</v>
      </c>
      <c r="F321" s="14">
        <f t="shared" si="227"/>
        <v>0.43798833480869809</v>
      </c>
      <c r="G321" s="14">
        <f t="shared" si="227"/>
        <v>0</v>
      </c>
      <c r="H321" s="14">
        <f t="shared" si="227"/>
        <v>0</v>
      </c>
      <c r="I321" s="14">
        <f t="shared" si="227"/>
        <v>0</v>
      </c>
      <c r="J321" s="14">
        <f t="shared" si="227"/>
        <v>0</v>
      </c>
      <c r="K321" s="14">
        <f t="shared" si="227"/>
        <v>0</v>
      </c>
      <c r="L321" s="14">
        <f t="shared" si="227"/>
        <v>0</v>
      </c>
      <c r="M321" s="14">
        <f t="shared" si="227"/>
        <v>0</v>
      </c>
      <c r="N321" s="14">
        <f t="shared" si="227"/>
        <v>0</v>
      </c>
      <c r="O321" s="14">
        <f t="shared" si="227"/>
        <v>0</v>
      </c>
      <c r="P321" s="14">
        <f t="shared" si="227"/>
        <v>0</v>
      </c>
      <c r="Q321" s="14">
        <f t="shared" si="218"/>
        <v>0</v>
      </c>
      <c r="R321" s="14">
        <f t="shared" ref="R321:T321" si="228">R301/SUM($B301:$T301)</f>
        <v>0</v>
      </c>
      <c r="S321" s="14">
        <f t="shared" si="228"/>
        <v>0</v>
      </c>
      <c r="T321" s="14">
        <f t="shared" si="228"/>
        <v>0</v>
      </c>
      <c r="U321" s="14">
        <f t="shared" si="220"/>
        <v>1</v>
      </c>
    </row>
    <row r="322" spans="1:21" x14ac:dyDescent="0.25">
      <c r="A322" s="14" t="s">
        <v>24</v>
      </c>
      <c r="B322" s="14">
        <f t="shared" si="216"/>
        <v>6.8019523167345552E-2</v>
      </c>
      <c r="C322" s="14">
        <f t="shared" ref="C322:P322" si="229">C302/SUM($B302:$T302)</f>
        <v>8.1624948325020485E-2</v>
      </c>
      <c r="D322" s="14">
        <f t="shared" si="229"/>
        <v>0.10203351166849382</v>
      </c>
      <c r="E322" s="14">
        <f t="shared" si="229"/>
        <v>0.13604868109382631</v>
      </c>
      <c r="F322" s="14">
        <f t="shared" si="229"/>
        <v>0.20408147607442056</v>
      </c>
      <c r="G322" s="14">
        <f t="shared" si="229"/>
        <v>0.40819185967089328</v>
      </c>
      <c r="H322" s="14">
        <f t="shared" si="229"/>
        <v>0</v>
      </c>
      <c r="I322" s="14">
        <f t="shared" si="229"/>
        <v>0</v>
      </c>
      <c r="J322" s="14">
        <f t="shared" si="229"/>
        <v>0</v>
      </c>
      <c r="K322" s="14">
        <f t="shared" si="229"/>
        <v>0</v>
      </c>
      <c r="L322" s="14">
        <f t="shared" si="229"/>
        <v>0</v>
      </c>
      <c r="M322" s="14">
        <f t="shared" si="229"/>
        <v>0</v>
      </c>
      <c r="N322" s="14">
        <f t="shared" si="229"/>
        <v>0</v>
      </c>
      <c r="O322" s="14">
        <f t="shared" si="229"/>
        <v>0</v>
      </c>
      <c r="P322" s="14">
        <f t="shared" si="229"/>
        <v>0</v>
      </c>
      <c r="Q322" s="14">
        <f t="shared" si="218"/>
        <v>0</v>
      </c>
      <c r="R322" s="14">
        <f t="shared" ref="R322:T322" si="230">R302/SUM($B302:$T302)</f>
        <v>0</v>
      </c>
      <c r="S322" s="14">
        <f t="shared" si="230"/>
        <v>0</v>
      </c>
      <c r="T322" s="14">
        <f t="shared" si="230"/>
        <v>0</v>
      </c>
      <c r="U322" s="14">
        <f t="shared" si="220"/>
        <v>1</v>
      </c>
    </row>
    <row r="323" spans="1:21" x14ac:dyDescent="0.25">
      <c r="A323" s="14" t="s">
        <v>23</v>
      </c>
      <c r="B323" s="14">
        <f t="shared" si="216"/>
        <v>5.5090610778278884E-2</v>
      </c>
      <c r="C323" s="14">
        <f t="shared" ref="C323:P323" si="231">C303/SUM($B303:$T303)</f>
        <v>6.4273256329643952E-2</v>
      </c>
      <c r="D323" s="14">
        <f t="shared" si="231"/>
        <v>7.7129152464472467E-2</v>
      </c>
      <c r="E323" s="14">
        <f t="shared" si="231"/>
        <v>9.6413345110268514E-2</v>
      </c>
      <c r="F323" s="14">
        <f t="shared" si="231"/>
        <v>0.12855440070878454</v>
      </c>
      <c r="G323" s="14">
        <f t="shared" si="231"/>
        <v>0.19283852271949226</v>
      </c>
      <c r="H323" s="14">
        <f t="shared" si="231"/>
        <v>0.38570071188905941</v>
      </c>
      <c r="I323" s="14">
        <f t="shared" si="231"/>
        <v>0</v>
      </c>
      <c r="J323" s="14">
        <f t="shared" si="231"/>
        <v>0</v>
      </c>
      <c r="K323" s="14">
        <f t="shared" si="231"/>
        <v>0</v>
      </c>
      <c r="L323" s="14">
        <f t="shared" si="231"/>
        <v>0</v>
      </c>
      <c r="M323" s="14">
        <f t="shared" si="231"/>
        <v>0</v>
      </c>
      <c r="N323" s="14">
        <f t="shared" si="231"/>
        <v>0</v>
      </c>
      <c r="O323" s="14">
        <f t="shared" si="231"/>
        <v>0</v>
      </c>
      <c r="P323" s="14">
        <f t="shared" si="231"/>
        <v>0</v>
      </c>
      <c r="Q323" s="14">
        <f t="shared" si="218"/>
        <v>0</v>
      </c>
      <c r="R323" s="14">
        <f t="shared" ref="R323:T323" si="232">R303/SUM($B303:$T303)</f>
        <v>0</v>
      </c>
      <c r="S323" s="14">
        <f t="shared" si="232"/>
        <v>0</v>
      </c>
      <c r="T323" s="14">
        <f t="shared" si="232"/>
        <v>0</v>
      </c>
      <c r="U323" s="14">
        <f t="shared" si="220"/>
        <v>1</v>
      </c>
    </row>
    <row r="324" spans="1:21" x14ac:dyDescent="0.25">
      <c r="A324" s="14" t="s">
        <v>22</v>
      </c>
      <c r="B324" s="14">
        <f t="shared" si="216"/>
        <v>4.5987566465279898E-2</v>
      </c>
      <c r="C324" s="14">
        <f t="shared" ref="C324:P324" si="233">C304/SUM($B304:$T304)</f>
        <v>5.2557768266724314E-2</v>
      </c>
      <c r="D324" s="14">
        <f t="shared" si="233"/>
        <v>6.1318136327571424E-2</v>
      </c>
      <c r="E324" s="14">
        <f t="shared" si="233"/>
        <v>7.3582813911265935E-2</v>
      </c>
      <c r="F324" s="14">
        <f t="shared" si="233"/>
        <v>9.1980124271538177E-2</v>
      </c>
      <c r="G324" s="14">
        <f t="shared" si="233"/>
        <v>0.12264292792634099</v>
      </c>
      <c r="H324" s="14">
        <f t="shared" si="233"/>
        <v>0.18397023176677704</v>
      </c>
      <c r="I324" s="14">
        <f t="shared" si="233"/>
        <v>0.36796043106450216</v>
      </c>
      <c r="J324" s="14">
        <f t="shared" si="233"/>
        <v>0</v>
      </c>
      <c r="K324" s="14">
        <f t="shared" si="233"/>
        <v>0</v>
      </c>
      <c r="L324" s="14">
        <f t="shared" si="233"/>
        <v>0</v>
      </c>
      <c r="M324" s="14">
        <f t="shared" si="233"/>
        <v>0</v>
      </c>
      <c r="N324" s="14">
        <f t="shared" si="233"/>
        <v>0</v>
      </c>
      <c r="O324" s="14">
        <f t="shared" si="233"/>
        <v>0</v>
      </c>
      <c r="P324" s="14">
        <f t="shared" si="233"/>
        <v>0</v>
      </c>
      <c r="Q324" s="14">
        <f t="shared" si="218"/>
        <v>0</v>
      </c>
      <c r="R324" s="14">
        <f t="shared" ref="R324:T324" si="234">R304/SUM($B304:$T304)</f>
        <v>0</v>
      </c>
      <c r="S324" s="14">
        <f t="shared" si="234"/>
        <v>0</v>
      </c>
      <c r="T324" s="14">
        <f t="shared" si="234"/>
        <v>0</v>
      </c>
      <c r="U324" s="14">
        <f t="shared" si="220"/>
        <v>1</v>
      </c>
    </row>
    <row r="325" spans="1:21" x14ac:dyDescent="0.25">
      <c r="A325" s="14" t="s">
        <v>21</v>
      </c>
      <c r="B325" s="14">
        <f t="shared" si="216"/>
        <v>3.9272530460485601E-2</v>
      </c>
      <c r="C325" s="14">
        <f t="shared" ref="C325:P325" si="235">C305/SUM($B305:$T305)</f>
        <v>4.4181962754584678E-2</v>
      </c>
      <c r="D325" s="14">
        <f t="shared" si="235"/>
        <v>5.0494145919505712E-2</v>
      </c>
      <c r="E325" s="14">
        <f t="shared" si="235"/>
        <v>5.8910475573537124E-2</v>
      </c>
      <c r="F325" s="14">
        <f t="shared" si="235"/>
        <v>7.0693477158883244E-2</v>
      </c>
      <c r="G325" s="14">
        <f t="shared" si="235"/>
        <v>8.8368233256375772E-2</v>
      </c>
      <c r="H325" s="14">
        <f t="shared" si="235"/>
        <v>0.11782669492622662</v>
      </c>
      <c r="I325" s="14">
        <f t="shared" si="235"/>
        <v>0.17674508242717035</v>
      </c>
      <c r="J325" s="14">
        <f t="shared" si="235"/>
        <v>0.35350739752323102</v>
      </c>
      <c r="K325" s="14">
        <f t="shared" si="235"/>
        <v>0</v>
      </c>
      <c r="L325" s="14">
        <f t="shared" si="235"/>
        <v>0</v>
      </c>
      <c r="M325" s="14">
        <f t="shared" si="235"/>
        <v>0</v>
      </c>
      <c r="N325" s="14">
        <f t="shared" si="235"/>
        <v>0</v>
      </c>
      <c r="O325" s="14">
        <f t="shared" si="235"/>
        <v>0</v>
      </c>
      <c r="P325" s="14">
        <f t="shared" si="235"/>
        <v>0</v>
      </c>
      <c r="Q325" s="14">
        <f t="shared" si="218"/>
        <v>0</v>
      </c>
      <c r="R325" s="14">
        <f t="shared" ref="R325:T325" si="236">R305/SUM($B305:$T305)</f>
        <v>0</v>
      </c>
      <c r="S325" s="14">
        <f t="shared" si="236"/>
        <v>0</v>
      </c>
      <c r="T325" s="14">
        <f t="shared" si="236"/>
        <v>0</v>
      </c>
      <c r="U325" s="14">
        <f t="shared" si="220"/>
        <v>1</v>
      </c>
    </row>
    <row r="326" spans="1:21" x14ac:dyDescent="0.25">
      <c r="A326" s="14" t="s">
        <v>20</v>
      </c>
      <c r="B326" s="14">
        <f t="shared" si="216"/>
        <v>3.4138694251379616E-2</v>
      </c>
      <c r="C326" s="14">
        <f t="shared" ref="C326:P326" si="237">C306/SUM($B306:$T306)</f>
        <v>3.7932138124394742E-2</v>
      </c>
      <c r="D326" s="14">
        <f t="shared" si="237"/>
        <v>4.2673976874541372E-2</v>
      </c>
      <c r="E326" s="14">
        <f t="shared" si="237"/>
        <v>4.8770675824739353E-2</v>
      </c>
      <c r="F326" s="14">
        <f t="shared" si="237"/>
        <v>5.6899682803580369E-2</v>
      </c>
      <c r="G326" s="14">
        <f t="shared" si="237"/>
        <v>6.8280415610893694E-2</v>
      </c>
      <c r="H326" s="14">
        <f t="shared" si="237"/>
        <v>8.5351737688256671E-2</v>
      </c>
      <c r="I326" s="14">
        <f t="shared" si="237"/>
        <v>0.11380441095222849</v>
      </c>
      <c r="J326" s="14">
        <f t="shared" si="237"/>
        <v>0.17071104359038641</v>
      </c>
      <c r="K326" s="14">
        <f t="shared" si="237"/>
        <v>0.34143722427959927</v>
      </c>
      <c r="L326" s="14">
        <f t="shared" si="237"/>
        <v>0</v>
      </c>
      <c r="M326" s="14">
        <f t="shared" si="237"/>
        <v>0</v>
      </c>
      <c r="N326" s="14">
        <f t="shared" si="237"/>
        <v>0</v>
      </c>
      <c r="O326" s="14">
        <f t="shared" si="237"/>
        <v>0</v>
      </c>
      <c r="P326" s="14">
        <f t="shared" si="237"/>
        <v>0</v>
      </c>
      <c r="Q326" s="14">
        <f t="shared" si="218"/>
        <v>0</v>
      </c>
      <c r="R326" s="14">
        <f t="shared" ref="R326:T326" si="238">R306/SUM($B306:$T306)</f>
        <v>0</v>
      </c>
      <c r="S326" s="14">
        <f t="shared" si="238"/>
        <v>0</v>
      </c>
      <c r="T326" s="14">
        <f t="shared" si="238"/>
        <v>0</v>
      </c>
      <c r="U326" s="14">
        <f t="shared" si="220"/>
        <v>1</v>
      </c>
    </row>
    <row r="327" spans="1:21" x14ac:dyDescent="0.25">
      <c r="A327" s="14" t="s">
        <v>19</v>
      </c>
      <c r="B327" s="14">
        <f t="shared" si="216"/>
        <v>3.0101034125838089E-2</v>
      </c>
      <c r="C327" s="14">
        <f t="shared" ref="C327:P327" si="239">C307/SUM($B307:$T307)</f>
        <v>3.3111322945063991E-2</v>
      </c>
      <c r="D327" s="14">
        <f t="shared" si="239"/>
        <v>3.6790586559784622E-2</v>
      </c>
      <c r="E327" s="14">
        <f t="shared" si="239"/>
        <v>4.1389696287110207E-2</v>
      </c>
      <c r="F327" s="14">
        <f t="shared" si="239"/>
        <v>4.7302881133009435E-2</v>
      </c>
      <c r="G327" s="14">
        <f t="shared" si="239"/>
        <v>5.5187194450833116E-2</v>
      </c>
      <c r="H327" s="14">
        <f t="shared" si="239"/>
        <v>6.6225342707363202E-2</v>
      </c>
      <c r="I327" s="14">
        <f t="shared" si="239"/>
        <v>8.2782763639957971E-2</v>
      </c>
      <c r="J327" s="14">
        <f t="shared" si="239"/>
        <v>0.11037888373195141</v>
      </c>
      <c r="K327" s="14">
        <f t="shared" si="239"/>
        <v>0.16557226968595423</v>
      </c>
      <c r="L327" s="14">
        <f t="shared" si="239"/>
        <v>0.3311580247331336</v>
      </c>
      <c r="M327" s="14">
        <f t="shared" si="239"/>
        <v>0</v>
      </c>
      <c r="N327" s="14">
        <f t="shared" si="239"/>
        <v>0</v>
      </c>
      <c r="O327" s="14">
        <f t="shared" si="239"/>
        <v>0</v>
      </c>
      <c r="P327" s="14">
        <f t="shared" si="239"/>
        <v>0</v>
      </c>
      <c r="Q327" s="14">
        <f t="shared" si="218"/>
        <v>0</v>
      </c>
      <c r="R327" s="14">
        <f t="shared" ref="R327:T327" si="240">R307/SUM($B307:$T307)</f>
        <v>0</v>
      </c>
      <c r="S327" s="14">
        <f t="shared" si="240"/>
        <v>0</v>
      </c>
      <c r="T327" s="14">
        <f t="shared" si="240"/>
        <v>0</v>
      </c>
      <c r="U327" s="14">
        <f t="shared" si="220"/>
        <v>0.99999999999999978</v>
      </c>
    </row>
    <row r="328" spans="1:21" x14ac:dyDescent="0.25">
      <c r="A328" s="14" t="s">
        <v>18</v>
      </c>
      <c r="B328" s="14">
        <f t="shared" si="216"/>
        <v>2.6851744879055048E-2</v>
      </c>
      <c r="C328" s="14">
        <f t="shared" ref="C328:P328" si="241">C308/SUM($B308:$T308)</f>
        <v>2.9292951271488316E-2</v>
      </c>
      <c r="D328" s="14">
        <f t="shared" si="241"/>
        <v>3.222241349226173E-2</v>
      </c>
      <c r="E328" s="14">
        <f t="shared" si="241"/>
        <v>3.5802886896336067E-2</v>
      </c>
      <c r="F328" s="14">
        <f t="shared" si="241"/>
        <v>4.0278505876415627E-2</v>
      </c>
      <c r="G328" s="14">
        <f t="shared" si="241"/>
        <v>4.6032912581156694E-2</v>
      </c>
      <c r="H328" s="14">
        <f t="shared" si="241"/>
        <v>5.3705515106825537E-2</v>
      </c>
      <c r="I328" s="14">
        <f t="shared" si="241"/>
        <v>6.4447257427091315E-2</v>
      </c>
      <c r="J328" s="14">
        <f t="shared" si="241"/>
        <v>8.0560049842925696E-2</v>
      </c>
      <c r="K328" s="14">
        <f t="shared" si="241"/>
        <v>0.10741508106384803</v>
      </c>
      <c r="L328" s="14">
        <f t="shared" si="241"/>
        <v>0.16112617609519456</v>
      </c>
      <c r="M328" s="14">
        <f t="shared" si="241"/>
        <v>0.32226450546740137</v>
      </c>
      <c r="N328" s="14">
        <f t="shared" si="241"/>
        <v>0</v>
      </c>
      <c r="O328" s="14">
        <f t="shared" si="241"/>
        <v>0</v>
      </c>
      <c r="P328" s="14">
        <f t="shared" si="241"/>
        <v>0</v>
      </c>
      <c r="Q328" s="14">
        <f t="shared" si="218"/>
        <v>0</v>
      </c>
      <c r="R328" s="14">
        <f t="shared" ref="R328:T328" si="242">R308/SUM($B308:$T308)</f>
        <v>0</v>
      </c>
      <c r="S328" s="14">
        <f t="shared" si="242"/>
        <v>0</v>
      </c>
      <c r="T328" s="14">
        <f t="shared" si="242"/>
        <v>0</v>
      </c>
      <c r="U328" s="14">
        <f t="shared" si="220"/>
        <v>1</v>
      </c>
    </row>
    <row r="329" spans="1:21" x14ac:dyDescent="0.25">
      <c r="A329" s="14" t="s">
        <v>17</v>
      </c>
      <c r="B329" s="14">
        <f t="shared" si="216"/>
        <v>2.4186760862428991E-2</v>
      </c>
      <c r="C329" s="14">
        <f t="shared" ref="C329:P329" si="243">C309/SUM($B309:$T309)</f>
        <v>2.6202430672274579E-2</v>
      </c>
      <c r="D329" s="14">
        <f t="shared" si="243"/>
        <v>2.8584596008578673E-2</v>
      </c>
      <c r="E329" s="14">
        <f t="shared" si="243"/>
        <v>3.1443207651302908E-2</v>
      </c>
      <c r="F329" s="14">
        <f t="shared" si="243"/>
        <v>3.4937084140715613E-2</v>
      </c>
      <c r="G329" s="14">
        <f t="shared" si="243"/>
        <v>3.9304454524941711E-2</v>
      </c>
      <c r="H329" s="14">
        <f t="shared" si="243"/>
        <v>4.4919680910252349E-2</v>
      </c>
      <c r="I329" s="14">
        <f t="shared" si="243"/>
        <v>5.2406704248847302E-2</v>
      </c>
      <c r="J329" s="14">
        <f t="shared" si="243"/>
        <v>6.2888626808219675E-2</v>
      </c>
      <c r="K329" s="14">
        <f t="shared" si="243"/>
        <v>7.8611673463196308E-2</v>
      </c>
      <c r="L329" s="14">
        <f t="shared" si="243"/>
        <v>0.10481709443590853</v>
      </c>
      <c r="M329" s="14">
        <f t="shared" si="243"/>
        <v>0.1572288759474488</v>
      </c>
      <c r="N329" s="14">
        <f t="shared" si="243"/>
        <v>0.31446881032588442</v>
      </c>
      <c r="O329" s="14">
        <f t="shared" si="243"/>
        <v>0</v>
      </c>
      <c r="P329" s="14">
        <f t="shared" si="243"/>
        <v>0</v>
      </c>
      <c r="Q329" s="14">
        <f t="shared" si="218"/>
        <v>0</v>
      </c>
      <c r="R329" s="14">
        <f t="shared" ref="R329:T329" si="244">R309/SUM($B309:$T309)</f>
        <v>0</v>
      </c>
      <c r="S329" s="14">
        <f t="shared" si="244"/>
        <v>0</v>
      </c>
      <c r="T329" s="14">
        <f t="shared" si="244"/>
        <v>0</v>
      </c>
      <c r="U329" s="14">
        <f t="shared" si="220"/>
        <v>1</v>
      </c>
    </row>
    <row r="330" spans="1:21" x14ac:dyDescent="0.25">
      <c r="A330" s="14" t="s">
        <v>16</v>
      </c>
      <c r="B330" s="14">
        <f t="shared" si="216"/>
        <v>2.1965829434252376E-2</v>
      </c>
      <c r="C330" s="14">
        <f t="shared" ref="C330:P330" si="245">C310/SUM($B310:$T310)</f>
        <v>2.3655592040297928E-2</v>
      </c>
      <c r="D330" s="14">
        <f t="shared" si="245"/>
        <v>2.5626988984773849E-2</v>
      </c>
      <c r="E330" s="14">
        <f t="shared" si="245"/>
        <v>2.7956831008252449E-2</v>
      </c>
      <c r="F330" s="14">
        <f t="shared" si="245"/>
        <v>3.0752653581013385E-2</v>
      </c>
      <c r="G330" s="14">
        <f t="shared" si="245"/>
        <v>3.4169786400912658E-2</v>
      </c>
      <c r="H330" s="14">
        <f t="shared" si="245"/>
        <v>3.844122515012223E-2</v>
      </c>
      <c r="I330" s="14">
        <f t="shared" si="245"/>
        <v>4.393310789442488E-2</v>
      </c>
      <c r="J330" s="14">
        <f t="shared" si="245"/>
        <v>5.1255668512188254E-2</v>
      </c>
      <c r="K330" s="14">
        <f t="shared" si="245"/>
        <v>6.1507335830795463E-2</v>
      </c>
      <c r="L330" s="14">
        <f t="shared" si="245"/>
        <v>7.6884986163131427E-2</v>
      </c>
      <c r="M330" s="14">
        <f t="shared" si="245"/>
        <v>0.10251471822117811</v>
      </c>
      <c r="N330" s="14">
        <f t="shared" si="245"/>
        <v>0.15377504421932076</v>
      </c>
      <c r="O330" s="14">
        <f t="shared" si="245"/>
        <v>0.30756023255933634</v>
      </c>
      <c r="P330" s="14">
        <f t="shared" si="245"/>
        <v>0</v>
      </c>
      <c r="Q330" s="14">
        <f t="shared" si="218"/>
        <v>0</v>
      </c>
      <c r="R330" s="14">
        <f t="shared" ref="R330:T330" si="246">R310/SUM($B310:$T310)</f>
        <v>0</v>
      </c>
      <c r="S330" s="14">
        <f t="shared" si="246"/>
        <v>0</v>
      </c>
      <c r="T330" s="14">
        <f t="shared" si="246"/>
        <v>0</v>
      </c>
      <c r="U330" s="14">
        <f t="shared" si="220"/>
        <v>1.0000000000000002</v>
      </c>
    </row>
    <row r="331" spans="1:21" x14ac:dyDescent="0.25">
      <c r="A331" s="14" t="s">
        <v>15</v>
      </c>
      <c r="B331" s="14">
        <f t="shared" si="216"/>
        <v>2.0089612771927869E-2</v>
      </c>
      <c r="C331" s="14">
        <f t="shared" ref="C331:P331" si="247">C311/SUM($B311:$T311)</f>
        <v>2.1524651066968208E-2</v>
      </c>
      <c r="D331" s="14">
        <f t="shared" si="247"/>
        <v>2.3180469750518476E-2</v>
      </c>
      <c r="E331" s="14">
        <f t="shared" si="247"/>
        <v>2.5112264833894678E-2</v>
      </c>
      <c r="F331" s="14">
        <f t="shared" si="247"/>
        <v>2.739530386600909E-2</v>
      </c>
      <c r="G331" s="14">
        <f t="shared" si="247"/>
        <v>3.013496181179038E-2</v>
      </c>
      <c r="H331" s="14">
        <f t="shared" si="247"/>
        <v>3.348344758061178E-2</v>
      </c>
      <c r="I331" s="14">
        <f t="shared" si="247"/>
        <v>3.7669075574937629E-2</v>
      </c>
      <c r="J331" s="14">
        <f t="shared" si="247"/>
        <v>4.3050627393558943E-2</v>
      </c>
      <c r="K331" s="14">
        <f t="shared" si="247"/>
        <v>5.0226075814600805E-2</v>
      </c>
      <c r="L331" s="14">
        <f t="shared" si="247"/>
        <v>6.0271779014778135E-2</v>
      </c>
      <c r="M331" s="14">
        <f t="shared" si="247"/>
        <v>7.5340470411856431E-2</v>
      </c>
      <c r="N331" s="14">
        <f t="shared" si="247"/>
        <v>0.10045524401801981</v>
      </c>
      <c r="O331" s="14">
        <f t="shared" si="247"/>
        <v>0.15068557949047076</v>
      </c>
      <c r="P331" s="14">
        <f t="shared" si="247"/>
        <v>0.30138043660005714</v>
      </c>
      <c r="Q331" s="14">
        <f t="shared" si="218"/>
        <v>0</v>
      </c>
      <c r="R331" s="14">
        <f t="shared" ref="R331:T331" si="248">R311/SUM($B311:$T311)</f>
        <v>0</v>
      </c>
      <c r="S331" s="14">
        <f t="shared" si="248"/>
        <v>0</v>
      </c>
      <c r="T331" s="14">
        <f t="shared" si="248"/>
        <v>0</v>
      </c>
      <c r="U331" s="14">
        <f t="shared" si="220"/>
        <v>1.0000000000000002</v>
      </c>
    </row>
    <row r="332" spans="1:21" x14ac:dyDescent="0.25">
      <c r="A332" s="14" t="s">
        <v>95</v>
      </c>
      <c r="B332" s="14">
        <f t="shared" si="216"/>
        <v>1.8485880991519914E-2</v>
      </c>
      <c r="C332" s="14">
        <f t="shared" ref="C332:P332" si="249">C312/SUM($B312:$T312)</f>
        <v>1.9718326043781761E-2</v>
      </c>
      <c r="D332" s="14">
        <f t="shared" si="249"/>
        <v>2.1126838593346898E-2</v>
      </c>
      <c r="E332" s="14">
        <f t="shared" si="249"/>
        <v>2.2752050227106659E-2</v>
      </c>
      <c r="F332" s="14">
        <f t="shared" si="249"/>
        <v>2.4648136557318054E-2</v>
      </c>
      <c r="G332" s="14">
        <f t="shared" si="249"/>
        <v>2.6888973658814701E-2</v>
      </c>
      <c r="H332" s="14">
        <f t="shared" si="249"/>
        <v>2.9577988401165749E-2</v>
      </c>
      <c r="I332" s="14">
        <f t="shared" si="249"/>
        <v>3.2864575728194574E-2</v>
      </c>
      <c r="J332" s="14">
        <f t="shared" si="249"/>
        <v>3.6972829011142606E-2</v>
      </c>
      <c r="K332" s="14">
        <f t="shared" si="249"/>
        <v>4.2254896654162634E-2</v>
      </c>
      <c r="L332" s="14">
        <f t="shared" si="249"/>
        <v>4.929769583581451E-2</v>
      </c>
      <c r="M332" s="14">
        <f t="shared" si="249"/>
        <v>5.9157684080705868E-2</v>
      </c>
      <c r="N332" s="14">
        <f t="shared" si="249"/>
        <v>7.3947792140080973E-2</v>
      </c>
      <c r="O332" s="14">
        <f t="shared" si="249"/>
        <v>9.8598237196107025E-2</v>
      </c>
      <c r="P332" s="14">
        <f t="shared" si="249"/>
        <v>0.14789985263893737</v>
      </c>
      <c r="Q332" s="14">
        <f t="shared" si="218"/>
        <v>0.29580824224180063</v>
      </c>
      <c r="R332" s="14">
        <f t="shared" ref="R332:T332" si="250">R312/SUM($B312:$T312)</f>
        <v>0</v>
      </c>
      <c r="S332" s="14">
        <f t="shared" si="250"/>
        <v>0</v>
      </c>
      <c r="T332" s="14">
        <f t="shared" si="250"/>
        <v>0</v>
      </c>
      <c r="U332" s="14">
        <f t="shared" si="220"/>
        <v>0.99999999999999978</v>
      </c>
    </row>
    <row r="333" spans="1:21" x14ac:dyDescent="0.25">
      <c r="A333" s="14" t="s">
        <v>96</v>
      </c>
      <c r="B333" s="14">
        <f t="shared" si="216"/>
        <v>1.7100973072045396E-2</v>
      </c>
      <c r="C333" s="14">
        <f t="shared" ref="C333:P333" si="251">C313/SUM($B313:$T313)</f>
        <v>1.8169827055302328E-2</v>
      </c>
      <c r="D333" s="14">
        <f t="shared" si="251"/>
        <v>1.9381197875694693E-2</v>
      </c>
      <c r="E333" s="14">
        <f t="shared" si="251"/>
        <v>2.0765625295281032E-2</v>
      </c>
      <c r="F333" s="14">
        <f t="shared" si="251"/>
        <v>2.2363046031414955E-2</v>
      </c>
      <c r="G333" s="14">
        <f t="shared" si="251"/>
        <v>2.4226709191419494E-2</v>
      </c>
      <c r="H333" s="14">
        <f t="shared" si="251"/>
        <v>2.6429227416333221E-2</v>
      </c>
      <c r="I333" s="14">
        <f t="shared" si="251"/>
        <v>2.9072258741081349E-2</v>
      </c>
      <c r="J333" s="14">
        <f t="shared" si="251"/>
        <v>3.2302643082908748E-2</v>
      </c>
      <c r="K333" s="14">
        <f t="shared" si="251"/>
        <v>3.6340641201602505E-2</v>
      </c>
      <c r="L333" s="14">
        <f t="shared" si="251"/>
        <v>4.153237870046269E-2</v>
      </c>
      <c r="M333" s="14">
        <f t="shared" si="251"/>
        <v>4.8454734519006809E-2</v>
      </c>
      <c r="N333" s="14">
        <f t="shared" si="251"/>
        <v>5.8146096856848184E-2</v>
      </c>
      <c r="O333" s="14">
        <f t="shared" si="251"/>
        <v>7.2683256638825258E-2</v>
      </c>
      <c r="P333" s="14">
        <f t="shared" si="251"/>
        <v>9.6912101381849455E-2</v>
      </c>
      <c r="Q333" s="14">
        <f t="shared" si="218"/>
        <v>0.14537046185614302</v>
      </c>
      <c r="R333" s="14">
        <f t="shared" ref="R333:T333" si="252">R313/SUM($B313:$T313)</f>
        <v>0.29074882108378081</v>
      </c>
      <c r="S333" s="14">
        <f t="shared" si="252"/>
        <v>0</v>
      </c>
      <c r="T333" s="14">
        <f t="shared" si="252"/>
        <v>0</v>
      </c>
      <c r="U333" s="14">
        <f t="shared" si="220"/>
        <v>0.99999999999999978</v>
      </c>
    </row>
    <row r="334" spans="1:21" x14ac:dyDescent="0.25">
      <c r="A334" s="14" t="s">
        <v>97</v>
      </c>
      <c r="B334" s="14">
        <f t="shared" si="216"/>
        <v>1.5894236424458207E-2</v>
      </c>
      <c r="C334" s="14">
        <f t="shared" ref="C334:P334" si="253">C314/SUM($B314:$T314)</f>
        <v>1.6829227109507437E-2</v>
      </c>
      <c r="D334" s="14">
        <f t="shared" si="253"/>
        <v>1.7881093924144886E-2</v>
      </c>
      <c r="E334" s="14">
        <f t="shared" si="253"/>
        <v>1.9073212410331501E-2</v>
      </c>
      <c r="F334" s="14">
        <f t="shared" si="253"/>
        <v>2.0435636906463935E-2</v>
      </c>
      <c r="G334" s="14">
        <f t="shared" si="253"/>
        <v>2.2007669337667134E-2</v>
      </c>
      <c r="H334" s="14">
        <f t="shared" si="253"/>
        <v>2.3841712410980733E-2</v>
      </c>
      <c r="I334" s="14">
        <f t="shared" si="253"/>
        <v>2.6009224569575346E-2</v>
      </c>
      <c r="J334" s="14">
        <f t="shared" si="253"/>
        <v>2.8610247947546397E-2</v>
      </c>
      <c r="K334" s="14">
        <f t="shared" si="253"/>
        <v>3.178928834551694E-2</v>
      </c>
      <c r="L334" s="14">
        <f t="shared" si="253"/>
        <v>3.5763105285964644E-2</v>
      </c>
      <c r="M334" s="14">
        <f t="shared" si="253"/>
        <v>4.0872322318309451E-2</v>
      </c>
      <c r="N334" s="14">
        <f t="shared" si="253"/>
        <v>4.768464808521887E-2</v>
      </c>
      <c r="O334" s="14">
        <f t="shared" si="253"/>
        <v>5.722196382090685E-2</v>
      </c>
      <c r="P334" s="14">
        <f t="shared" si="253"/>
        <v>7.1528045494350642E-2</v>
      </c>
      <c r="Q334" s="14">
        <f t="shared" si="218"/>
        <v>9.53717427597153E-2</v>
      </c>
      <c r="R334" s="14">
        <f t="shared" ref="R334:T334" si="254">R314/SUM($B314:$T314)</f>
        <v>0.14305976092768963</v>
      </c>
      <c r="S334" s="14">
        <f t="shared" si="254"/>
        <v>0.28612686192165204</v>
      </c>
      <c r="T334" s="14">
        <f t="shared" si="254"/>
        <v>0</v>
      </c>
      <c r="U334" s="14">
        <f t="shared" si="220"/>
        <v>0.99999999999999989</v>
      </c>
    </row>
    <row r="335" spans="1:21" x14ac:dyDescent="0.25">
      <c r="A335" s="14" t="s">
        <v>98</v>
      </c>
      <c r="B335" s="14">
        <f t="shared" si="216"/>
        <v>1.4834347354578278E-2</v>
      </c>
      <c r="C335" s="14">
        <f t="shared" ref="C335:P335" si="255">C315/SUM($B315:$T315)</f>
        <v>1.5658507447298676E-2</v>
      </c>
      <c r="D335" s="14">
        <f t="shared" si="255"/>
        <v>1.6579629347958549E-2</v>
      </c>
      <c r="E335" s="14">
        <f t="shared" si="255"/>
        <v>1.7615893627187695E-2</v>
      </c>
      <c r="F335" s="14">
        <f t="shared" si="255"/>
        <v>1.879032905566794E-2</v>
      </c>
      <c r="G335" s="14">
        <f t="shared" si="255"/>
        <v>2.0132544118329727E-2</v>
      </c>
      <c r="H335" s="14">
        <f t="shared" si="255"/>
        <v>2.1681257694615309E-2</v>
      </c>
      <c r="I335" s="14">
        <f t="shared" si="255"/>
        <v>2.3488095087970944E-2</v>
      </c>
      <c r="J335" s="14">
        <f t="shared" si="255"/>
        <v>2.5623454632000851E-2</v>
      </c>
      <c r="K335" s="14">
        <f t="shared" si="255"/>
        <v>2.8185894286490962E-2</v>
      </c>
      <c r="L335" s="14">
        <f t="shared" si="255"/>
        <v>3.1317776011664071E-2</v>
      </c>
      <c r="M335" s="14">
        <f t="shared" si="255"/>
        <v>3.5232643514611597E-2</v>
      </c>
      <c r="N335" s="14">
        <f t="shared" si="255"/>
        <v>4.0266066824368195E-2</v>
      </c>
      <c r="O335" s="14">
        <f t="shared" si="255"/>
        <v>4.6977331867772781E-2</v>
      </c>
      <c r="P335" s="14">
        <f t="shared" si="255"/>
        <v>5.6373158611937112E-2</v>
      </c>
      <c r="Q335" s="14">
        <f t="shared" si="218"/>
        <v>7.046699959131604E-2</v>
      </c>
      <c r="R335" s="14">
        <f t="shared" ref="R335:T335" si="256">R315/SUM($B315:$T315)</f>
        <v>9.3956947174701821E-2</v>
      </c>
      <c r="S335" s="14">
        <f t="shared" si="256"/>
        <v>0.14093742439006074</v>
      </c>
      <c r="T335" s="14">
        <f t="shared" si="256"/>
        <v>0.28188169936146867</v>
      </c>
      <c r="U335" s="14">
        <f t="shared" si="220"/>
        <v>0.99999999999999989</v>
      </c>
    </row>
    <row r="336" spans="1:21" x14ac:dyDescent="0.25">
      <c r="U336" s="14" t="s">
        <v>73</v>
      </c>
    </row>
    <row r="337" spans="1:21" x14ac:dyDescent="0.25">
      <c r="A337" s="14" t="s">
        <v>14</v>
      </c>
      <c r="B337" s="14">
        <f>IFERROR(B317*B$24,0)</f>
        <v>9936</v>
      </c>
      <c r="C337" s="14">
        <f t="shared" ref="C337:T351" si="257">IFERROR(C317*C$24,0)</f>
        <v>0</v>
      </c>
      <c r="D337" s="14">
        <f t="shared" si="257"/>
        <v>0</v>
      </c>
      <c r="E337" s="14">
        <f t="shared" si="257"/>
        <v>0</v>
      </c>
      <c r="F337" s="14">
        <f t="shared" si="257"/>
        <v>0</v>
      </c>
      <c r="G337" s="14">
        <f t="shared" si="257"/>
        <v>0</v>
      </c>
      <c r="H337" s="14">
        <f t="shared" si="257"/>
        <v>0</v>
      </c>
      <c r="I337" s="14">
        <f t="shared" si="257"/>
        <v>0</v>
      </c>
      <c r="J337" s="14">
        <f t="shared" si="257"/>
        <v>0</v>
      </c>
      <c r="K337" s="14">
        <f t="shared" si="257"/>
        <v>0</v>
      </c>
      <c r="L337" s="14">
        <f t="shared" si="257"/>
        <v>0</v>
      </c>
      <c r="M337" s="14">
        <f t="shared" si="257"/>
        <v>0</v>
      </c>
      <c r="N337" s="14">
        <f t="shared" si="257"/>
        <v>0</v>
      </c>
      <c r="O337" s="14">
        <f t="shared" si="257"/>
        <v>0</v>
      </c>
      <c r="P337" s="14">
        <f t="shared" si="257"/>
        <v>0</v>
      </c>
      <c r="Q337" s="14">
        <f t="shared" si="257"/>
        <v>0</v>
      </c>
      <c r="R337" s="14">
        <f t="shared" si="257"/>
        <v>0</v>
      </c>
      <c r="S337" s="14">
        <f t="shared" si="257"/>
        <v>0</v>
      </c>
      <c r="T337" s="14">
        <f t="shared" si="257"/>
        <v>0</v>
      </c>
      <c r="U337" s="14">
        <f t="shared" ref="U337:U355" si="258">SUM(B337:T337)</f>
        <v>9936</v>
      </c>
    </row>
    <row r="338" spans="1:21" x14ac:dyDescent="0.25">
      <c r="A338" s="14" t="s">
        <v>13</v>
      </c>
      <c r="B338" s="14">
        <f t="shared" ref="B338:Q355" si="259">IFERROR(B318*B$24,0)</f>
        <v>3311.814388771737</v>
      </c>
      <c r="C338" s="14">
        <f t="shared" si="259"/>
        <v>6624.185611228264</v>
      </c>
      <c r="D338" s="14">
        <f t="shared" si="259"/>
        <v>0</v>
      </c>
      <c r="E338" s="14">
        <f t="shared" si="259"/>
        <v>0</v>
      </c>
      <c r="F338" s="14">
        <f t="shared" si="259"/>
        <v>0</v>
      </c>
      <c r="G338" s="14">
        <f t="shared" si="259"/>
        <v>0</v>
      </c>
      <c r="H338" s="14">
        <f t="shared" si="259"/>
        <v>0</v>
      </c>
      <c r="I338" s="14">
        <f t="shared" si="259"/>
        <v>0</v>
      </c>
      <c r="J338" s="14">
        <f t="shared" si="259"/>
        <v>0</v>
      </c>
      <c r="K338" s="14">
        <f t="shared" si="259"/>
        <v>0</v>
      </c>
      <c r="L338" s="14">
        <f t="shared" si="259"/>
        <v>0</v>
      </c>
      <c r="M338" s="14">
        <f t="shared" si="259"/>
        <v>0</v>
      </c>
      <c r="N338" s="14">
        <f t="shared" si="259"/>
        <v>0</v>
      </c>
      <c r="O338" s="14">
        <f t="shared" si="259"/>
        <v>0</v>
      </c>
      <c r="P338" s="14">
        <f t="shared" si="259"/>
        <v>0</v>
      </c>
      <c r="Q338" s="14">
        <f t="shared" si="259"/>
        <v>0</v>
      </c>
      <c r="R338" s="14">
        <f t="shared" si="257"/>
        <v>0</v>
      </c>
      <c r="S338" s="14">
        <f t="shared" si="257"/>
        <v>0</v>
      </c>
      <c r="T338" s="14">
        <f t="shared" si="257"/>
        <v>0</v>
      </c>
      <c r="U338" s="14">
        <f t="shared" si="258"/>
        <v>9936</v>
      </c>
    </row>
    <row r="339" spans="1:21" x14ac:dyDescent="0.25">
      <c r="A339" s="14" t="s">
        <v>12</v>
      </c>
      <c r="B339" s="14">
        <f t="shared" si="259"/>
        <v>1806.389938804228</v>
      </c>
      <c r="C339" s="14">
        <f t="shared" si="257"/>
        <v>2709.7181537612355</v>
      </c>
      <c r="D339" s="14">
        <f t="shared" si="257"/>
        <v>5419.8919074345358</v>
      </c>
      <c r="E339" s="14">
        <f t="shared" si="257"/>
        <v>0</v>
      </c>
      <c r="F339" s="14">
        <f t="shared" si="257"/>
        <v>0</v>
      </c>
      <c r="G339" s="14">
        <f t="shared" si="257"/>
        <v>0</v>
      </c>
      <c r="H339" s="14">
        <f t="shared" si="257"/>
        <v>0</v>
      </c>
      <c r="I339" s="14">
        <f t="shared" si="257"/>
        <v>0</v>
      </c>
      <c r="J339" s="14">
        <f t="shared" si="257"/>
        <v>0</v>
      </c>
      <c r="K339" s="14">
        <f t="shared" si="257"/>
        <v>0</v>
      </c>
      <c r="L339" s="14">
        <f t="shared" si="257"/>
        <v>0</v>
      </c>
      <c r="M339" s="14">
        <f t="shared" si="257"/>
        <v>0</v>
      </c>
      <c r="N339" s="14">
        <f t="shared" si="257"/>
        <v>0</v>
      </c>
      <c r="O339" s="14">
        <f t="shared" si="257"/>
        <v>0</v>
      </c>
      <c r="P339" s="14">
        <f t="shared" si="257"/>
        <v>0</v>
      </c>
      <c r="Q339" s="14">
        <f t="shared" si="257"/>
        <v>0</v>
      </c>
      <c r="R339" s="14">
        <f t="shared" si="257"/>
        <v>0</v>
      </c>
      <c r="S339" s="14">
        <f t="shared" si="257"/>
        <v>0</v>
      </c>
      <c r="T339" s="14">
        <f t="shared" si="257"/>
        <v>0</v>
      </c>
      <c r="U339" s="14">
        <f t="shared" si="258"/>
        <v>9936</v>
      </c>
    </row>
    <row r="340" spans="1:21" x14ac:dyDescent="0.25">
      <c r="A340" s="14" t="s">
        <v>11</v>
      </c>
      <c r="B340" s="14">
        <f t="shared" si="259"/>
        <v>1192.1930705653065</v>
      </c>
      <c r="C340" s="14">
        <f t="shared" si="257"/>
        <v>1589.6462222400889</v>
      </c>
      <c r="D340" s="14">
        <f t="shared" si="257"/>
        <v>2384.5865911506116</v>
      </c>
      <c r="E340" s="14">
        <f t="shared" si="257"/>
        <v>4769.5741160439929</v>
      </c>
      <c r="F340" s="14">
        <f t="shared" si="257"/>
        <v>0</v>
      </c>
      <c r="G340" s="14">
        <f t="shared" si="257"/>
        <v>0</v>
      </c>
      <c r="H340" s="14">
        <f t="shared" si="257"/>
        <v>0</v>
      </c>
      <c r="I340" s="14">
        <f t="shared" si="257"/>
        <v>0</v>
      </c>
      <c r="J340" s="14">
        <f t="shared" si="257"/>
        <v>0</v>
      </c>
      <c r="K340" s="14">
        <f t="shared" si="257"/>
        <v>0</v>
      </c>
      <c r="L340" s="14">
        <f t="shared" si="257"/>
        <v>0</v>
      </c>
      <c r="M340" s="14">
        <f t="shared" si="257"/>
        <v>0</v>
      </c>
      <c r="N340" s="14">
        <f t="shared" si="257"/>
        <v>0</v>
      </c>
      <c r="O340" s="14">
        <f t="shared" si="257"/>
        <v>0</v>
      </c>
      <c r="P340" s="14">
        <f t="shared" si="257"/>
        <v>0</v>
      </c>
      <c r="Q340" s="14">
        <f t="shared" si="257"/>
        <v>0</v>
      </c>
      <c r="R340" s="14">
        <f t="shared" si="257"/>
        <v>0</v>
      </c>
      <c r="S340" s="14">
        <f t="shared" si="257"/>
        <v>0</v>
      </c>
      <c r="T340" s="14">
        <f t="shared" si="257"/>
        <v>0</v>
      </c>
      <c r="U340" s="14">
        <f t="shared" si="258"/>
        <v>9936</v>
      </c>
    </row>
    <row r="341" spans="1:21" x14ac:dyDescent="0.25">
      <c r="A341" s="14" t="s">
        <v>10</v>
      </c>
      <c r="B341" s="14">
        <f t="shared" si="259"/>
        <v>870.2005469456011</v>
      </c>
      <c r="C341" s="14">
        <f t="shared" si="257"/>
        <v>1087.7801214841186</v>
      </c>
      <c r="D341" s="14">
        <f t="shared" si="257"/>
        <v>1450.4240994498982</v>
      </c>
      <c r="E341" s="14">
        <f t="shared" si="257"/>
        <v>2175.7431374611583</v>
      </c>
      <c r="F341" s="14">
        <f t="shared" si="257"/>
        <v>4351.8520946592243</v>
      </c>
      <c r="G341" s="14">
        <f t="shared" si="257"/>
        <v>0</v>
      </c>
      <c r="H341" s="14">
        <f t="shared" si="257"/>
        <v>0</v>
      </c>
      <c r="I341" s="14">
        <f t="shared" si="257"/>
        <v>0</v>
      </c>
      <c r="J341" s="14">
        <f t="shared" si="257"/>
        <v>0</v>
      </c>
      <c r="K341" s="14">
        <f t="shared" si="257"/>
        <v>0</v>
      </c>
      <c r="L341" s="14">
        <f t="shared" si="257"/>
        <v>0</v>
      </c>
      <c r="M341" s="14">
        <f t="shared" si="257"/>
        <v>0</v>
      </c>
      <c r="N341" s="14">
        <f t="shared" si="257"/>
        <v>0</v>
      </c>
      <c r="O341" s="14">
        <f t="shared" si="257"/>
        <v>0</v>
      </c>
      <c r="P341" s="14">
        <f t="shared" si="257"/>
        <v>0</v>
      </c>
      <c r="Q341" s="14">
        <f t="shared" si="257"/>
        <v>0</v>
      </c>
      <c r="R341" s="14">
        <f t="shared" si="257"/>
        <v>0</v>
      </c>
      <c r="S341" s="14">
        <f t="shared" si="257"/>
        <v>0</v>
      </c>
      <c r="T341" s="14">
        <f t="shared" si="257"/>
        <v>0</v>
      </c>
      <c r="U341" s="14">
        <f t="shared" si="258"/>
        <v>9936</v>
      </c>
    </row>
    <row r="342" spans="1:21" x14ac:dyDescent="0.25">
      <c r="A342" s="14" t="s">
        <v>9</v>
      </c>
      <c r="B342" s="14">
        <f t="shared" si="259"/>
        <v>675.8419821907454</v>
      </c>
      <c r="C342" s="14">
        <f t="shared" si="257"/>
        <v>811.0254865574035</v>
      </c>
      <c r="D342" s="14">
        <f t="shared" si="257"/>
        <v>1013.8049719381546</v>
      </c>
      <c r="E342" s="14">
        <f t="shared" si="257"/>
        <v>1351.7796953482582</v>
      </c>
      <c r="F342" s="14">
        <f t="shared" si="257"/>
        <v>2027.7535462754427</v>
      </c>
      <c r="G342" s="14">
        <f t="shared" si="257"/>
        <v>222.15922315316638</v>
      </c>
      <c r="H342" s="14">
        <f t="shared" si="257"/>
        <v>0</v>
      </c>
      <c r="I342" s="14">
        <f t="shared" si="257"/>
        <v>0</v>
      </c>
      <c r="J342" s="14">
        <f t="shared" si="257"/>
        <v>0</v>
      </c>
      <c r="K342" s="14">
        <f t="shared" si="257"/>
        <v>0</v>
      </c>
      <c r="L342" s="14">
        <f t="shared" si="257"/>
        <v>0</v>
      </c>
      <c r="M342" s="14">
        <f t="shared" si="257"/>
        <v>0</v>
      </c>
      <c r="N342" s="14">
        <f t="shared" si="257"/>
        <v>0</v>
      </c>
      <c r="O342" s="14">
        <f t="shared" si="257"/>
        <v>0</v>
      </c>
      <c r="P342" s="14">
        <f t="shared" si="257"/>
        <v>0</v>
      </c>
      <c r="Q342" s="14">
        <f t="shared" si="257"/>
        <v>0</v>
      </c>
      <c r="R342" s="14">
        <f t="shared" si="257"/>
        <v>0</v>
      </c>
      <c r="S342" s="14">
        <f t="shared" si="257"/>
        <v>0</v>
      </c>
      <c r="T342" s="14">
        <f t="shared" si="257"/>
        <v>0</v>
      </c>
      <c r="U342" s="14">
        <f t="shared" si="258"/>
        <v>6102.3649054631715</v>
      </c>
    </row>
    <row r="343" spans="1:21" x14ac:dyDescent="0.25">
      <c r="A343" s="14" t="s">
        <v>8</v>
      </c>
      <c r="B343" s="14">
        <f t="shared" si="259"/>
        <v>547.38030869297904</v>
      </c>
      <c r="C343" s="14">
        <f t="shared" si="257"/>
        <v>638.61907489134228</v>
      </c>
      <c r="D343" s="14">
        <f t="shared" si="257"/>
        <v>766.3552588869984</v>
      </c>
      <c r="E343" s="14">
        <f t="shared" si="257"/>
        <v>957.96299701562793</v>
      </c>
      <c r="F343" s="14">
        <f t="shared" si="257"/>
        <v>1277.3165254424832</v>
      </c>
      <c r="G343" s="14">
        <f t="shared" si="257"/>
        <v>104.95274559347479</v>
      </c>
      <c r="H343" s="14">
        <f t="shared" si="257"/>
        <v>209.91837169899034</v>
      </c>
      <c r="I343" s="14">
        <f t="shared" si="257"/>
        <v>0</v>
      </c>
      <c r="J343" s="14">
        <f t="shared" si="257"/>
        <v>0</v>
      </c>
      <c r="K343" s="14">
        <f t="shared" si="257"/>
        <v>0</v>
      </c>
      <c r="L343" s="14">
        <f t="shared" si="257"/>
        <v>0</v>
      </c>
      <c r="M343" s="14">
        <f t="shared" si="257"/>
        <v>0</v>
      </c>
      <c r="N343" s="14">
        <f t="shared" si="257"/>
        <v>0</v>
      </c>
      <c r="O343" s="14">
        <f t="shared" si="257"/>
        <v>0</v>
      </c>
      <c r="P343" s="14">
        <f t="shared" si="257"/>
        <v>0</v>
      </c>
      <c r="Q343" s="14">
        <f t="shared" si="257"/>
        <v>0</v>
      </c>
      <c r="R343" s="14">
        <f t="shared" si="257"/>
        <v>0</v>
      </c>
      <c r="S343" s="14">
        <f t="shared" si="257"/>
        <v>0</v>
      </c>
      <c r="T343" s="14">
        <f t="shared" si="257"/>
        <v>0</v>
      </c>
      <c r="U343" s="14">
        <f t="shared" si="258"/>
        <v>4502.5052822218959</v>
      </c>
    </row>
    <row r="344" spans="1:21" x14ac:dyDescent="0.25">
      <c r="A344" s="14" t="s">
        <v>7</v>
      </c>
      <c r="B344" s="14">
        <f t="shared" si="259"/>
        <v>456.93246039902107</v>
      </c>
      <c r="C344" s="14">
        <f t="shared" si="257"/>
        <v>522.21398549817275</v>
      </c>
      <c r="D344" s="14">
        <f t="shared" si="257"/>
        <v>609.25700255074969</v>
      </c>
      <c r="E344" s="14">
        <f t="shared" si="257"/>
        <v>731.11883902233831</v>
      </c>
      <c r="F344" s="14">
        <f t="shared" si="257"/>
        <v>913.91451476200336</v>
      </c>
      <c r="G344" s="14">
        <f t="shared" si="257"/>
        <v>66.748654946997519</v>
      </c>
      <c r="H344" s="14">
        <f t="shared" si="257"/>
        <v>100.12616078519387</v>
      </c>
      <c r="I344" s="14">
        <f t="shared" si="257"/>
        <v>200.26318893841241</v>
      </c>
      <c r="J344" s="14">
        <f t="shared" si="257"/>
        <v>0</v>
      </c>
      <c r="K344" s="14">
        <f t="shared" si="257"/>
        <v>0</v>
      </c>
      <c r="L344" s="14">
        <f t="shared" si="257"/>
        <v>0</v>
      </c>
      <c r="M344" s="14">
        <f t="shared" si="257"/>
        <v>0</v>
      </c>
      <c r="N344" s="14">
        <f t="shared" si="257"/>
        <v>0</v>
      </c>
      <c r="O344" s="14">
        <f t="shared" si="257"/>
        <v>0</v>
      </c>
      <c r="P344" s="14">
        <f t="shared" si="257"/>
        <v>0</v>
      </c>
      <c r="Q344" s="14">
        <f t="shared" si="257"/>
        <v>0</v>
      </c>
      <c r="R344" s="14">
        <f t="shared" si="257"/>
        <v>0</v>
      </c>
      <c r="S344" s="14">
        <f t="shared" si="257"/>
        <v>0</v>
      </c>
      <c r="T344" s="14">
        <f t="shared" si="257"/>
        <v>0</v>
      </c>
      <c r="U344" s="14">
        <f t="shared" si="258"/>
        <v>3600.5748069028891</v>
      </c>
    </row>
    <row r="345" spans="1:21" x14ac:dyDescent="0.25">
      <c r="A345" s="14" t="s">
        <v>6</v>
      </c>
      <c r="B345" s="14">
        <f t="shared" si="259"/>
        <v>390.21186265538495</v>
      </c>
      <c r="C345" s="14">
        <f t="shared" si="257"/>
        <v>438.99198192955333</v>
      </c>
      <c r="D345" s="14">
        <f t="shared" si="257"/>
        <v>501.70983385620877</v>
      </c>
      <c r="E345" s="14">
        <f t="shared" si="257"/>
        <v>585.33448529866484</v>
      </c>
      <c r="F345" s="14">
        <f t="shared" si="257"/>
        <v>702.41038905066387</v>
      </c>
      <c r="G345" s="14">
        <f t="shared" si="257"/>
        <v>48.094584902997561</v>
      </c>
      <c r="H345" s="14">
        <f t="shared" si="257"/>
        <v>64.127410655911646</v>
      </c>
      <c r="I345" s="14">
        <f t="shared" si="257"/>
        <v>96.193859034378022</v>
      </c>
      <c r="J345" s="14">
        <f t="shared" si="257"/>
        <v>192.39709698272216</v>
      </c>
      <c r="K345" s="14">
        <f t="shared" si="257"/>
        <v>0</v>
      </c>
      <c r="L345" s="14">
        <f t="shared" si="257"/>
        <v>0</v>
      </c>
      <c r="M345" s="14">
        <f t="shared" si="257"/>
        <v>0</v>
      </c>
      <c r="N345" s="14">
        <f t="shared" si="257"/>
        <v>0</v>
      </c>
      <c r="O345" s="14">
        <f t="shared" si="257"/>
        <v>0</v>
      </c>
      <c r="P345" s="14">
        <f t="shared" si="257"/>
        <v>0</v>
      </c>
      <c r="Q345" s="14">
        <f t="shared" si="257"/>
        <v>0</v>
      </c>
      <c r="R345" s="14">
        <f t="shared" si="257"/>
        <v>0</v>
      </c>
      <c r="S345" s="14">
        <f t="shared" si="257"/>
        <v>0</v>
      </c>
      <c r="T345" s="14">
        <f t="shared" si="257"/>
        <v>0</v>
      </c>
      <c r="U345" s="14">
        <f t="shared" si="258"/>
        <v>3019.4715043664855</v>
      </c>
    </row>
    <row r="346" spans="1:21" x14ac:dyDescent="0.25">
      <c r="A346" s="14" t="s">
        <v>5</v>
      </c>
      <c r="B346" s="14">
        <f t="shared" si="259"/>
        <v>339.20206608170787</v>
      </c>
      <c r="C346" s="14">
        <f t="shared" si="257"/>
        <v>376.89372440398614</v>
      </c>
      <c r="D346" s="14">
        <f t="shared" si="257"/>
        <v>424.00863422544307</v>
      </c>
      <c r="E346" s="14">
        <f t="shared" si="257"/>
        <v>484.58543499461018</v>
      </c>
      <c r="F346" s="14">
        <f t="shared" si="257"/>
        <v>565.35524833637453</v>
      </c>
      <c r="G346" s="14">
        <f t="shared" si="257"/>
        <v>37.161750606495822</v>
      </c>
      <c r="H346" s="14">
        <f t="shared" si="257"/>
        <v>46.452851252065336</v>
      </c>
      <c r="I346" s="14">
        <f t="shared" si="257"/>
        <v>61.938274685181327</v>
      </c>
      <c r="J346" s="14">
        <f t="shared" si="257"/>
        <v>92.909821519429158</v>
      </c>
      <c r="K346" s="14">
        <f t="shared" si="257"/>
        <v>185.82788143469205</v>
      </c>
      <c r="L346" s="14">
        <f t="shared" si="257"/>
        <v>0</v>
      </c>
      <c r="M346" s="14">
        <f t="shared" si="257"/>
        <v>0</v>
      </c>
      <c r="N346" s="14">
        <f t="shared" si="257"/>
        <v>0</v>
      </c>
      <c r="O346" s="14">
        <f t="shared" si="257"/>
        <v>0</v>
      </c>
      <c r="P346" s="14">
        <f t="shared" si="257"/>
        <v>0</v>
      </c>
      <c r="Q346" s="14">
        <f t="shared" si="257"/>
        <v>0</v>
      </c>
      <c r="R346" s="14">
        <f t="shared" si="257"/>
        <v>0</v>
      </c>
      <c r="S346" s="14">
        <f t="shared" si="257"/>
        <v>0</v>
      </c>
      <c r="T346" s="14">
        <f t="shared" si="257"/>
        <v>0</v>
      </c>
      <c r="U346" s="14">
        <f t="shared" si="258"/>
        <v>2614.3356875399859</v>
      </c>
    </row>
    <row r="347" spans="1:21" x14ac:dyDescent="0.25">
      <c r="A347" s="14" t="s">
        <v>4</v>
      </c>
      <c r="B347" s="14">
        <f t="shared" si="259"/>
        <v>299.08387507432724</v>
      </c>
      <c r="C347" s="14">
        <f t="shared" si="257"/>
        <v>328.99410478215583</v>
      </c>
      <c r="D347" s="14">
        <f t="shared" si="257"/>
        <v>365.55126805802001</v>
      </c>
      <c r="E347" s="14">
        <f t="shared" si="257"/>
        <v>411.248022308727</v>
      </c>
      <c r="F347" s="14">
        <f t="shared" si="257"/>
        <v>470.00142693758175</v>
      </c>
      <c r="G347" s="14">
        <f t="shared" si="257"/>
        <v>30.035739216075456</v>
      </c>
      <c r="H347" s="14">
        <f t="shared" si="257"/>
        <v>36.043273133330253</v>
      </c>
      <c r="I347" s="14">
        <f t="shared" si="257"/>
        <v>45.054682069243242</v>
      </c>
      <c r="J347" s="14">
        <f t="shared" si="257"/>
        <v>60.073924752381714</v>
      </c>
      <c r="K347" s="14">
        <f t="shared" si="257"/>
        <v>90.113033706245275</v>
      </c>
      <c r="L347" s="14">
        <f t="shared" si="257"/>
        <v>180.23340684688333</v>
      </c>
      <c r="M347" s="14">
        <f t="shared" si="257"/>
        <v>0</v>
      </c>
      <c r="N347" s="14">
        <f t="shared" si="257"/>
        <v>0</v>
      </c>
      <c r="O347" s="14">
        <f t="shared" si="257"/>
        <v>0</v>
      </c>
      <c r="P347" s="14">
        <f t="shared" si="257"/>
        <v>0</v>
      </c>
      <c r="Q347" s="14">
        <f t="shared" si="257"/>
        <v>0</v>
      </c>
      <c r="R347" s="14">
        <f t="shared" si="257"/>
        <v>0</v>
      </c>
      <c r="S347" s="14">
        <f t="shared" si="257"/>
        <v>0</v>
      </c>
      <c r="T347" s="14">
        <f t="shared" si="257"/>
        <v>0</v>
      </c>
      <c r="U347" s="14">
        <f t="shared" si="258"/>
        <v>2316.4327568849712</v>
      </c>
    </row>
    <row r="348" spans="1:21" x14ac:dyDescent="0.25">
      <c r="A348" s="14" t="s">
        <v>3</v>
      </c>
      <c r="B348" s="14">
        <f t="shared" si="259"/>
        <v>266.79893711829095</v>
      </c>
      <c r="C348" s="14">
        <f t="shared" si="257"/>
        <v>291.05476383350788</v>
      </c>
      <c r="D348" s="14">
        <f t="shared" si="257"/>
        <v>320.16190045911253</v>
      </c>
      <c r="E348" s="14">
        <f t="shared" si="257"/>
        <v>355.73748420199519</v>
      </c>
      <c r="F348" s="14">
        <f t="shared" si="257"/>
        <v>400.20723438806567</v>
      </c>
      <c r="G348" s="14">
        <f t="shared" si="257"/>
        <v>25.053503288264167</v>
      </c>
      <c r="H348" s="14">
        <f t="shared" si="257"/>
        <v>29.22933231640771</v>
      </c>
      <c r="I348" s="14">
        <f t="shared" si="257"/>
        <v>35.075546719374401</v>
      </c>
      <c r="J348" s="14">
        <f t="shared" si="257"/>
        <v>43.844965709787566</v>
      </c>
      <c r="K348" s="14">
        <f t="shared" si="257"/>
        <v>58.46086931600923</v>
      </c>
      <c r="L348" s="14">
        <f t="shared" si="257"/>
        <v>87.693238517321589</v>
      </c>
      <c r="M348" s="14">
        <f t="shared" si="257"/>
        <v>175.39309147958087</v>
      </c>
      <c r="N348" s="14">
        <f t="shared" si="257"/>
        <v>0</v>
      </c>
      <c r="O348" s="14">
        <f t="shared" si="257"/>
        <v>0</v>
      </c>
      <c r="P348" s="14">
        <f t="shared" si="257"/>
        <v>0</v>
      </c>
      <c r="Q348" s="14">
        <f t="shared" si="257"/>
        <v>0</v>
      </c>
      <c r="R348" s="14">
        <f t="shared" si="257"/>
        <v>0</v>
      </c>
      <c r="S348" s="14">
        <f t="shared" si="257"/>
        <v>0</v>
      </c>
      <c r="T348" s="14">
        <f t="shared" si="257"/>
        <v>0</v>
      </c>
      <c r="U348" s="14">
        <f t="shared" si="258"/>
        <v>2088.7108673477178</v>
      </c>
    </row>
    <row r="349" spans="1:21" x14ac:dyDescent="0.25">
      <c r="A349" s="14" t="s">
        <v>2</v>
      </c>
      <c r="B349" s="14">
        <f t="shared" si="259"/>
        <v>240.31965592909447</v>
      </c>
      <c r="C349" s="14">
        <f t="shared" si="257"/>
        <v>260.34735115972023</v>
      </c>
      <c r="D349" s="14">
        <f t="shared" si="257"/>
        <v>284.01654594123767</v>
      </c>
      <c r="E349" s="14">
        <f t="shared" si="257"/>
        <v>312.4197112233457</v>
      </c>
      <c r="F349" s="14">
        <f t="shared" si="257"/>
        <v>347.13486802215033</v>
      </c>
      <c r="G349" s="14">
        <f t="shared" si="257"/>
        <v>21.391526746172989</v>
      </c>
      <c r="H349" s="14">
        <f t="shared" si="257"/>
        <v>24.44762475997355</v>
      </c>
      <c r="I349" s="14">
        <f t="shared" si="257"/>
        <v>28.522451950238768</v>
      </c>
      <c r="J349" s="14">
        <f t="shared" si="257"/>
        <v>34.227258936883004</v>
      </c>
      <c r="K349" s="14">
        <f t="shared" si="257"/>
        <v>42.784558029733276</v>
      </c>
      <c r="L349" s="14">
        <f t="shared" si="257"/>
        <v>57.046909979606248</v>
      </c>
      <c r="M349" s="14">
        <f t="shared" si="257"/>
        <v>85.572125240060274</v>
      </c>
      <c r="N349" s="14">
        <f t="shared" si="257"/>
        <v>171.15026905295369</v>
      </c>
      <c r="O349" s="14">
        <f t="shared" si="257"/>
        <v>0</v>
      </c>
      <c r="P349" s="14">
        <f t="shared" si="257"/>
        <v>0</v>
      </c>
      <c r="Q349" s="14">
        <f t="shared" si="257"/>
        <v>0</v>
      </c>
      <c r="R349" s="14">
        <f t="shared" si="257"/>
        <v>0</v>
      </c>
      <c r="S349" s="14">
        <f t="shared" si="257"/>
        <v>0</v>
      </c>
      <c r="T349" s="14">
        <f t="shared" si="257"/>
        <v>0</v>
      </c>
      <c r="U349" s="14">
        <f t="shared" si="258"/>
        <v>1909.38085697117</v>
      </c>
    </row>
    <row r="350" spans="1:21" x14ac:dyDescent="0.25">
      <c r="A350" s="14" t="s">
        <v>1</v>
      </c>
      <c r="B350" s="14">
        <f t="shared" si="259"/>
        <v>218.25248125873162</v>
      </c>
      <c r="C350" s="14">
        <f t="shared" si="257"/>
        <v>235.0419625124002</v>
      </c>
      <c r="D350" s="14">
        <f t="shared" si="257"/>
        <v>254.62976255271298</v>
      </c>
      <c r="E350" s="14">
        <f t="shared" si="257"/>
        <v>277.77907289799634</v>
      </c>
      <c r="F350" s="14">
        <f t="shared" si="257"/>
        <v>305.55836598094896</v>
      </c>
      <c r="G350" s="14">
        <f t="shared" si="257"/>
        <v>18.596973512055762</v>
      </c>
      <c r="H350" s="14">
        <f t="shared" si="257"/>
        <v>20.921712459657066</v>
      </c>
      <c r="I350" s="14">
        <f t="shared" si="257"/>
        <v>23.910680454036584</v>
      </c>
      <c r="J350" s="14">
        <f t="shared" si="257"/>
        <v>27.895998484743703</v>
      </c>
      <c r="K350" s="14">
        <f t="shared" si="257"/>
        <v>33.475488603343152</v>
      </c>
      <c r="L350" s="14">
        <f t="shared" si="257"/>
        <v>41.844805067682216</v>
      </c>
      <c r="M350" s="14">
        <f t="shared" si="257"/>
        <v>55.793837192502579</v>
      </c>
      <c r="N350" s="14">
        <f t="shared" si="257"/>
        <v>83.692370523145243</v>
      </c>
      <c r="O350" s="14">
        <f t="shared" si="257"/>
        <v>167.39026200394738</v>
      </c>
      <c r="P350" s="14">
        <f t="shared" si="257"/>
        <v>0</v>
      </c>
      <c r="Q350" s="14">
        <f t="shared" si="257"/>
        <v>0</v>
      </c>
      <c r="R350" s="14">
        <f t="shared" si="257"/>
        <v>0</v>
      </c>
      <c r="S350" s="14">
        <f t="shared" si="257"/>
        <v>0</v>
      </c>
      <c r="T350" s="14">
        <f t="shared" si="257"/>
        <v>0</v>
      </c>
      <c r="U350" s="14">
        <f t="shared" si="258"/>
        <v>1764.7837735039038</v>
      </c>
    </row>
    <row r="351" spans="1:21" x14ac:dyDescent="0.25">
      <c r="A351" s="14" t="s">
        <v>0</v>
      </c>
      <c r="B351" s="14">
        <f t="shared" si="259"/>
        <v>199.61039250187531</v>
      </c>
      <c r="C351" s="14">
        <f t="shared" si="257"/>
        <v>213.8689330013961</v>
      </c>
      <c r="D351" s="14">
        <f t="shared" si="257"/>
        <v>230.32114744115157</v>
      </c>
      <c r="E351" s="14">
        <f t="shared" si="257"/>
        <v>249.51546338957752</v>
      </c>
      <c r="F351" s="14">
        <f t="shared" si="257"/>
        <v>272.19973921266632</v>
      </c>
      <c r="G351" s="14">
        <f t="shared" si="257"/>
        <v>16.401012286857874</v>
      </c>
      <c r="H351" s="14">
        <f t="shared" si="257"/>
        <v>18.223432258046341</v>
      </c>
      <c r="I351" s="14">
        <f t="shared" si="257"/>
        <v>20.501468533383367</v>
      </c>
      <c r="J351" s="14">
        <f t="shared" si="257"/>
        <v>23.430388704273959</v>
      </c>
      <c r="K351" s="14">
        <f t="shared" si="257"/>
        <v>27.335640632324456</v>
      </c>
      <c r="L351" s="14">
        <f t="shared" si="257"/>
        <v>32.803034374027263</v>
      </c>
      <c r="M351" s="14">
        <f t="shared" si="257"/>
        <v>41.004199329665461</v>
      </c>
      <c r="N351" s="14">
        <f t="shared" si="257"/>
        <v>54.672964303350597</v>
      </c>
      <c r="O351" s="14">
        <f t="shared" si="257"/>
        <v>82.010923262845139</v>
      </c>
      <c r="P351" s="14">
        <f t="shared" si="257"/>
        <v>0</v>
      </c>
      <c r="Q351" s="14">
        <f t="shared" si="257"/>
        <v>0</v>
      </c>
      <c r="R351" s="14">
        <f t="shared" si="257"/>
        <v>0</v>
      </c>
      <c r="S351" s="14">
        <f t="shared" si="257"/>
        <v>0</v>
      </c>
      <c r="T351" s="14">
        <f t="shared" si="257"/>
        <v>0</v>
      </c>
      <c r="U351" s="14">
        <f t="shared" si="258"/>
        <v>1481.8987392314414</v>
      </c>
    </row>
    <row r="352" spans="1:21" x14ac:dyDescent="0.25">
      <c r="A352" s="14" t="s">
        <v>99</v>
      </c>
      <c r="B352" s="14">
        <f t="shared" si="259"/>
        <v>183.67571353174188</v>
      </c>
      <c r="C352" s="14">
        <f t="shared" ref="C352:T355" si="260">IFERROR(C332*C$24,0)</f>
        <v>195.92128757101557</v>
      </c>
      <c r="D352" s="14">
        <f t="shared" si="260"/>
        <v>209.91626826349477</v>
      </c>
      <c r="E352" s="14">
        <f t="shared" si="260"/>
        <v>226.06437105653177</v>
      </c>
      <c r="F352" s="14">
        <f t="shared" si="260"/>
        <v>244.90388483351219</v>
      </c>
      <c r="G352" s="14">
        <f t="shared" si="260"/>
        <v>14.634376844860403</v>
      </c>
      <c r="H352" s="14">
        <f t="shared" si="260"/>
        <v>16.097878411721066</v>
      </c>
      <c r="I352" s="14">
        <f t="shared" si="260"/>
        <v>17.886610034116597</v>
      </c>
      <c r="J352" s="14">
        <f t="shared" si="260"/>
        <v>20.122534970473822</v>
      </c>
      <c r="K352" s="14">
        <f t="shared" si="260"/>
        <v>22.997310682958425</v>
      </c>
      <c r="L352" s="14">
        <f t="shared" si="260"/>
        <v>26.830368001350372</v>
      </c>
      <c r="M352" s="14">
        <f t="shared" si="260"/>
        <v>32.196686013058169</v>
      </c>
      <c r="N352" s="14">
        <f t="shared" si="260"/>
        <v>40.246231438759011</v>
      </c>
      <c r="O352" s="14">
        <f t="shared" si="260"/>
        <v>53.662284684999321</v>
      </c>
      <c r="P352" s="14">
        <f t="shared" si="260"/>
        <v>0</v>
      </c>
      <c r="Q352" s="14">
        <f t="shared" si="260"/>
        <v>0</v>
      </c>
      <c r="R352" s="14">
        <f t="shared" si="260"/>
        <v>0</v>
      </c>
      <c r="S352" s="14">
        <f t="shared" si="260"/>
        <v>0</v>
      </c>
      <c r="T352" s="14">
        <f t="shared" si="260"/>
        <v>0</v>
      </c>
      <c r="U352" s="14">
        <f t="shared" si="258"/>
        <v>1305.155806338593</v>
      </c>
    </row>
    <row r="353" spans="1:29" x14ac:dyDescent="0.25">
      <c r="A353" s="14" t="s">
        <v>100</v>
      </c>
      <c r="B353" s="14">
        <f t="shared" si="259"/>
        <v>169.91526844384305</v>
      </c>
      <c r="C353" s="14">
        <f t="shared" si="260"/>
        <v>180.53540162148394</v>
      </c>
      <c r="D353" s="14">
        <f t="shared" si="260"/>
        <v>192.57158209290247</v>
      </c>
      <c r="E353" s="14">
        <f t="shared" si="260"/>
        <v>206.32725293391232</v>
      </c>
      <c r="F353" s="14">
        <f t="shared" si="260"/>
        <v>222.199225368139</v>
      </c>
      <c r="G353" s="14">
        <f t="shared" si="260"/>
        <v>13.185434167802477</v>
      </c>
      <c r="H353" s="14">
        <f t="shared" si="260"/>
        <v>14.384159047377569</v>
      </c>
      <c r="I353" s="14">
        <f t="shared" si="260"/>
        <v>15.822634048689306</v>
      </c>
      <c r="J353" s="14">
        <f t="shared" si="260"/>
        <v>17.580777085753162</v>
      </c>
      <c r="K353" s="14">
        <f t="shared" si="260"/>
        <v>19.778465510667431</v>
      </c>
      <c r="L353" s="14">
        <f t="shared" si="260"/>
        <v>22.604078864377794</v>
      </c>
      <c r="M353" s="14">
        <f t="shared" si="260"/>
        <v>26.371584645305109</v>
      </c>
      <c r="N353" s="14">
        <f t="shared" si="260"/>
        <v>31.646127675160191</v>
      </c>
      <c r="O353" s="14">
        <f t="shared" si="260"/>
        <v>39.558005502957471</v>
      </c>
      <c r="P353" s="14">
        <f t="shared" si="260"/>
        <v>0</v>
      </c>
      <c r="Q353" s="14">
        <f t="shared" si="260"/>
        <v>0</v>
      </c>
      <c r="R353" s="14">
        <f t="shared" si="260"/>
        <v>0</v>
      </c>
      <c r="S353" s="14">
        <f t="shared" si="260"/>
        <v>0</v>
      </c>
      <c r="T353" s="14">
        <f t="shared" si="260"/>
        <v>0</v>
      </c>
      <c r="U353" s="14">
        <f t="shared" si="258"/>
        <v>1172.4799970083714</v>
      </c>
    </row>
    <row r="354" spans="1:29" x14ac:dyDescent="0.25">
      <c r="A354" s="14" t="s">
        <v>101</v>
      </c>
      <c r="B354" s="14">
        <f t="shared" si="259"/>
        <v>157.92513311341673</v>
      </c>
      <c r="C354" s="14">
        <f t="shared" si="260"/>
        <v>167.21520056006588</v>
      </c>
      <c r="D354" s="14">
        <f t="shared" si="260"/>
        <v>177.66654923030359</v>
      </c>
      <c r="E354" s="14">
        <f t="shared" si="260"/>
        <v>189.51143850905379</v>
      </c>
      <c r="F354" s="14">
        <f t="shared" si="260"/>
        <v>203.04848830262566</v>
      </c>
      <c r="G354" s="14">
        <f t="shared" si="260"/>
        <v>11.977717359209068</v>
      </c>
      <c r="H354" s="14">
        <f t="shared" si="260"/>
        <v>12.975898912181004</v>
      </c>
      <c r="I354" s="14">
        <f t="shared" si="260"/>
        <v>14.155571671252339</v>
      </c>
      <c r="J354" s="14">
        <f t="shared" si="260"/>
        <v>15.571183764837842</v>
      </c>
      <c r="K354" s="14">
        <f t="shared" si="260"/>
        <v>17.301382759386847</v>
      </c>
      <c r="L354" s="14">
        <f t="shared" si="260"/>
        <v>19.464140451699802</v>
      </c>
      <c r="M354" s="14">
        <f t="shared" si="260"/>
        <v>22.244841879067305</v>
      </c>
      <c r="N354" s="14">
        <f t="shared" si="260"/>
        <v>25.952463587797848</v>
      </c>
      <c r="O354" s="14">
        <f t="shared" si="260"/>
        <v>31.1431664511896</v>
      </c>
      <c r="P354" s="14">
        <f t="shared" si="260"/>
        <v>0</v>
      </c>
      <c r="Q354" s="14">
        <f t="shared" si="260"/>
        <v>0</v>
      </c>
      <c r="R354" s="14">
        <f t="shared" si="260"/>
        <v>0</v>
      </c>
      <c r="S354" s="14">
        <f t="shared" si="260"/>
        <v>0</v>
      </c>
      <c r="T354" s="14">
        <f t="shared" si="260"/>
        <v>0</v>
      </c>
      <c r="U354" s="14">
        <f t="shared" si="258"/>
        <v>1066.1531765520874</v>
      </c>
    </row>
    <row r="355" spans="1:29" x14ac:dyDescent="0.25">
      <c r="A355" s="14" t="s">
        <v>102</v>
      </c>
      <c r="B355" s="14">
        <f t="shared" si="259"/>
        <v>147.39407531508976</v>
      </c>
      <c r="C355" s="14">
        <f t="shared" si="260"/>
        <v>155.58292999635964</v>
      </c>
      <c r="D355" s="14">
        <f t="shared" si="260"/>
        <v>164.73519720131614</v>
      </c>
      <c r="E355" s="14">
        <f t="shared" si="260"/>
        <v>175.03151907973694</v>
      </c>
      <c r="F355" s="14">
        <f t="shared" si="260"/>
        <v>186.70070949711666</v>
      </c>
      <c r="G355" s="14">
        <f t="shared" si="260"/>
        <v>10.957176767393307</v>
      </c>
      <c r="H355" s="14">
        <f t="shared" si="260"/>
        <v>11.800067179935507</v>
      </c>
      <c r="I355" s="14">
        <f t="shared" si="260"/>
        <v>12.783441988035833</v>
      </c>
      <c r="J355" s="14">
        <f t="shared" si="260"/>
        <v>13.94561562333778</v>
      </c>
      <c r="K355" s="14">
        <f t="shared" si="260"/>
        <v>15.340228449466569</v>
      </c>
      <c r="L355" s="14">
        <f t="shared" si="260"/>
        <v>17.044761243513538</v>
      </c>
      <c r="M355" s="14">
        <f t="shared" si="260"/>
        <v>19.175435588424822</v>
      </c>
      <c r="N355" s="14">
        <f t="shared" si="260"/>
        <v>21.914886133073452</v>
      </c>
      <c r="O355" s="14">
        <f t="shared" si="260"/>
        <v>25.567505344098056</v>
      </c>
      <c r="P355" s="14">
        <f t="shared" si="260"/>
        <v>0</v>
      </c>
      <c r="Q355" s="14">
        <f t="shared" si="260"/>
        <v>0</v>
      </c>
      <c r="R355" s="14">
        <f t="shared" si="260"/>
        <v>0</v>
      </c>
      <c r="S355" s="14">
        <f t="shared" si="260"/>
        <v>0</v>
      </c>
      <c r="T355" s="14">
        <f t="shared" si="260"/>
        <v>0</v>
      </c>
      <c r="U355" s="14">
        <f t="shared" si="258"/>
        <v>977.97354940689809</v>
      </c>
    </row>
    <row r="357" spans="1:29" s="31" customFormat="1" x14ac:dyDescent="0.25">
      <c r="A357" s="31" t="s">
        <v>116</v>
      </c>
    </row>
    <row r="358" spans="1:29" x14ac:dyDescent="0.25">
      <c r="A358" s="14" t="s">
        <v>48</v>
      </c>
      <c r="B358" s="28">
        <v>1</v>
      </c>
      <c r="C358" s="28">
        <v>2</v>
      </c>
      <c r="D358" s="28">
        <v>3</v>
      </c>
      <c r="E358" s="28">
        <v>4</v>
      </c>
      <c r="F358" s="28">
        <v>5</v>
      </c>
      <c r="G358" s="29">
        <v>6</v>
      </c>
      <c r="H358" s="29">
        <v>7</v>
      </c>
      <c r="I358" s="29">
        <v>8</v>
      </c>
      <c r="J358" s="29">
        <v>9</v>
      </c>
      <c r="K358" s="29">
        <v>10</v>
      </c>
      <c r="L358" s="29">
        <v>11</v>
      </c>
      <c r="M358" s="29">
        <v>12</v>
      </c>
      <c r="N358" s="29">
        <v>13</v>
      </c>
      <c r="O358" s="29">
        <v>14</v>
      </c>
      <c r="P358" s="30">
        <v>15</v>
      </c>
      <c r="Q358" s="30">
        <v>16</v>
      </c>
      <c r="R358" s="30">
        <v>17</v>
      </c>
      <c r="S358" s="30">
        <v>18</v>
      </c>
      <c r="T358" s="30">
        <v>19</v>
      </c>
    </row>
    <row r="360" spans="1:29" x14ac:dyDescent="0.25">
      <c r="A360" s="14" t="s">
        <v>47</v>
      </c>
      <c r="B360" s="14">
        <f>'Target FITS'!$R$8*B36+1</f>
        <v>1.0000105460046667</v>
      </c>
      <c r="C360" s="14">
        <f>'Target FITS'!$R$8*C36+1</f>
        <v>1.0000105460046667</v>
      </c>
      <c r="D360" s="14">
        <f>'Target FITS'!$R$8*D36+1</f>
        <v>1.0000105460046667</v>
      </c>
      <c r="E360" s="14">
        <f>'Target FITS'!$R$8*E36+1</f>
        <v>1.0000105460046667</v>
      </c>
      <c r="F360" s="14">
        <f>'Target FITS'!$R$8*F36+1</f>
        <v>1.0000105460046667</v>
      </c>
      <c r="G360" s="14">
        <f>'Target FITS'!$R$8*G36+1</f>
        <v>1.0000215210462688</v>
      </c>
      <c r="H360" s="14">
        <f>'Target FITS'!$R$8*H36+1</f>
        <v>1.0000293603616988</v>
      </c>
      <c r="I360" s="14">
        <f>'Target FITS'!$R$8*I36+1</f>
        <v>1.0000352398482713</v>
      </c>
      <c r="J360" s="14">
        <f>'Target FITS'!$R$8*J36+1</f>
        <v>1.0000398127822721</v>
      </c>
      <c r="K360" s="14">
        <f>'Target FITS'!$R$8*K36+1</f>
        <v>1.0000434711294728</v>
      </c>
      <c r="L360" s="14">
        <f>'Target FITS'!$R$8*L36+1</f>
        <v>1.000046464322637</v>
      </c>
      <c r="M360" s="14">
        <f>'Target FITS'!$R$8*M36+1</f>
        <v>1.0000489586502737</v>
      </c>
      <c r="N360" s="14">
        <f>'Target FITS'!$R$8*N36+1</f>
        <v>1.0000510692351972</v>
      </c>
      <c r="O360" s="14">
        <f>'Target FITS'!$R$8*O36+1</f>
        <v>1.0000528783079887</v>
      </c>
      <c r="P360" s="14">
        <f>'Target FITS'!$R$8*P36+1</f>
        <v>1.0000493530874561</v>
      </c>
      <c r="Q360" s="14">
        <f>'Target FITS'!$R$8*Q36+1</f>
        <v>1.0000462685194902</v>
      </c>
      <c r="R360" s="14">
        <f>'Target FITS'!$R$8*R36+1</f>
        <v>1.0000435468418731</v>
      </c>
      <c r="S360" s="14">
        <f>'Target FITS'!$R$8*S36+1</f>
        <v>1.0000411275728802</v>
      </c>
      <c r="T360" s="14">
        <f>'Target FITS'!$R$8*T36+1</f>
        <v>1.0000389629637811</v>
      </c>
      <c r="U360" s="33" t="s">
        <v>46</v>
      </c>
    </row>
    <row r="361" spans="1:29" x14ac:dyDescent="0.25">
      <c r="A361" s="14" t="s">
        <v>45</v>
      </c>
      <c r="B361" s="14">
        <f>IFERROR(1/(V361^$U361),0)</f>
        <v>1</v>
      </c>
      <c r="C361" s="14">
        <f t="shared" ref="C361:N376" si="261">IFERROR(1/(W361^$U361),0)</f>
        <v>0</v>
      </c>
      <c r="D361" s="14">
        <f t="shared" si="261"/>
        <v>0</v>
      </c>
      <c r="E361" s="14">
        <f t="shared" si="261"/>
        <v>0</v>
      </c>
      <c r="F361" s="14">
        <f t="shared" si="261"/>
        <v>0</v>
      </c>
      <c r="G361" s="14">
        <f t="shared" si="261"/>
        <v>0</v>
      </c>
      <c r="H361" s="14">
        <f t="shared" si="261"/>
        <v>0</v>
      </c>
      <c r="I361" s="14">
        <f t="shared" si="261"/>
        <v>0</v>
      </c>
      <c r="J361" s="14">
        <f t="shared" si="261"/>
        <v>0</v>
      </c>
      <c r="K361" s="14">
        <f t="shared" si="261"/>
        <v>0</v>
      </c>
      <c r="L361" s="14">
        <f t="shared" si="261"/>
        <v>0</v>
      </c>
      <c r="M361" s="14">
        <f t="shared" si="261"/>
        <v>0</v>
      </c>
      <c r="N361" s="14">
        <f t="shared" si="261"/>
        <v>0</v>
      </c>
      <c r="O361" s="14">
        <f>IFERROR(1/(AI361^$U361),0)</f>
        <v>0</v>
      </c>
      <c r="P361" s="14">
        <f t="shared" ref="P361:P379" si="262">IFERROR(1/(AJ361^$U361),0)</f>
        <v>0</v>
      </c>
      <c r="Q361" s="14">
        <f t="shared" ref="Q361:Q379" si="263">IFERROR(1/(AK361^$U361),0)</f>
        <v>0</v>
      </c>
      <c r="R361" s="14">
        <f t="shared" ref="R361:R379" si="264">IFERROR(1/(AL361^$U361),0)</f>
        <v>0</v>
      </c>
      <c r="S361" s="14">
        <f t="shared" ref="S361:S379" si="265">IFERROR(1/(AM361^$U361),0)</f>
        <v>0</v>
      </c>
      <c r="T361" s="14">
        <f t="shared" ref="T361:T379" si="266">IFERROR(1/(AN361^$U361),0)</f>
        <v>0</v>
      </c>
      <c r="U361" s="34">
        <f>B360</f>
        <v>1.0000105460046667</v>
      </c>
      <c r="V361" s="14">
        <v>1</v>
      </c>
    </row>
    <row r="362" spans="1:29" x14ac:dyDescent="0.25">
      <c r="A362" s="14" t="s">
        <v>44</v>
      </c>
      <c r="B362" s="14">
        <f>IFERROR(1/(V362^$U362),0)</f>
        <v>0.49999634504665841</v>
      </c>
      <c r="C362" s="14">
        <f t="shared" si="261"/>
        <v>1</v>
      </c>
      <c r="D362" s="14">
        <f t="shared" si="261"/>
        <v>0</v>
      </c>
      <c r="E362" s="14">
        <f t="shared" si="261"/>
        <v>0</v>
      </c>
      <c r="F362" s="14">
        <f t="shared" si="261"/>
        <v>0</v>
      </c>
      <c r="G362" s="14">
        <f t="shared" si="261"/>
        <v>0</v>
      </c>
      <c r="H362" s="14">
        <f t="shared" si="261"/>
        <v>0</v>
      </c>
      <c r="I362" s="14">
        <f t="shared" si="261"/>
        <v>0</v>
      </c>
      <c r="J362" s="14">
        <f t="shared" si="261"/>
        <v>0</v>
      </c>
      <c r="K362" s="14">
        <f t="shared" si="261"/>
        <v>0</v>
      </c>
      <c r="L362" s="14">
        <f t="shared" si="261"/>
        <v>0</v>
      </c>
      <c r="M362" s="14">
        <f t="shared" si="261"/>
        <v>0</v>
      </c>
      <c r="N362" s="14">
        <f t="shared" si="261"/>
        <v>0</v>
      </c>
      <c r="O362" s="14">
        <f>IFERROR(1/(AI362^$U362),0)</f>
        <v>0</v>
      </c>
      <c r="P362" s="14">
        <f t="shared" si="262"/>
        <v>0</v>
      </c>
      <c r="Q362" s="14">
        <f t="shared" si="263"/>
        <v>0</v>
      </c>
      <c r="R362" s="14">
        <f t="shared" si="264"/>
        <v>0</v>
      </c>
      <c r="S362" s="14">
        <f t="shared" si="265"/>
        <v>0</v>
      </c>
      <c r="T362" s="14">
        <f t="shared" si="266"/>
        <v>0</v>
      </c>
      <c r="U362" s="35">
        <f>C360</f>
        <v>1.0000105460046667</v>
      </c>
      <c r="V362" s="14">
        <v>2</v>
      </c>
      <c r="W362" s="14">
        <v>1</v>
      </c>
    </row>
    <row r="363" spans="1:29" x14ac:dyDescent="0.25">
      <c r="A363" s="14" t="s">
        <v>43</v>
      </c>
      <c r="B363" s="14">
        <f>IFERROR(1/(V363^$U363),0)</f>
        <v>0.33332947136559793</v>
      </c>
      <c r="C363" s="14">
        <f t="shared" si="261"/>
        <v>0.49999634504665841</v>
      </c>
      <c r="D363" s="14">
        <f t="shared" si="261"/>
        <v>1</v>
      </c>
      <c r="E363" s="14">
        <f t="shared" si="261"/>
        <v>0</v>
      </c>
      <c r="F363" s="14">
        <f t="shared" si="261"/>
        <v>0</v>
      </c>
      <c r="G363" s="14">
        <f t="shared" si="261"/>
        <v>0</v>
      </c>
      <c r="H363" s="14">
        <f t="shared" si="261"/>
        <v>0</v>
      </c>
      <c r="I363" s="14">
        <f t="shared" si="261"/>
        <v>0</v>
      </c>
      <c r="J363" s="14">
        <f t="shared" si="261"/>
        <v>0</v>
      </c>
      <c r="K363" s="14">
        <f t="shared" si="261"/>
        <v>0</v>
      </c>
      <c r="L363" s="14">
        <f t="shared" si="261"/>
        <v>0</v>
      </c>
      <c r="M363" s="14">
        <f t="shared" si="261"/>
        <v>0</v>
      </c>
      <c r="N363" s="14">
        <f t="shared" si="261"/>
        <v>0</v>
      </c>
      <c r="O363" s="14">
        <f>IFERROR(1/(AI363^$U363),0)</f>
        <v>0</v>
      </c>
      <c r="P363" s="14">
        <f t="shared" si="262"/>
        <v>0</v>
      </c>
      <c r="Q363" s="14">
        <f t="shared" si="263"/>
        <v>0</v>
      </c>
      <c r="R363" s="14">
        <f t="shared" si="264"/>
        <v>0</v>
      </c>
      <c r="S363" s="14">
        <f t="shared" si="265"/>
        <v>0</v>
      </c>
      <c r="T363" s="14">
        <f t="shared" si="266"/>
        <v>0</v>
      </c>
      <c r="U363" s="35">
        <f>D360</f>
        <v>1.0000105460046667</v>
      </c>
      <c r="V363" s="14">
        <v>3</v>
      </c>
      <c r="W363" s="14">
        <v>2</v>
      </c>
      <c r="X363" s="14">
        <v>1</v>
      </c>
    </row>
    <row r="364" spans="1:29" x14ac:dyDescent="0.25">
      <c r="A364" s="14" t="s">
        <v>42</v>
      </c>
      <c r="B364" s="14">
        <f>IFERROR(1/(V364^$U364),0)</f>
        <v>0.24999634506001703</v>
      </c>
      <c r="C364" s="14">
        <f t="shared" si="261"/>
        <v>0.33332947136559793</v>
      </c>
      <c r="D364" s="14">
        <f t="shared" si="261"/>
        <v>0.49999634504665841</v>
      </c>
      <c r="E364" s="14">
        <f t="shared" si="261"/>
        <v>1</v>
      </c>
      <c r="F364" s="14">
        <f t="shared" si="261"/>
        <v>0</v>
      </c>
      <c r="G364" s="14">
        <f t="shared" si="261"/>
        <v>0</v>
      </c>
      <c r="H364" s="14">
        <f t="shared" si="261"/>
        <v>0</v>
      </c>
      <c r="I364" s="14">
        <f t="shared" si="261"/>
        <v>0</v>
      </c>
      <c r="J364" s="14">
        <f t="shared" si="261"/>
        <v>0</v>
      </c>
      <c r="K364" s="14">
        <f t="shared" si="261"/>
        <v>0</v>
      </c>
      <c r="L364" s="14">
        <f t="shared" si="261"/>
        <v>0</v>
      </c>
      <c r="M364" s="14">
        <f t="shared" si="261"/>
        <v>0</v>
      </c>
      <c r="N364" s="14">
        <f t="shared" si="261"/>
        <v>0</v>
      </c>
      <c r="O364" s="14">
        <f>IFERROR(1/(AI364^$U364),0)</f>
        <v>0</v>
      </c>
      <c r="P364" s="14">
        <f t="shared" si="262"/>
        <v>0</v>
      </c>
      <c r="Q364" s="14">
        <f t="shared" si="263"/>
        <v>0</v>
      </c>
      <c r="R364" s="14">
        <f t="shared" si="264"/>
        <v>0</v>
      </c>
      <c r="S364" s="14">
        <f t="shared" si="265"/>
        <v>0</v>
      </c>
      <c r="T364" s="14">
        <f t="shared" si="266"/>
        <v>0</v>
      </c>
      <c r="U364" s="35">
        <f>E360</f>
        <v>1.0000105460046667</v>
      </c>
      <c r="V364" s="14">
        <v>4</v>
      </c>
      <c r="W364" s="14">
        <v>3</v>
      </c>
      <c r="X364" s="14">
        <v>2</v>
      </c>
      <c r="Y364" s="14">
        <v>1</v>
      </c>
    </row>
    <row r="365" spans="1:29" x14ac:dyDescent="0.25">
      <c r="A365" s="14" t="s">
        <v>41</v>
      </c>
      <c r="B365" s="14">
        <f t="shared" ref="B365:B379" si="267">IFERROR(1/(V365^$U365),0)</f>
        <v>0.19999660540086156</v>
      </c>
      <c r="C365" s="14">
        <f t="shared" si="261"/>
        <v>0.24999634506001703</v>
      </c>
      <c r="D365" s="14">
        <f t="shared" si="261"/>
        <v>0.33332947136559793</v>
      </c>
      <c r="E365" s="14">
        <f t="shared" si="261"/>
        <v>0.49999634504665841</v>
      </c>
      <c r="F365" s="14">
        <f t="shared" si="261"/>
        <v>1</v>
      </c>
      <c r="G365" s="14">
        <f t="shared" si="261"/>
        <v>0</v>
      </c>
      <c r="H365" s="14">
        <f t="shared" si="261"/>
        <v>0</v>
      </c>
      <c r="I365" s="14">
        <f t="shared" si="261"/>
        <v>0</v>
      </c>
      <c r="J365" s="14">
        <f t="shared" si="261"/>
        <v>0</v>
      </c>
      <c r="K365" s="14">
        <f t="shared" si="261"/>
        <v>0</v>
      </c>
      <c r="L365" s="14">
        <f t="shared" si="261"/>
        <v>0</v>
      </c>
      <c r="M365" s="14">
        <f t="shared" si="261"/>
        <v>0</v>
      </c>
      <c r="N365" s="14">
        <f t="shared" si="261"/>
        <v>0</v>
      </c>
      <c r="O365" s="14">
        <f t="shared" ref="O365" si="268">IFERROR(1/(AI365^$U365),0)</f>
        <v>0</v>
      </c>
      <c r="P365" s="14">
        <f t="shared" si="262"/>
        <v>0</v>
      </c>
      <c r="Q365" s="14">
        <f t="shared" si="263"/>
        <v>0</v>
      </c>
      <c r="R365" s="14">
        <f t="shared" si="264"/>
        <v>0</v>
      </c>
      <c r="S365" s="14">
        <f t="shared" si="265"/>
        <v>0</v>
      </c>
      <c r="T365" s="14">
        <f t="shared" si="266"/>
        <v>0</v>
      </c>
      <c r="U365" s="35">
        <f>F360</f>
        <v>1.0000105460046667</v>
      </c>
      <c r="V365" s="14">
        <v>5</v>
      </c>
      <c r="W365" s="14">
        <v>4</v>
      </c>
      <c r="X365" s="14">
        <v>3</v>
      </c>
      <c r="Y365" s="14">
        <v>2</v>
      </c>
      <c r="Z365" s="14">
        <v>1</v>
      </c>
    </row>
    <row r="366" spans="1:29" x14ac:dyDescent="0.25">
      <c r="A366" s="14" t="s">
        <v>40</v>
      </c>
      <c r="B366" s="14">
        <f>IFERROR(1/(V366^$U366),0)</f>
        <v>0.16666024003416802</v>
      </c>
      <c r="C366" s="14">
        <f t="shared" si="261"/>
        <v>0.19999307276241327</v>
      </c>
      <c r="D366" s="14">
        <f t="shared" si="261"/>
        <v>0.24999254148498909</v>
      </c>
      <c r="E366" s="14">
        <f t="shared" si="261"/>
        <v>0.33332545233120142</v>
      </c>
      <c r="F366" s="14">
        <f t="shared" si="261"/>
        <v>0.49999254142935889</v>
      </c>
      <c r="G366" s="14">
        <f t="shared" si="261"/>
        <v>1</v>
      </c>
      <c r="H366" s="14">
        <f t="shared" si="261"/>
        <v>0</v>
      </c>
      <c r="I366" s="14">
        <f t="shared" si="261"/>
        <v>0</v>
      </c>
      <c r="J366" s="14">
        <f t="shared" si="261"/>
        <v>0</v>
      </c>
      <c r="K366" s="14">
        <f t="shared" si="261"/>
        <v>0</v>
      </c>
      <c r="L366" s="14">
        <f t="shared" si="261"/>
        <v>0</v>
      </c>
      <c r="M366" s="14">
        <f t="shared" si="261"/>
        <v>0</v>
      </c>
      <c r="N366" s="14">
        <f t="shared" si="261"/>
        <v>0</v>
      </c>
      <c r="O366" s="14">
        <f>IFERROR(1/(AI366^$U366),0)</f>
        <v>0</v>
      </c>
      <c r="P366" s="14">
        <f t="shared" si="262"/>
        <v>0</v>
      </c>
      <c r="Q366" s="14">
        <f t="shared" si="263"/>
        <v>0</v>
      </c>
      <c r="R366" s="14">
        <f t="shared" si="264"/>
        <v>0</v>
      </c>
      <c r="S366" s="14">
        <f t="shared" si="265"/>
        <v>0</v>
      </c>
      <c r="T366" s="14">
        <f t="shared" si="266"/>
        <v>0</v>
      </c>
      <c r="U366" s="35">
        <f>G360</f>
        <v>1.0000215210462688</v>
      </c>
      <c r="V366" s="14">
        <v>6</v>
      </c>
      <c r="W366" s="14">
        <v>5</v>
      </c>
      <c r="X366" s="14">
        <v>4</v>
      </c>
      <c r="Y366" s="14">
        <v>3</v>
      </c>
      <c r="Z366" s="14">
        <v>2</v>
      </c>
      <c r="AA366" s="14">
        <v>1</v>
      </c>
    </row>
    <row r="367" spans="1:29" x14ac:dyDescent="0.25">
      <c r="A367" s="14" t="s">
        <v>39</v>
      </c>
      <c r="B367" s="14">
        <f>IFERROR(1/(V367^$U367),0)</f>
        <v>0.14284898128660398</v>
      </c>
      <c r="C367" s="14">
        <f t="shared" si="261"/>
        <v>0.1666578991129358</v>
      </c>
      <c r="D367" s="14">
        <f t="shared" si="261"/>
        <v>0.19999054948743936</v>
      </c>
      <c r="E367" s="14">
        <f t="shared" si="261"/>
        <v>0.24998982468111397</v>
      </c>
      <c r="F367" s="14">
        <f t="shared" si="261"/>
        <v>0.33332258162201528</v>
      </c>
      <c r="G367" s="14">
        <f t="shared" si="261"/>
        <v>0.49998982457757479</v>
      </c>
      <c r="H367" s="14">
        <f t="shared" si="261"/>
        <v>1</v>
      </c>
      <c r="I367" s="14">
        <f t="shared" si="261"/>
        <v>0</v>
      </c>
      <c r="J367" s="14">
        <f t="shared" si="261"/>
        <v>0</v>
      </c>
      <c r="K367" s="14">
        <f t="shared" si="261"/>
        <v>0</v>
      </c>
      <c r="L367" s="14">
        <f t="shared" si="261"/>
        <v>0</v>
      </c>
      <c r="M367" s="14">
        <f t="shared" si="261"/>
        <v>0</v>
      </c>
      <c r="N367" s="14">
        <f t="shared" si="261"/>
        <v>0</v>
      </c>
      <c r="O367" s="14">
        <f>IFERROR(1/(AI367^$U367),0)</f>
        <v>0</v>
      </c>
      <c r="P367" s="14">
        <f t="shared" si="262"/>
        <v>0</v>
      </c>
      <c r="Q367" s="14">
        <f t="shared" si="263"/>
        <v>0</v>
      </c>
      <c r="R367" s="14">
        <f t="shared" si="264"/>
        <v>0</v>
      </c>
      <c r="S367" s="14">
        <f t="shared" si="265"/>
        <v>0</v>
      </c>
      <c r="T367" s="14">
        <f t="shared" si="266"/>
        <v>0</v>
      </c>
      <c r="U367" s="35">
        <f>H360</f>
        <v>1.0000293603616988</v>
      </c>
      <c r="V367" s="14">
        <v>7</v>
      </c>
      <c r="W367" s="14">
        <v>6</v>
      </c>
      <c r="X367" s="14">
        <v>5</v>
      </c>
      <c r="Y367" s="14">
        <v>4</v>
      </c>
      <c r="Z367" s="14">
        <v>3</v>
      </c>
      <c r="AA367" s="14">
        <v>2</v>
      </c>
      <c r="AB367" s="14">
        <v>1</v>
      </c>
    </row>
    <row r="368" spans="1:29" x14ac:dyDescent="0.25">
      <c r="A368" s="14" t="s">
        <v>38</v>
      </c>
      <c r="B368" s="14">
        <f t="shared" si="267"/>
        <v>0.12499084043505472</v>
      </c>
      <c r="C368" s="14">
        <f t="shared" si="261"/>
        <v>0.14284734696753026</v>
      </c>
      <c r="D368" s="14">
        <f t="shared" si="261"/>
        <v>0.16665614344358964</v>
      </c>
      <c r="E368" s="14">
        <f t="shared" si="261"/>
        <v>0.19998865705210109</v>
      </c>
      <c r="F368" s="14">
        <f t="shared" si="261"/>
        <v>0.24998778709758337</v>
      </c>
      <c r="G368" s="14">
        <f t="shared" si="261"/>
        <v>0.33332042860635053</v>
      </c>
      <c r="H368" s="14">
        <f t="shared" si="261"/>
        <v>0.49998778694842477</v>
      </c>
      <c r="I368" s="14">
        <f t="shared" si="261"/>
        <v>1</v>
      </c>
      <c r="J368" s="14">
        <f t="shared" si="261"/>
        <v>0</v>
      </c>
      <c r="K368" s="14">
        <f t="shared" si="261"/>
        <v>0</v>
      </c>
      <c r="L368" s="14">
        <f t="shared" si="261"/>
        <v>0</v>
      </c>
      <c r="M368" s="14">
        <f t="shared" si="261"/>
        <v>0</v>
      </c>
      <c r="N368" s="14">
        <f t="shared" si="261"/>
        <v>0</v>
      </c>
      <c r="O368" s="14">
        <f t="shared" ref="O368:O379" si="269">IFERROR(1/(AI368^$U368),0)</f>
        <v>0</v>
      </c>
      <c r="P368" s="14">
        <f t="shared" si="262"/>
        <v>0</v>
      </c>
      <c r="Q368" s="14">
        <f t="shared" si="263"/>
        <v>0</v>
      </c>
      <c r="R368" s="14">
        <f t="shared" si="264"/>
        <v>0</v>
      </c>
      <c r="S368" s="14">
        <f t="shared" si="265"/>
        <v>0</v>
      </c>
      <c r="T368" s="14">
        <f t="shared" si="266"/>
        <v>0</v>
      </c>
      <c r="U368" s="35">
        <f>I360</f>
        <v>1.0000352398482713</v>
      </c>
      <c r="V368" s="14">
        <v>8</v>
      </c>
      <c r="W368" s="14">
        <v>7</v>
      </c>
      <c r="X368" s="14">
        <v>6</v>
      </c>
      <c r="Y368" s="14">
        <v>5</v>
      </c>
      <c r="Z368" s="14">
        <v>4</v>
      </c>
      <c r="AA368" s="14">
        <v>3</v>
      </c>
      <c r="AB368" s="14">
        <v>2</v>
      </c>
      <c r="AC368" s="14">
        <v>1</v>
      </c>
    </row>
    <row r="369" spans="1:40" x14ac:dyDescent="0.25">
      <c r="A369" s="14" t="s">
        <v>37</v>
      </c>
      <c r="B369" s="14">
        <f t="shared" si="267"/>
        <v>0.1111013918002617</v>
      </c>
      <c r="C369" s="14">
        <f t="shared" si="261"/>
        <v>0.12498965188418934</v>
      </c>
      <c r="D369" s="14">
        <f t="shared" si="261"/>
        <v>0.14284607584340003</v>
      </c>
      <c r="E369" s="14">
        <f t="shared" si="261"/>
        <v>0.16665477793577391</v>
      </c>
      <c r="F369" s="14">
        <f t="shared" si="261"/>
        <v>0.19998718517032957</v>
      </c>
      <c r="G369" s="14">
        <f t="shared" si="261"/>
        <v>0.2499862023218748</v>
      </c>
      <c r="H369" s="14">
        <f t="shared" si="261"/>
        <v>0.33331875404822586</v>
      </c>
      <c r="I369" s="14">
        <f t="shared" si="261"/>
        <v>0.49998620213149358</v>
      </c>
      <c r="J369" s="14">
        <f t="shared" si="261"/>
        <v>1</v>
      </c>
      <c r="K369" s="14">
        <f t="shared" si="261"/>
        <v>0</v>
      </c>
      <c r="L369" s="14">
        <f t="shared" si="261"/>
        <v>0</v>
      </c>
      <c r="M369" s="14">
        <f t="shared" si="261"/>
        <v>0</v>
      </c>
      <c r="N369" s="14">
        <f t="shared" si="261"/>
        <v>0</v>
      </c>
      <c r="O369" s="14">
        <f t="shared" si="269"/>
        <v>0</v>
      </c>
      <c r="P369" s="14">
        <f t="shared" si="262"/>
        <v>0</v>
      </c>
      <c r="Q369" s="14">
        <f t="shared" si="263"/>
        <v>0</v>
      </c>
      <c r="R369" s="14">
        <f t="shared" si="264"/>
        <v>0</v>
      </c>
      <c r="S369" s="14">
        <f t="shared" si="265"/>
        <v>0</v>
      </c>
      <c r="T369" s="14">
        <f t="shared" si="266"/>
        <v>0</v>
      </c>
      <c r="U369" s="35">
        <f>J360</f>
        <v>1.0000398127822721</v>
      </c>
      <c r="V369" s="14">
        <v>9</v>
      </c>
      <c r="W369" s="14">
        <v>8</v>
      </c>
      <c r="X369" s="14">
        <v>7</v>
      </c>
      <c r="Y369" s="14">
        <v>6</v>
      </c>
      <c r="Z369" s="14">
        <v>5</v>
      </c>
      <c r="AA369" s="14">
        <v>4</v>
      </c>
      <c r="AB369" s="14">
        <v>3</v>
      </c>
      <c r="AC369" s="14">
        <v>2</v>
      </c>
      <c r="AD369" s="14">
        <v>1</v>
      </c>
    </row>
    <row r="370" spans="1:40" x14ac:dyDescent="0.25">
      <c r="A370" s="14" t="s">
        <v>36</v>
      </c>
      <c r="B370" s="14">
        <f t="shared" si="267"/>
        <v>9.9989990903473519E-2</v>
      </c>
      <c r="C370" s="14">
        <f t="shared" si="261"/>
        <v>0.11110049874748996</v>
      </c>
      <c r="D370" s="14">
        <f t="shared" si="261"/>
        <v>0.12498870105163454</v>
      </c>
      <c r="E370" s="14">
        <f t="shared" si="261"/>
        <v>0.14284505895223978</v>
      </c>
      <c r="F370" s="14">
        <f t="shared" si="261"/>
        <v>0.16665368553757692</v>
      </c>
      <c r="G370" s="14">
        <f t="shared" si="261"/>
        <v>0.19998600767271196</v>
      </c>
      <c r="H370" s="14">
        <f t="shared" si="261"/>
        <v>0.24998493450854142</v>
      </c>
      <c r="I370" s="14">
        <f t="shared" si="261"/>
        <v>0.33331741440778334</v>
      </c>
      <c r="J370" s="14">
        <f t="shared" si="261"/>
        <v>0.49998493428156554</v>
      </c>
      <c r="K370" s="14">
        <f t="shared" si="261"/>
        <v>1</v>
      </c>
      <c r="L370" s="14">
        <f t="shared" si="261"/>
        <v>0</v>
      </c>
      <c r="M370" s="14">
        <f t="shared" si="261"/>
        <v>0</v>
      </c>
      <c r="N370" s="14">
        <f t="shared" si="261"/>
        <v>0</v>
      </c>
      <c r="O370" s="14">
        <f t="shared" si="269"/>
        <v>0</v>
      </c>
      <c r="P370" s="14">
        <f t="shared" si="262"/>
        <v>0</v>
      </c>
      <c r="Q370" s="14">
        <f t="shared" si="263"/>
        <v>0</v>
      </c>
      <c r="R370" s="14">
        <f t="shared" si="264"/>
        <v>0</v>
      </c>
      <c r="S370" s="14">
        <f t="shared" si="265"/>
        <v>0</v>
      </c>
      <c r="T370" s="14">
        <f t="shared" si="266"/>
        <v>0</v>
      </c>
      <c r="U370" s="14">
        <f>K360</f>
        <v>1.0000434711294728</v>
      </c>
      <c r="V370" s="14">
        <v>10</v>
      </c>
      <c r="W370" s="14">
        <v>9</v>
      </c>
      <c r="X370" s="14">
        <v>8</v>
      </c>
      <c r="Y370" s="14">
        <v>7</v>
      </c>
      <c r="Z370" s="14">
        <v>6</v>
      </c>
      <c r="AA370" s="14">
        <v>5</v>
      </c>
      <c r="AB370" s="14">
        <v>4</v>
      </c>
      <c r="AC370" s="14">
        <v>3</v>
      </c>
      <c r="AD370" s="14">
        <v>2</v>
      </c>
      <c r="AE370" s="14">
        <v>1</v>
      </c>
    </row>
    <row r="371" spans="1:40" x14ac:dyDescent="0.25">
      <c r="A371" s="14" t="s">
        <v>35</v>
      </c>
      <c r="B371" s="14">
        <f t="shared" si="267"/>
        <v>9.0898962693362853E-2</v>
      </c>
      <c r="C371" s="14">
        <f t="shared" si="261"/>
        <v>9.9989301766635758E-2</v>
      </c>
      <c r="D371" s="14">
        <f t="shared" si="261"/>
        <v>0.11109976807328888</v>
      </c>
      <c r="E371" s="14">
        <f t="shared" si="261"/>
        <v>0.12498792310310619</v>
      </c>
      <c r="F371" s="14">
        <f t="shared" si="261"/>
        <v>0.14284422695576579</v>
      </c>
      <c r="G371" s="14">
        <f t="shared" si="261"/>
        <v>0.16665279176255995</v>
      </c>
      <c r="H371" s="14">
        <f t="shared" si="261"/>
        <v>0.19998504427072697</v>
      </c>
      <c r="I371" s="14">
        <f t="shared" si="261"/>
        <v>0.24998389721150566</v>
      </c>
      <c r="J371" s="14">
        <f t="shared" si="261"/>
        <v>0.33331631834233511</v>
      </c>
      <c r="K371" s="14">
        <f t="shared" si="261"/>
        <v>0.49998389695219758</v>
      </c>
      <c r="L371" s="14">
        <f t="shared" si="261"/>
        <v>1</v>
      </c>
      <c r="M371" s="14">
        <f t="shared" si="261"/>
        <v>0</v>
      </c>
      <c r="N371" s="14">
        <f t="shared" si="261"/>
        <v>0</v>
      </c>
      <c r="O371" s="14">
        <f t="shared" si="269"/>
        <v>0</v>
      </c>
      <c r="P371" s="14">
        <f t="shared" si="262"/>
        <v>0</v>
      </c>
      <c r="Q371" s="14">
        <f t="shared" si="263"/>
        <v>0</v>
      </c>
      <c r="R371" s="14">
        <f t="shared" si="264"/>
        <v>0</v>
      </c>
      <c r="S371" s="14">
        <f t="shared" si="265"/>
        <v>0</v>
      </c>
      <c r="T371" s="14">
        <f t="shared" si="266"/>
        <v>0</v>
      </c>
      <c r="U371" s="14">
        <f>L360</f>
        <v>1.000046464322637</v>
      </c>
      <c r="V371" s="14">
        <v>11</v>
      </c>
      <c r="W371" s="14">
        <v>10</v>
      </c>
      <c r="X371" s="14">
        <v>9</v>
      </c>
      <c r="Y371" s="14">
        <v>8</v>
      </c>
      <c r="Z371" s="14">
        <v>7</v>
      </c>
      <c r="AA371" s="14">
        <v>6</v>
      </c>
      <c r="AB371" s="14">
        <v>5</v>
      </c>
      <c r="AC371" s="14">
        <v>4</v>
      </c>
      <c r="AD371" s="14">
        <v>3</v>
      </c>
      <c r="AE371" s="14">
        <v>2</v>
      </c>
      <c r="AF371" s="14">
        <v>1</v>
      </c>
    </row>
    <row r="372" spans="1:40" x14ac:dyDescent="0.25">
      <c r="A372" s="14" t="s">
        <v>34</v>
      </c>
      <c r="B372" s="14">
        <f t="shared" si="267"/>
        <v>8.3323195810363765E-2</v>
      </c>
      <c r="C372" s="14">
        <f t="shared" si="261"/>
        <v>9.0898419015889839E-2</v>
      </c>
      <c r="D372" s="14">
        <f t="shared" si="261"/>
        <v>9.9988727489565873E-2</v>
      </c>
      <c r="E372" s="14">
        <f t="shared" si="261"/>
        <v>0.11109915918179211</v>
      </c>
      <c r="F372" s="14">
        <f t="shared" si="261"/>
        <v>0.12498727481636472</v>
      </c>
      <c r="G372" s="14">
        <f t="shared" si="261"/>
        <v>0.14284353362907262</v>
      </c>
      <c r="H372" s="14">
        <f t="shared" si="261"/>
        <v>0.16665204695370744</v>
      </c>
      <c r="I372" s="14">
        <f t="shared" si="261"/>
        <v>0.19998424143928481</v>
      </c>
      <c r="J372" s="14">
        <f t="shared" si="261"/>
        <v>0.24998303280059714</v>
      </c>
      <c r="K372" s="14">
        <f t="shared" si="261"/>
        <v>0.33331540495721484</v>
      </c>
      <c r="L372" s="14">
        <f t="shared" si="261"/>
        <v>0.49998303251270154</v>
      </c>
      <c r="M372" s="14">
        <f t="shared" si="261"/>
        <v>1</v>
      </c>
      <c r="N372" s="14">
        <f t="shared" si="261"/>
        <v>0</v>
      </c>
      <c r="O372" s="14">
        <f t="shared" si="269"/>
        <v>0</v>
      </c>
      <c r="P372" s="14">
        <f t="shared" si="262"/>
        <v>0</v>
      </c>
      <c r="Q372" s="14">
        <f t="shared" si="263"/>
        <v>0</v>
      </c>
      <c r="R372" s="14">
        <f t="shared" si="264"/>
        <v>0</v>
      </c>
      <c r="S372" s="14">
        <f t="shared" si="265"/>
        <v>0</v>
      </c>
      <c r="T372" s="14">
        <f t="shared" si="266"/>
        <v>0</v>
      </c>
      <c r="U372" s="14">
        <f>M360</f>
        <v>1.0000489586502737</v>
      </c>
      <c r="V372" s="14">
        <v>12</v>
      </c>
      <c r="W372" s="14">
        <v>11</v>
      </c>
      <c r="X372" s="14">
        <v>10</v>
      </c>
      <c r="Y372" s="14">
        <v>9</v>
      </c>
      <c r="Z372" s="14">
        <v>8</v>
      </c>
      <c r="AA372" s="14">
        <v>7</v>
      </c>
      <c r="AB372" s="14">
        <v>6</v>
      </c>
      <c r="AC372" s="14">
        <v>5</v>
      </c>
      <c r="AD372" s="14">
        <v>4</v>
      </c>
      <c r="AE372" s="14">
        <v>3</v>
      </c>
      <c r="AF372" s="14">
        <v>2</v>
      </c>
      <c r="AG372" s="14">
        <v>1</v>
      </c>
    </row>
    <row r="373" spans="1:40" x14ac:dyDescent="0.25">
      <c r="A373" s="14" t="s">
        <v>33</v>
      </c>
      <c r="B373" s="14">
        <f t="shared" si="267"/>
        <v>7.6913001428985453E-2</v>
      </c>
      <c r="C373" s="14">
        <f t="shared" si="261"/>
        <v>8.3322758814134423E-2</v>
      </c>
      <c r="D373" s="14">
        <f t="shared" si="261"/>
        <v>9.0897958983644833E-2</v>
      </c>
      <c r="E373" s="14">
        <f t="shared" si="261"/>
        <v>9.9988241565390573E-2</v>
      </c>
      <c r="F373" s="14">
        <f t="shared" si="261"/>
        <v>0.11109864396851674</v>
      </c>
      <c r="G373" s="14">
        <f t="shared" si="261"/>
        <v>0.12498672626867134</v>
      </c>
      <c r="H373" s="14">
        <f t="shared" si="261"/>
        <v>0.14284294697065297</v>
      </c>
      <c r="I373" s="14">
        <f t="shared" si="261"/>
        <v>0.16665141673343217</v>
      </c>
      <c r="J373" s="14">
        <f t="shared" si="261"/>
        <v>0.19998356212288948</v>
      </c>
      <c r="K373" s="14">
        <f t="shared" si="261"/>
        <v>0.2499823013783169</v>
      </c>
      <c r="L373" s="14">
        <f t="shared" si="261"/>
        <v>0.33331463209483725</v>
      </c>
      <c r="M373" s="14">
        <f t="shared" si="261"/>
        <v>0.49998230106506464</v>
      </c>
      <c r="N373" s="14">
        <f t="shared" si="261"/>
        <v>1</v>
      </c>
      <c r="O373" s="14">
        <f t="shared" si="269"/>
        <v>0</v>
      </c>
      <c r="P373" s="14">
        <f t="shared" si="262"/>
        <v>0</v>
      </c>
      <c r="Q373" s="14">
        <f t="shared" si="263"/>
        <v>0</v>
      </c>
      <c r="R373" s="14">
        <f t="shared" si="264"/>
        <v>0</v>
      </c>
      <c r="S373" s="14">
        <f t="shared" si="265"/>
        <v>0</v>
      </c>
      <c r="T373" s="14">
        <f t="shared" si="266"/>
        <v>0</v>
      </c>
      <c r="U373" s="14">
        <f>N360</f>
        <v>1.0000510692351972</v>
      </c>
      <c r="V373" s="14">
        <v>13</v>
      </c>
      <c r="W373" s="14">
        <v>12</v>
      </c>
      <c r="X373" s="14">
        <v>11</v>
      </c>
      <c r="Y373" s="14">
        <v>10</v>
      </c>
      <c r="Z373" s="14">
        <v>9</v>
      </c>
      <c r="AA373" s="14">
        <v>8</v>
      </c>
      <c r="AB373" s="14">
        <v>7</v>
      </c>
      <c r="AC373" s="14">
        <v>6</v>
      </c>
      <c r="AD373" s="14">
        <v>5</v>
      </c>
      <c r="AE373" s="14">
        <v>4</v>
      </c>
      <c r="AF373" s="14">
        <v>3</v>
      </c>
      <c r="AG373" s="14">
        <v>2</v>
      </c>
      <c r="AH373" s="14">
        <v>1</v>
      </c>
    </row>
    <row r="374" spans="1:40" x14ac:dyDescent="0.25">
      <c r="A374" s="14" t="s">
        <v>32</v>
      </c>
      <c r="B374" s="14">
        <f t="shared" si="267"/>
        <v>7.141860434644412E-2</v>
      </c>
      <c r="C374" s="14">
        <f t="shared" si="261"/>
        <v>7.6912644539635242E-2</v>
      </c>
      <c r="D374" s="14">
        <f t="shared" si="261"/>
        <v>8.3322384247761977E-2</v>
      </c>
      <c r="E374" s="14">
        <f t="shared" si="261"/>
        <v>9.0897564672144993E-2</v>
      </c>
      <c r="F374" s="14">
        <f t="shared" si="261"/>
        <v>9.9987825060834104E-2</v>
      </c>
      <c r="G374" s="14">
        <f t="shared" si="261"/>
        <v>0.11109820235903944</v>
      </c>
      <c r="H374" s="14">
        <f t="shared" si="261"/>
        <v>0.12498625608685034</v>
      </c>
      <c r="I374" s="14">
        <f t="shared" si="261"/>
        <v>0.14284244412249666</v>
      </c>
      <c r="J374" s="14">
        <f t="shared" si="261"/>
        <v>0.16665087654652166</v>
      </c>
      <c r="K374" s="14">
        <f t="shared" si="261"/>
        <v>0.19998297985353006</v>
      </c>
      <c r="L374" s="14">
        <f t="shared" si="261"/>
        <v>0.24998167444663705</v>
      </c>
      <c r="M374" s="14">
        <f t="shared" si="261"/>
        <v>0.33331396964279703</v>
      </c>
      <c r="N374" s="14">
        <f t="shared" si="261"/>
        <v>0.49998167411079886</v>
      </c>
      <c r="O374" s="14">
        <f t="shared" si="269"/>
        <v>1</v>
      </c>
      <c r="P374" s="14">
        <f t="shared" si="262"/>
        <v>0</v>
      </c>
      <c r="Q374" s="14">
        <f t="shared" si="263"/>
        <v>0</v>
      </c>
      <c r="R374" s="14">
        <f t="shared" si="264"/>
        <v>0</v>
      </c>
      <c r="S374" s="14">
        <f t="shared" si="265"/>
        <v>0</v>
      </c>
      <c r="T374" s="14">
        <f t="shared" si="266"/>
        <v>0</v>
      </c>
      <c r="U374" s="14">
        <f>O360</f>
        <v>1.0000528783079887</v>
      </c>
      <c r="V374" s="14">
        <v>14</v>
      </c>
      <c r="W374" s="14">
        <v>13</v>
      </c>
      <c r="X374" s="14">
        <v>12</v>
      </c>
      <c r="Y374" s="14">
        <v>11</v>
      </c>
      <c r="Z374" s="14">
        <v>10</v>
      </c>
      <c r="AA374" s="14">
        <v>9</v>
      </c>
      <c r="AB374" s="14">
        <v>8</v>
      </c>
      <c r="AC374" s="14">
        <v>7</v>
      </c>
      <c r="AD374" s="14">
        <v>6</v>
      </c>
      <c r="AE374" s="14">
        <v>5</v>
      </c>
      <c r="AF374" s="14">
        <v>4</v>
      </c>
      <c r="AG374" s="14">
        <v>3</v>
      </c>
      <c r="AH374" s="14">
        <v>2</v>
      </c>
      <c r="AI374" s="14">
        <v>1</v>
      </c>
    </row>
    <row r="375" spans="1:40" x14ac:dyDescent="0.25">
      <c r="A375" s="14" t="s">
        <v>31</v>
      </c>
      <c r="B375" s="14">
        <f t="shared" si="267"/>
        <v>6.6657757219495864E-2</v>
      </c>
      <c r="C375" s="14">
        <f t="shared" si="261"/>
        <v>7.1419268775314543E-2</v>
      </c>
      <c r="D375" s="14">
        <f t="shared" si="261"/>
        <v>7.6913339987844997E-2</v>
      </c>
      <c r="E375" s="14">
        <f t="shared" si="261"/>
        <v>8.3323114142041826E-2</v>
      </c>
      <c r="F375" s="14">
        <f t="shared" si="261"/>
        <v>9.0898333042473717E-2</v>
      </c>
      <c r="G375" s="14">
        <f t="shared" si="261"/>
        <v>9.998863667732745E-2</v>
      </c>
      <c r="H375" s="14">
        <f t="shared" si="261"/>
        <v>0.11109906289585089</v>
      </c>
      <c r="I375" s="14">
        <f t="shared" si="261"/>
        <v>0.12498717230071123</v>
      </c>
      <c r="J375" s="14">
        <f t="shared" si="261"/>
        <v>0.14284342399108654</v>
      </c>
      <c r="K375" s="14">
        <f t="shared" si="261"/>
        <v>0.16665192917465524</v>
      </c>
      <c r="L375" s="14">
        <f t="shared" si="261"/>
        <v>0.19998411448489789</v>
      </c>
      <c r="M375" s="14">
        <f t="shared" si="261"/>
        <v>0.24998289610840185</v>
      </c>
      <c r="N375" s="14">
        <f t="shared" si="261"/>
        <v>0.33331526052050314</v>
      </c>
      <c r="O375" s="14">
        <f t="shared" si="269"/>
        <v>0.4999828958158487</v>
      </c>
      <c r="P375" s="14">
        <f t="shared" si="262"/>
        <v>1</v>
      </c>
      <c r="Q375" s="14">
        <f t="shared" si="263"/>
        <v>0</v>
      </c>
      <c r="R375" s="14">
        <f t="shared" si="264"/>
        <v>0</v>
      </c>
      <c r="S375" s="14">
        <f t="shared" si="265"/>
        <v>0</v>
      </c>
      <c r="T375" s="14">
        <f t="shared" si="266"/>
        <v>0</v>
      </c>
      <c r="U375" s="14">
        <f>P360</f>
        <v>1.0000493530874561</v>
      </c>
      <c r="V375" s="14">
        <v>15</v>
      </c>
      <c r="W375" s="14">
        <v>14</v>
      </c>
      <c r="X375" s="14">
        <v>13</v>
      </c>
      <c r="Y375" s="14">
        <v>12</v>
      </c>
      <c r="Z375" s="14">
        <v>11</v>
      </c>
      <c r="AA375" s="14">
        <v>10</v>
      </c>
      <c r="AB375" s="14">
        <v>9</v>
      </c>
      <c r="AC375" s="14">
        <v>8</v>
      </c>
      <c r="AD375" s="14">
        <v>7</v>
      </c>
      <c r="AE375" s="14">
        <v>6</v>
      </c>
      <c r="AF375" s="14">
        <v>5</v>
      </c>
      <c r="AG375" s="14">
        <v>4</v>
      </c>
      <c r="AH375" s="14">
        <v>3</v>
      </c>
      <c r="AI375" s="14">
        <v>2</v>
      </c>
      <c r="AJ375" s="14">
        <v>1</v>
      </c>
    </row>
    <row r="376" spans="1:40" x14ac:dyDescent="0.25">
      <c r="A376" s="14" t="s">
        <v>91</v>
      </c>
      <c r="B376" s="14">
        <f t="shared" si="267"/>
        <v>6.2491982790790802E-2</v>
      </c>
      <c r="C376" s="14">
        <f t="shared" si="261"/>
        <v>6.6658314025059381E-2</v>
      </c>
      <c r="D376" s="14">
        <f t="shared" si="261"/>
        <v>7.1419850155646766E-2</v>
      </c>
      <c r="E376" s="14">
        <f t="shared" si="261"/>
        <v>7.6913948510186875E-2</v>
      </c>
      <c r="F376" s="14">
        <f t="shared" si="261"/>
        <v>8.3323752804781631E-2</v>
      </c>
      <c r="G376" s="14">
        <f t="shared" si="261"/>
        <v>9.089900537183937E-2</v>
      </c>
      <c r="H376" s="14">
        <f t="shared" si="261"/>
        <v>9.9989346847163291E-2</v>
      </c>
      <c r="I376" s="14">
        <f t="shared" si="261"/>
        <v>0.11109981587102873</v>
      </c>
      <c r="J376" s="14">
        <f t="shared" si="261"/>
        <v>0.12498797399334895</v>
      </c>
      <c r="K376" s="14">
        <f t="shared" si="261"/>
        <v>0.14284428138161653</v>
      </c>
      <c r="L376" s="14">
        <f t="shared" si="261"/>
        <v>0.16665285022972617</v>
      </c>
      <c r="M376" s="14">
        <f t="shared" si="261"/>
        <v>0.19998510729262545</v>
      </c>
      <c r="N376" s="14">
        <f t="shared" si="261"/>
        <v>0.24998396506734347</v>
      </c>
      <c r="O376" s="14">
        <f t="shared" si="269"/>
        <v>0.33331639004259711</v>
      </c>
      <c r="P376" s="14">
        <f t="shared" si="262"/>
        <v>0.49998396481021617</v>
      </c>
      <c r="Q376" s="14">
        <f t="shared" si="263"/>
        <v>1</v>
      </c>
      <c r="R376" s="14">
        <f t="shared" si="264"/>
        <v>0</v>
      </c>
      <c r="S376" s="14">
        <f t="shared" si="265"/>
        <v>0</v>
      </c>
      <c r="T376" s="14">
        <f t="shared" si="266"/>
        <v>0</v>
      </c>
      <c r="U376" s="14">
        <f>Q360</f>
        <v>1.0000462685194902</v>
      </c>
      <c r="V376" s="14">
        <v>16</v>
      </c>
      <c r="W376" s="14">
        <v>15</v>
      </c>
      <c r="X376" s="14">
        <v>14</v>
      </c>
      <c r="Y376" s="14">
        <v>13</v>
      </c>
      <c r="Z376" s="14">
        <v>12</v>
      </c>
      <c r="AA376" s="14">
        <v>11</v>
      </c>
      <c r="AB376" s="14">
        <v>10</v>
      </c>
      <c r="AC376" s="14">
        <v>9</v>
      </c>
      <c r="AD376" s="14">
        <v>8</v>
      </c>
      <c r="AE376" s="14">
        <v>7</v>
      </c>
      <c r="AF376" s="14">
        <v>6</v>
      </c>
      <c r="AG376" s="37">
        <v>5</v>
      </c>
      <c r="AH376" s="14">
        <v>4</v>
      </c>
      <c r="AI376" s="14">
        <v>3</v>
      </c>
      <c r="AJ376" s="14">
        <v>2</v>
      </c>
      <c r="AK376" s="14">
        <v>1</v>
      </c>
    </row>
    <row r="377" spans="1:40" x14ac:dyDescent="0.25">
      <c r="A377" s="14" t="s">
        <v>92</v>
      </c>
      <c r="B377" s="14">
        <f t="shared" si="267"/>
        <v>5.8816272359835484E-2</v>
      </c>
      <c r="C377" s="14">
        <f t="shared" ref="C377:C379" si="270">IFERROR(1/(W377^$U377),0)</f>
        <v>6.2492454362863138E-2</v>
      </c>
      <c r="D377" s="14">
        <f t="shared" ref="D377:D379" si="271">IFERROR(1/(X377^$U377),0)</f>
        <v>6.6658805327948503E-2</v>
      </c>
      <c r="E377" s="14">
        <f t="shared" ref="E377:E379" si="272">IFERROR(1/(Y377^$U377),0)</f>
        <v>7.1420363142223109E-2</v>
      </c>
      <c r="F377" s="14">
        <f t="shared" ref="F377:F379" si="273">IFERROR(1/(Z377^$U377),0)</f>
        <v>7.6914485445663233E-2</v>
      </c>
      <c r="G377" s="14">
        <f t="shared" ref="G377:G379" si="274">IFERROR(1/(AA377^$U377),0)</f>
        <v>8.3324316334793772E-2</v>
      </c>
      <c r="H377" s="14">
        <f t="shared" ref="H377:H379" si="275">IFERROR(1/(AB377^$U377),0)</f>
        <v>9.0899598607762325E-2</v>
      </c>
      <c r="I377" s="14">
        <f t="shared" ref="I377:I379" si="276">IFERROR(1/(AC377^$U377),0)</f>
        <v>9.9989973471795529E-2</v>
      </c>
      <c r="J377" s="14">
        <f t="shared" ref="J377:J379" si="277">IFERROR(1/(AD377^$U377),0)</f>
        <v>0.11110048026512949</v>
      </c>
      <c r="K377" s="14">
        <f t="shared" ref="K377:K379" si="278">IFERROR(1/(AE377^$U377),0)</f>
        <v>0.12498868137347621</v>
      </c>
      <c r="L377" s="14">
        <f t="shared" ref="L377:L379" si="279">IFERROR(1/(AF377^$U377),0)</f>
        <v>0.14284503790694617</v>
      </c>
      <c r="M377" s="14">
        <f t="shared" ref="M377:M379" si="280">IFERROR(1/(AG377^$U377),0)</f>
        <v>0.1666536629296044</v>
      </c>
      <c r="N377" s="14">
        <f t="shared" ref="N377:N379" si="281">IFERROR(1/(AH377^$U377),0)</f>
        <v>0.19998598330353692</v>
      </c>
      <c r="O377" s="14">
        <f t="shared" si="269"/>
        <v>0.24998490827020567</v>
      </c>
      <c r="P377" s="14">
        <f t="shared" si="262"/>
        <v>0.33331738668291738</v>
      </c>
      <c r="Q377" s="14">
        <f t="shared" si="263"/>
        <v>0.4999849080424385</v>
      </c>
      <c r="R377" s="14">
        <f t="shared" si="264"/>
        <v>1</v>
      </c>
      <c r="S377" s="14">
        <f t="shared" si="265"/>
        <v>0</v>
      </c>
      <c r="T377" s="14">
        <f t="shared" si="266"/>
        <v>0</v>
      </c>
      <c r="U377" s="14">
        <f>R360</f>
        <v>1.0000435468418731</v>
      </c>
      <c r="V377" s="14">
        <v>17</v>
      </c>
      <c r="W377" s="14">
        <v>16</v>
      </c>
      <c r="X377" s="14">
        <v>15</v>
      </c>
      <c r="Y377" s="14">
        <v>14</v>
      </c>
      <c r="Z377" s="14">
        <v>13</v>
      </c>
      <c r="AA377" s="14">
        <v>12</v>
      </c>
      <c r="AB377" s="14">
        <v>11</v>
      </c>
      <c r="AC377" s="14">
        <v>10</v>
      </c>
      <c r="AD377" s="14">
        <v>9</v>
      </c>
      <c r="AE377" s="14">
        <v>8</v>
      </c>
      <c r="AF377" s="14">
        <v>7</v>
      </c>
      <c r="AG377" s="14">
        <v>6</v>
      </c>
      <c r="AH377" s="14">
        <v>5</v>
      </c>
      <c r="AI377" s="14">
        <v>4</v>
      </c>
      <c r="AJ377" s="14">
        <v>3</v>
      </c>
      <c r="AK377" s="14">
        <v>2</v>
      </c>
      <c r="AL377" s="14">
        <v>1</v>
      </c>
    </row>
    <row r="378" spans="1:40" x14ac:dyDescent="0.25">
      <c r="A378" s="14" t="s">
        <v>93</v>
      </c>
      <c r="B378" s="14">
        <f t="shared" si="267"/>
        <v>5.55489518383393E-2</v>
      </c>
      <c r="C378" s="14">
        <f t="shared" si="270"/>
        <v>5.8816675505898246E-2</v>
      </c>
      <c r="D378" s="14">
        <f t="shared" si="271"/>
        <v>6.2492873541025923E-2</v>
      </c>
      <c r="E378" s="14">
        <f t="shared" si="272"/>
        <v>6.6659242044667694E-2</v>
      </c>
      <c r="F378" s="14">
        <f t="shared" si="273"/>
        <v>7.1420819133384245E-2</v>
      </c>
      <c r="G378" s="14">
        <f t="shared" si="274"/>
        <v>7.6914962724788941E-2</v>
      </c>
      <c r="H378" s="14">
        <f t="shared" si="275"/>
        <v>8.3324817253559696E-2</v>
      </c>
      <c r="I378" s="14">
        <f t="shared" si="276"/>
        <v>9.0900125931833012E-2</v>
      </c>
      <c r="J378" s="14">
        <f t="shared" si="277"/>
        <v>9.9990530474765305E-2</v>
      </c>
      <c r="K378" s="14">
        <f t="shared" si="278"/>
        <v>0.11110107084099909</v>
      </c>
      <c r="L378" s="14">
        <f t="shared" si="279"/>
        <v>0.12498931015917246</v>
      </c>
      <c r="M378" s="14">
        <f t="shared" si="280"/>
        <v>0.14284571037726948</v>
      </c>
      <c r="N378" s="14">
        <f t="shared" si="281"/>
        <v>0.16665438533282331</v>
      </c>
      <c r="O378" s="14">
        <f t="shared" si="269"/>
        <v>0.19998676198312412</v>
      </c>
      <c r="P378" s="14">
        <f t="shared" si="262"/>
        <v>0.24998574667573734</v>
      </c>
      <c r="Q378" s="14">
        <f t="shared" si="263"/>
        <v>0.33331827258792618</v>
      </c>
      <c r="R378" s="14">
        <f t="shared" si="264"/>
        <v>0.49998574647257438</v>
      </c>
      <c r="S378" s="14">
        <f t="shared" si="265"/>
        <v>1</v>
      </c>
      <c r="T378" s="14">
        <f t="shared" si="266"/>
        <v>0</v>
      </c>
      <c r="U378" s="14">
        <f>S360</f>
        <v>1.0000411275728802</v>
      </c>
      <c r="V378" s="14">
        <v>18</v>
      </c>
      <c r="W378" s="14">
        <v>17</v>
      </c>
      <c r="X378" s="14">
        <v>16</v>
      </c>
      <c r="Y378" s="14">
        <v>15</v>
      </c>
      <c r="Z378" s="14">
        <v>14</v>
      </c>
      <c r="AA378" s="14">
        <v>13</v>
      </c>
      <c r="AB378" s="14">
        <v>12</v>
      </c>
      <c r="AC378" s="14">
        <v>11</v>
      </c>
      <c r="AD378" s="14">
        <v>10</v>
      </c>
      <c r="AE378" s="14">
        <v>9</v>
      </c>
      <c r="AF378" s="14">
        <v>8</v>
      </c>
      <c r="AG378" s="14">
        <v>7</v>
      </c>
      <c r="AH378" s="14">
        <v>6</v>
      </c>
      <c r="AI378" s="14">
        <v>5</v>
      </c>
      <c r="AJ378" s="14">
        <v>4</v>
      </c>
      <c r="AK378" s="14">
        <v>3</v>
      </c>
      <c r="AL378" s="14">
        <v>2</v>
      </c>
      <c r="AM378" s="14">
        <v>1</v>
      </c>
    </row>
    <row r="379" spans="1:40" x14ac:dyDescent="0.25">
      <c r="A379" s="14" t="s">
        <v>94</v>
      </c>
      <c r="B379" s="14">
        <f t="shared" si="267"/>
        <v>5.2625541184802824E-2</v>
      </c>
      <c r="C379" s="14">
        <f t="shared" si="270"/>
        <v>5.554929938283279E-2</v>
      </c>
      <c r="D379" s="14">
        <f t="shared" si="271"/>
        <v>5.8817036217875651E-2</v>
      </c>
      <c r="E379" s="14">
        <f t="shared" si="272"/>
        <v>6.2493248597554965E-2</v>
      </c>
      <c r="F379" s="14">
        <f t="shared" si="273"/>
        <v>6.6659632793631157E-2</v>
      </c>
      <c r="G379" s="14">
        <f t="shared" si="274"/>
        <v>7.142122712794359E-2</v>
      </c>
      <c r="H379" s="14">
        <f t="shared" si="275"/>
        <v>7.6915389766517184E-2</v>
      </c>
      <c r="I379" s="14">
        <f t="shared" si="276"/>
        <v>8.3325265446587068E-2</v>
      </c>
      <c r="J379" s="14">
        <f t="shared" si="277"/>
        <v>9.0900597750699808E-2</v>
      </c>
      <c r="K379" s="14">
        <f t="shared" si="278"/>
        <v>9.9991028848473718E-2</v>
      </c>
      <c r="L379" s="14">
        <f t="shared" si="279"/>
        <v>0.11110159925364872</v>
      </c>
      <c r="M379" s="14">
        <f t="shared" si="280"/>
        <v>0.12498987275958197</v>
      </c>
      <c r="N379" s="14">
        <f t="shared" si="281"/>
        <v>0.14284631206392648</v>
      </c>
      <c r="O379" s="14">
        <f t="shared" si="269"/>
        <v>0.16665503169625251</v>
      </c>
      <c r="P379" s="14">
        <f t="shared" si="262"/>
        <v>0.199987458699009</v>
      </c>
      <c r="Q379" s="14">
        <f t="shared" si="263"/>
        <v>0.24998649683043875</v>
      </c>
      <c r="R379" s="14">
        <f t="shared" si="264"/>
        <v>0.33331906524177207</v>
      </c>
      <c r="S379" s="14">
        <f t="shared" si="265"/>
        <v>0.4999864966480983</v>
      </c>
      <c r="T379" s="14">
        <f t="shared" si="266"/>
        <v>1</v>
      </c>
      <c r="U379" s="14">
        <f>T360</f>
        <v>1.0000389629637811</v>
      </c>
      <c r="V379" s="14">
        <v>19</v>
      </c>
      <c r="W379" s="14">
        <v>18</v>
      </c>
      <c r="X379" s="14">
        <v>17</v>
      </c>
      <c r="Y379" s="14">
        <v>16</v>
      </c>
      <c r="Z379" s="14">
        <v>15</v>
      </c>
      <c r="AA379" s="14">
        <v>14</v>
      </c>
      <c r="AB379" s="14">
        <v>13</v>
      </c>
      <c r="AC379" s="14">
        <v>12</v>
      </c>
      <c r="AD379" s="14">
        <v>11</v>
      </c>
      <c r="AE379" s="14">
        <v>10</v>
      </c>
      <c r="AF379" s="14">
        <v>9</v>
      </c>
      <c r="AG379" s="14">
        <v>8</v>
      </c>
      <c r="AH379" s="14">
        <v>7</v>
      </c>
      <c r="AI379" s="14">
        <v>6</v>
      </c>
      <c r="AJ379" s="14">
        <v>5</v>
      </c>
      <c r="AK379" s="14">
        <v>4</v>
      </c>
      <c r="AL379" s="14">
        <v>3</v>
      </c>
      <c r="AM379" s="14">
        <v>2</v>
      </c>
      <c r="AN379" s="14">
        <v>1</v>
      </c>
    </row>
    <row r="380" spans="1:40" x14ac:dyDescent="0.25">
      <c r="U380" s="14" t="s">
        <v>30</v>
      </c>
    </row>
    <row r="381" spans="1:40" x14ac:dyDescent="0.25">
      <c r="A381" s="14" t="s">
        <v>29</v>
      </c>
      <c r="B381" s="14">
        <f t="shared" ref="B381:B388" si="282">B361/SUM($B361:$T361)</f>
        <v>1</v>
      </c>
      <c r="C381" s="14">
        <f t="shared" ref="C381:N381" si="283">C361/SUM($B361:$T361)</f>
        <v>0</v>
      </c>
      <c r="D381" s="14">
        <f t="shared" si="283"/>
        <v>0</v>
      </c>
      <c r="E381" s="14">
        <f t="shared" si="283"/>
        <v>0</v>
      </c>
      <c r="F381" s="14">
        <f t="shared" si="283"/>
        <v>0</v>
      </c>
      <c r="G381" s="14">
        <f t="shared" si="283"/>
        <v>0</v>
      </c>
      <c r="H381" s="14">
        <f t="shared" si="283"/>
        <v>0</v>
      </c>
      <c r="I381" s="14">
        <f t="shared" si="283"/>
        <v>0</v>
      </c>
      <c r="J381" s="14">
        <f t="shared" si="283"/>
        <v>0</v>
      </c>
      <c r="K381" s="14">
        <f t="shared" si="283"/>
        <v>0</v>
      </c>
      <c r="L381" s="14">
        <f t="shared" si="283"/>
        <v>0</v>
      </c>
      <c r="M381" s="14">
        <f t="shared" si="283"/>
        <v>0</v>
      </c>
      <c r="N381" s="14">
        <f t="shared" si="283"/>
        <v>0</v>
      </c>
      <c r="O381" s="14">
        <f t="shared" ref="O381:O388" si="284">O361/SUM($B361:$T361)</f>
        <v>0</v>
      </c>
      <c r="P381" s="14">
        <f t="shared" ref="P381:T381" si="285">P361/SUM($B361:$T361)</f>
        <v>0</v>
      </c>
      <c r="Q381" s="14">
        <f t="shared" si="285"/>
        <v>0</v>
      </c>
      <c r="R381" s="14">
        <f t="shared" si="285"/>
        <v>0</v>
      </c>
      <c r="S381" s="14">
        <f t="shared" si="285"/>
        <v>0</v>
      </c>
      <c r="T381" s="14">
        <f t="shared" si="285"/>
        <v>0</v>
      </c>
      <c r="U381" s="14">
        <f t="shared" ref="U381:U399" si="286">SUM(B381:T381)</f>
        <v>1</v>
      </c>
    </row>
    <row r="382" spans="1:40" x14ac:dyDescent="0.25">
      <c r="A382" s="14" t="s">
        <v>28</v>
      </c>
      <c r="B382" s="14">
        <f t="shared" si="282"/>
        <v>0.33333170890566782</v>
      </c>
      <c r="C382" s="14">
        <f t="shared" ref="C382:N382" si="287">C362/SUM($B362:$T362)</f>
        <v>0.66666829109433212</v>
      </c>
      <c r="D382" s="14">
        <f t="shared" si="287"/>
        <v>0</v>
      </c>
      <c r="E382" s="14">
        <f t="shared" si="287"/>
        <v>0</v>
      </c>
      <c r="F382" s="14">
        <f t="shared" si="287"/>
        <v>0</v>
      </c>
      <c r="G382" s="14">
        <f t="shared" si="287"/>
        <v>0</v>
      </c>
      <c r="H382" s="14">
        <f t="shared" si="287"/>
        <v>0</v>
      </c>
      <c r="I382" s="14">
        <f t="shared" si="287"/>
        <v>0</v>
      </c>
      <c r="J382" s="14">
        <f t="shared" si="287"/>
        <v>0</v>
      </c>
      <c r="K382" s="14">
        <f t="shared" si="287"/>
        <v>0</v>
      </c>
      <c r="L382" s="14">
        <f t="shared" si="287"/>
        <v>0</v>
      </c>
      <c r="M382" s="14">
        <f t="shared" si="287"/>
        <v>0</v>
      </c>
      <c r="N382" s="14">
        <f t="shared" si="287"/>
        <v>0</v>
      </c>
      <c r="O382" s="14">
        <f t="shared" si="284"/>
        <v>0</v>
      </c>
      <c r="P382" s="14">
        <f t="shared" ref="P382:T382" si="288">P362/SUM($B362:$T362)</f>
        <v>0</v>
      </c>
      <c r="Q382" s="14">
        <f t="shared" si="288"/>
        <v>0</v>
      </c>
      <c r="R382" s="14">
        <f t="shared" si="288"/>
        <v>0</v>
      </c>
      <c r="S382" s="14">
        <f t="shared" si="288"/>
        <v>0</v>
      </c>
      <c r="T382" s="14">
        <f t="shared" si="288"/>
        <v>0</v>
      </c>
      <c r="U382" s="14">
        <f t="shared" si="286"/>
        <v>1</v>
      </c>
    </row>
    <row r="383" spans="1:40" x14ac:dyDescent="0.25">
      <c r="A383" s="14" t="s">
        <v>27</v>
      </c>
      <c r="B383" s="14">
        <f t="shared" si="282"/>
        <v>0.18181682076452185</v>
      </c>
      <c r="C383" s="14">
        <f t="shared" ref="C383:N383" si="289">C363/SUM($B363:$T363)</f>
        <v>0.27272639733243426</v>
      </c>
      <c r="D383" s="14">
        <f t="shared" si="289"/>
        <v>0.54545678190304392</v>
      </c>
      <c r="E383" s="14">
        <f t="shared" si="289"/>
        <v>0</v>
      </c>
      <c r="F383" s="14">
        <f t="shared" si="289"/>
        <v>0</v>
      </c>
      <c r="G383" s="14">
        <f t="shared" si="289"/>
        <v>0</v>
      </c>
      <c r="H383" s="14">
        <f t="shared" si="289"/>
        <v>0</v>
      </c>
      <c r="I383" s="14">
        <f t="shared" si="289"/>
        <v>0</v>
      </c>
      <c r="J383" s="14">
        <f t="shared" si="289"/>
        <v>0</v>
      </c>
      <c r="K383" s="14">
        <f t="shared" si="289"/>
        <v>0</v>
      </c>
      <c r="L383" s="14">
        <f t="shared" si="289"/>
        <v>0</v>
      </c>
      <c r="M383" s="14">
        <f t="shared" si="289"/>
        <v>0</v>
      </c>
      <c r="N383" s="14">
        <f t="shared" si="289"/>
        <v>0</v>
      </c>
      <c r="O383" s="14">
        <f t="shared" si="284"/>
        <v>0</v>
      </c>
      <c r="P383" s="14">
        <f t="shared" ref="P383:T383" si="290">P363/SUM($B363:$T363)</f>
        <v>0</v>
      </c>
      <c r="Q383" s="14">
        <f t="shared" si="290"/>
        <v>0</v>
      </c>
      <c r="R383" s="14">
        <f t="shared" si="290"/>
        <v>0</v>
      </c>
      <c r="S383" s="14">
        <f t="shared" si="290"/>
        <v>0</v>
      </c>
      <c r="T383" s="14">
        <f t="shared" si="290"/>
        <v>0</v>
      </c>
      <c r="U383" s="14">
        <f t="shared" si="286"/>
        <v>1</v>
      </c>
    </row>
    <row r="384" spans="1:40" x14ac:dyDescent="0.25">
      <c r="A384" s="14" t="s">
        <v>26</v>
      </c>
      <c r="B384" s="14">
        <f t="shared" si="282"/>
        <v>0.11999888912204813</v>
      </c>
      <c r="C384" s="14">
        <f t="shared" ref="C384:N384" si="291">C364/SUM($B364:$T364)</f>
        <v>0.15999900424907668</v>
      </c>
      <c r="D384" s="14">
        <f t="shared" si="291"/>
        <v>0.23999953261828377</v>
      </c>
      <c r="E384" s="14">
        <f t="shared" si="291"/>
        <v>0.48000257401059127</v>
      </c>
      <c r="F384" s="14">
        <f t="shared" si="291"/>
        <v>0</v>
      </c>
      <c r="G384" s="14">
        <f t="shared" si="291"/>
        <v>0</v>
      </c>
      <c r="H384" s="14">
        <f t="shared" si="291"/>
        <v>0</v>
      </c>
      <c r="I384" s="14">
        <f t="shared" si="291"/>
        <v>0</v>
      </c>
      <c r="J384" s="14">
        <f t="shared" si="291"/>
        <v>0</v>
      </c>
      <c r="K384" s="14">
        <f t="shared" si="291"/>
        <v>0</v>
      </c>
      <c r="L384" s="14">
        <f t="shared" si="291"/>
        <v>0</v>
      </c>
      <c r="M384" s="14">
        <f t="shared" si="291"/>
        <v>0</v>
      </c>
      <c r="N384" s="14">
        <f t="shared" si="291"/>
        <v>0</v>
      </c>
      <c r="O384" s="14">
        <f t="shared" si="284"/>
        <v>0</v>
      </c>
      <c r="P384" s="14">
        <f t="shared" ref="P384:T384" si="292">P364/SUM($B364:$T364)</f>
        <v>0</v>
      </c>
      <c r="Q384" s="14">
        <f t="shared" si="292"/>
        <v>0</v>
      </c>
      <c r="R384" s="14">
        <f t="shared" si="292"/>
        <v>0</v>
      </c>
      <c r="S384" s="14">
        <f t="shared" si="292"/>
        <v>0</v>
      </c>
      <c r="T384" s="14">
        <f t="shared" si="292"/>
        <v>0</v>
      </c>
      <c r="U384" s="14">
        <f t="shared" si="286"/>
        <v>0.99999999999999978</v>
      </c>
    </row>
    <row r="385" spans="1:21" x14ac:dyDescent="0.25">
      <c r="A385" s="14" t="s">
        <v>25</v>
      </c>
      <c r="B385" s="14">
        <f t="shared" si="282"/>
        <v>8.7590312970074094E-2</v>
      </c>
      <c r="C385" s="14">
        <f t="shared" ref="C385:N385" si="293">C365/SUM($B365:$T365)</f>
        <v>0.10948814886778672</v>
      </c>
      <c r="D385" s="14">
        <f t="shared" si="293"/>
        <v>0.14598464139199985</v>
      </c>
      <c r="E385" s="14">
        <f t="shared" si="293"/>
        <v>0.21897789844357679</v>
      </c>
      <c r="F385" s="14">
        <f t="shared" si="293"/>
        <v>0.43795899832656243</v>
      </c>
      <c r="G385" s="14">
        <f t="shared" si="293"/>
        <v>0</v>
      </c>
      <c r="H385" s="14">
        <f t="shared" si="293"/>
        <v>0</v>
      </c>
      <c r="I385" s="14">
        <f t="shared" si="293"/>
        <v>0</v>
      </c>
      <c r="J385" s="14">
        <f t="shared" si="293"/>
        <v>0</v>
      </c>
      <c r="K385" s="14">
        <f t="shared" si="293"/>
        <v>0</v>
      </c>
      <c r="L385" s="14">
        <f t="shared" si="293"/>
        <v>0</v>
      </c>
      <c r="M385" s="14">
        <f t="shared" si="293"/>
        <v>0</v>
      </c>
      <c r="N385" s="14">
        <f t="shared" si="293"/>
        <v>0</v>
      </c>
      <c r="O385" s="14">
        <f t="shared" si="284"/>
        <v>0</v>
      </c>
      <c r="P385" s="14">
        <f t="shared" ref="P385:T385" si="294">P365/SUM($B365:$T365)</f>
        <v>0</v>
      </c>
      <c r="Q385" s="14">
        <f t="shared" si="294"/>
        <v>0</v>
      </c>
      <c r="R385" s="14">
        <f t="shared" si="294"/>
        <v>0</v>
      </c>
      <c r="S385" s="14">
        <f t="shared" si="294"/>
        <v>0</v>
      </c>
      <c r="T385" s="14">
        <f t="shared" si="294"/>
        <v>0</v>
      </c>
      <c r="U385" s="14">
        <f t="shared" si="286"/>
        <v>0.99999999999999978</v>
      </c>
    </row>
    <row r="386" spans="1:21" x14ac:dyDescent="0.25">
      <c r="A386" s="14" t="s">
        <v>24</v>
      </c>
      <c r="B386" s="14">
        <f t="shared" si="282"/>
        <v>6.8025591547954165E-2</v>
      </c>
      <c r="C386" s="14">
        <f t="shared" ref="C386:N386" si="295">C366/SUM($B366:$T366)</f>
        <v>8.1631030156725029E-2</v>
      </c>
      <c r="D386" s="14">
        <f t="shared" si="295"/>
        <v>0.10203927771618698</v>
      </c>
      <c r="E386" s="14">
        <f t="shared" si="295"/>
        <v>0.13605321262090289</v>
      </c>
      <c r="F386" s="14">
        <f t="shared" si="295"/>
        <v>0.20408159974643056</v>
      </c>
      <c r="G386" s="14">
        <f t="shared" si="295"/>
        <v>0.40816928821180043</v>
      </c>
      <c r="H386" s="14">
        <f t="shared" si="295"/>
        <v>0</v>
      </c>
      <c r="I386" s="14">
        <f t="shared" si="295"/>
        <v>0</v>
      </c>
      <c r="J386" s="14">
        <f t="shared" si="295"/>
        <v>0</v>
      </c>
      <c r="K386" s="14">
        <f t="shared" si="295"/>
        <v>0</v>
      </c>
      <c r="L386" s="14">
        <f t="shared" si="295"/>
        <v>0</v>
      </c>
      <c r="M386" s="14">
        <f t="shared" si="295"/>
        <v>0</v>
      </c>
      <c r="N386" s="14">
        <f t="shared" si="295"/>
        <v>0</v>
      </c>
      <c r="O386" s="14">
        <f t="shared" si="284"/>
        <v>0</v>
      </c>
      <c r="P386" s="14">
        <f t="shared" ref="P386:T386" si="296">P366/SUM($B366:$T366)</f>
        <v>0</v>
      </c>
      <c r="Q386" s="14">
        <f t="shared" si="296"/>
        <v>0</v>
      </c>
      <c r="R386" s="14">
        <f t="shared" si="296"/>
        <v>0</v>
      </c>
      <c r="S386" s="14">
        <f t="shared" si="296"/>
        <v>0</v>
      </c>
      <c r="T386" s="14">
        <f t="shared" si="296"/>
        <v>0</v>
      </c>
      <c r="U386" s="14">
        <f t="shared" si="286"/>
        <v>1</v>
      </c>
    </row>
    <row r="387" spans="1:21" x14ac:dyDescent="0.25">
      <c r="A387" s="14" t="s">
        <v>23</v>
      </c>
      <c r="B387" s="14">
        <f t="shared" si="282"/>
        <v>5.5094492431516623E-2</v>
      </c>
      <c r="C387" s="14">
        <f t="shared" ref="C387:N387" si="297">C367/SUM($B367:$T367)</f>
        <v>6.4277198749552164E-2</v>
      </c>
      <c r="D387" s="14">
        <f t="shared" si="297"/>
        <v>7.7133051393652841E-2</v>
      </c>
      <c r="E387" s="14">
        <f t="shared" si="297"/>
        <v>9.6416945922885661E-2</v>
      </c>
      <c r="F387" s="14">
        <f t="shared" si="297"/>
        <v>0.12855701374294543</v>
      </c>
      <c r="G387" s="14">
        <f t="shared" si="297"/>
        <v>0.1928378162582513</v>
      </c>
      <c r="H387" s="14">
        <f t="shared" si="297"/>
        <v>0.38568348150119602</v>
      </c>
      <c r="I387" s="14">
        <f t="shared" si="297"/>
        <v>0</v>
      </c>
      <c r="J387" s="14">
        <f t="shared" si="297"/>
        <v>0</v>
      </c>
      <c r="K387" s="14">
        <f t="shared" si="297"/>
        <v>0</v>
      </c>
      <c r="L387" s="14">
        <f t="shared" si="297"/>
        <v>0</v>
      </c>
      <c r="M387" s="14">
        <f t="shared" si="297"/>
        <v>0</v>
      </c>
      <c r="N387" s="14">
        <f t="shared" si="297"/>
        <v>0</v>
      </c>
      <c r="O387" s="14">
        <f t="shared" si="284"/>
        <v>0</v>
      </c>
      <c r="P387" s="14">
        <f t="shared" ref="P387:T387" si="298">P367/SUM($B367:$T367)</f>
        <v>0</v>
      </c>
      <c r="Q387" s="14">
        <f t="shared" si="298"/>
        <v>0</v>
      </c>
      <c r="R387" s="14">
        <f t="shared" si="298"/>
        <v>0</v>
      </c>
      <c r="S387" s="14">
        <f t="shared" si="298"/>
        <v>0</v>
      </c>
      <c r="T387" s="14">
        <f t="shared" si="298"/>
        <v>0</v>
      </c>
      <c r="U387" s="14">
        <f t="shared" si="286"/>
        <v>1</v>
      </c>
    </row>
    <row r="388" spans="1:21" x14ac:dyDescent="0.25">
      <c r="A388" s="14" t="s">
        <v>22</v>
      </c>
      <c r="B388" s="14">
        <f t="shared" si="282"/>
        <v>4.5990067945050603E-2</v>
      </c>
      <c r="C388" s="14">
        <f t="shared" ref="C388:N388" si="299">C368/SUM($B368:$T368)</f>
        <v>5.2560324980137088E-2</v>
      </c>
      <c r="D388" s="14">
        <f t="shared" si="299"/>
        <v>6.1320712251817192E-2</v>
      </c>
      <c r="E388" s="14">
        <f t="shared" si="299"/>
        <v>7.3585327485213389E-2</v>
      </c>
      <c r="F388" s="14">
        <f t="shared" si="299"/>
        <v>9.1982382661268097E-2</v>
      </c>
      <c r="G388" s="14">
        <f t="shared" si="299"/>
        <v>0.1226444202288937</v>
      </c>
      <c r="H388" s="14">
        <f t="shared" si="299"/>
        <v>0.18396925897463243</v>
      </c>
      <c r="I388" s="14">
        <f t="shared" si="299"/>
        <v>0.36794750547298749</v>
      </c>
      <c r="J388" s="14">
        <f t="shared" si="299"/>
        <v>0</v>
      </c>
      <c r="K388" s="14">
        <f t="shared" si="299"/>
        <v>0</v>
      </c>
      <c r="L388" s="14">
        <f t="shared" si="299"/>
        <v>0</v>
      </c>
      <c r="M388" s="14">
        <f t="shared" si="299"/>
        <v>0</v>
      </c>
      <c r="N388" s="14">
        <f t="shared" si="299"/>
        <v>0</v>
      </c>
      <c r="O388" s="14">
        <f t="shared" si="284"/>
        <v>0</v>
      </c>
      <c r="P388" s="14">
        <f t="shared" ref="P388:T388" si="300">P368/SUM($B368:$T368)</f>
        <v>0</v>
      </c>
      <c r="Q388" s="14">
        <f t="shared" si="300"/>
        <v>0</v>
      </c>
      <c r="R388" s="14">
        <f t="shared" si="300"/>
        <v>0</v>
      </c>
      <c r="S388" s="14">
        <f t="shared" si="300"/>
        <v>0</v>
      </c>
      <c r="T388" s="14">
        <f t="shared" si="300"/>
        <v>0</v>
      </c>
      <c r="U388" s="14">
        <f t="shared" si="286"/>
        <v>1</v>
      </c>
    </row>
    <row r="389" spans="1:21" x14ac:dyDescent="0.25">
      <c r="A389" s="14" t="s">
        <v>21</v>
      </c>
      <c r="B389" s="14">
        <f t="shared" ref="B389:N399" si="301">B369/SUM($B369:$T369)</f>
        <v>3.9274120878610541E-2</v>
      </c>
      <c r="C389" s="14">
        <f t="shared" si="301"/>
        <v>4.4183593176764693E-2</v>
      </c>
      <c r="D389" s="14">
        <f t="shared" si="301"/>
        <v>5.0495803507077643E-2</v>
      </c>
      <c r="E389" s="14">
        <f t="shared" si="301"/>
        <v>5.8912132310768799E-2</v>
      </c>
      <c r="F389" s="14">
        <f t="shared" si="301"/>
        <v>7.0695071927389594E-2</v>
      </c>
      <c r="G389" s="14">
        <f t="shared" si="301"/>
        <v>8.8369624978460223E-2</v>
      </c>
      <c r="H389" s="14">
        <f t="shared" si="301"/>
        <v>0.11782751615868635</v>
      </c>
      <c r="I389" s="14">
        <f t="shared" si="301"/>
        <v>0.17674412734137709</v>
      </c>
      <c r="J389" s="14">
        <f t="shared" si="301"/>
        <v>0.35349800972086498</v>
      </c>
      <c r="K389" s="14">
        <f t="shared" si="301"/>
        <v>0</v>
      </c>
      <c r="L389" s="14">
        <f t="shared" si="301"/>
        <v>0</v>
      </c>
      <c r="M389" s="14">
        <f t="shared" si="301"/>
        <v>0</v>
      </c>
      <c r="N389" s="14">
        <f t="shared" si="301"/>
        <v>0</v>
      </c>
      <c r="O389" s="14">
        <f t="shared" ref="O389:T389" si="302">O369/SUM($B369:$T369)</f>
        <v>0</v>
      </c>
      <c r="P389" s="14">
        <f t="shared" si="302"/>
        <v>0</v>
      </c>
      <c r="Q389" s="14">
        <f t="shared" si="302"/>
        <v>0</v>
      </c>
      <c r="R389" s="14">
        <f t="shared" si="302"/>
        <v>0</v>
      </c>
      <c r="S389" s="14">
        <f t="shared" si="302"/>
        <v>0</v>
      </c>
      <c r="T389" s="14">
        <f t="shared" si="302"/>
        <v>0</v>
      </c>
      <c r="U389" s="14">
        <f t="shared" si="286"/>
        <v>1</v>
      </c>
    </row>
    <row r="390" spans="1:21" x14ac:dyDescent="0.25">
      <c r="A390" s="14" t="s">
        <v>20</v>
      </c>
      <c r="B390" s="14">
        <f t="shared" si="301"/>
        <v>3.4139661999111094E-2</v>
      </c>
      <c r="C390" s="14">
        <f t="shared" si="301"/>
        <v>3.7933131515468628E-2</v>
      </c>
      <c r="D390" s="14">
        <f t="shared" si="301"/>
        <v>4.2674991457195062E-2</v>
      </c>
      <c r="E390" s="14">
        <f t="shared" si="301"/>
        <v>4.8771701915447968E-2</v>
      </c>
      <c r="F390" s="14">
        <f t="shared" si="301"/>
        <v>5.690070019759727E-2</v>
      </c>
      <c r="G390" s="14">
        <f t="shared" si="301"/>
        <v>6.8281381414355621E-2</v>
      </c>
      <c r="H390" s="14">
        <f t="shared" si="301"/>
        <v>8.5352554709503967E-2</v>
      </c>
      <c r="I390" s="14">
        <f t="shared" si="301"/>
        <v>0.11380482949822993</v>
      </c>
      <c r="J390" s="14">
        <f t="shared" si="301"/>
        <v>0.170710253164224</v>
      </c>
      <c r="K390" s="14">
        <f t="shared" si="301"/>
        <v>0.3414307941288664</v>
      </c>
      <c r="L390" s="14">
        <f t="shared" si="301"/>
        <v>0</v>
      </c>
      <c r="M390" s="14">
        <f t="shared" si="301"/>
        <v>0</v>
      </c>
      <c r="N390" s="14">
        <f t="shared" si="301"/>
        <v>0</v>
      </c>
      <c r="O390" s="14">
        <f t="shared" ref="O390:T390" si="303">O370/SUM($B370:$T370)</f>
        <v>0</v>
      </c>
      <c r="P390" s="14">
        <f t="shared" si="303"/>
        <v>0</v>
      </c>
      <c r="Q390" s="14">
        <f t="shared" si="303"/>
        <v>0</v>
      </c>
      <c r="R390" s="14">
        <f t="shared" si="303"/>
        <v>0</v>
      </c>
      <c r="S390" s="14">
        <f t="shared" si="303"/>
        <v>0</v>
      </c>
      <c r="T390" s="14">
        <f t="shared" si="303"/>
        <v>0</v>
      </c>
      <c r="U390" s="14">
        <f t="shared" si="286"/>
        <v>1</v>
      </c>
    </row>
    <row r="391" spans="1:21" x14ac:dyDescent="0.25">
      <c r="A391" s="14" t="s">
        <v>19</v>
      </c>
      <c r="B391" s="14">
        <f t="shared" si="301"/>
        <v>3.0101564552898891E-2</v>
      </c>
      <c r="C391" s="14">
        <f t="shared" si="301"/>
        <v>3.3111867644529697E-2</v>
      </c>
      <c r="D391" s="14">
        <f t="shared" si="301"/>
        <v>3.6791144160266513E-2</v>
      </c>
      <c r="E391" s="14">
        <f t="shared" si="301"/>
        <v>4.1390263696547407E-2</v>
      </c>
      <c r="F391" s="14">
        <f t="shared" si="301"/>
        <v>4.7303452001129204E-2</v>
      </c>
      <c r="G391" s="14">
        <f t="shared" si="301"/>
        <v>5.518775594925248E-2</v>
      </c>
      <c r="H391" s="14">
        <f t="shared" si="301"/>
        <v>6.6225868165701099E-2</v>
      </c>
      <c r="I391" s="14">
        <f t="shared" si="301"/>
        <v>8.2783193516539691E-2</v>
      </c>
      <c r="J391" s="14">
        <f t="shared" si="301"/>
        <v>0.11037906677728236</v>
      </c>
      <c r="K391" s="14">
        <f t="shared" si="301"/>
        <v>0.16557171945170554</v>
      </c>
      <c r="L391" s="14">
        <f t="shared" si="301"/>
        <v>0.33115410408414714</v>
      </c>
      <c r="M391" s="14">
        <f t="shared" si="301"/>
        <v>0</v>
      </c>
      <c r="N391" s="14">
        <f t="shared" si="301"/>
        <v>0</v>
      </c>
      <c r="O391" s="14">
        <f t="shared" ref="O391:T391" si="304">O371/SUM($B371:$T371)</f>
        <v>0</v>
      </c>
      <c r="P391" s="14">
        <f t="shared" si="304"/>
        <v>0</v>
      </c>
      <c r="Q391" s="14">
        <f t="shared" si="304"/>
        <v>0</v>
      </c>
      <c r="R391" s="14">
        <f t="shared" si="304"/>
        <v>0</v>
      </c>
      <c r="S391" s="14">
        <f t="shared" si="304"/>
        <v>0</v>
      </c>
      <c r="T391" s="14">
        <f t="shared" si="304"/>
        <v>0</v>
      </c>
      <c r="U391" s="14">
        <f t="shared" si="286"/>
        <v>1</v>
      </c>
    </row>
    <row r="392" spans="1:21" x14ac:dyDescent="0.25">
      <c r="A392" s="14" t="s">
        <v>18</v>
      </c>
      <c r="B392" s="14">
        <f t="shared" si="301"/>
        <v>2.6851961506405356E-2</v>
      </c>
      <c r="C392" s="14">
        <f t="shared" si="301"/>
        <v>2.92931737035486E-2</v>
      </c>
      <c r="D392" s="14">
        <f t="shared" si="301"/>
        <v>3.2222641432703307E-2</v>
      </c>
      <c r="E392" s="14">
        <f t="shared" si="301"/>
        <v>3.5803119608290732E-2</v>
      </c>
      <c r="F392" s="14">
        <f t="shared" si="301"/>
        <v>4.0278741825959752E-2</v>
      </c>
      <c r="G392" s="14">
        <f t="shared" si="301"/>
        <v>4.6033148742594197E-2</v>
      </c>
      <c r="H392" s="14">
        <f t="shared" si="301"/>
        <v>5.3705745515920507E-2</v>
      </c>
      <c r="I392" s="14">
        <f t="shared" si="301"/>
        <v>6.4447469888660125E-2</v>
      </c>
      <c r="J392" s="14">
        <f t="shared" si="301"/>
        <v>8.056021746085254E-2</v>
      </c>
      <c r="K392" s="14">
        <f t="shared" si="301"/>
        <v>0.10741513616175798</v>
      </c>
      <c r="L392" s="14">
        <f t="shared" si="301"/>
        <v>0.16112590272512098</v>
      </c>
      <c r="M392" s="14">
        <f t="shared" si="301"/>
        <v>0.32226274142818584</v>
      </c>
      <c r="N392" s="14">
        <f t="shared" si="301"/>
        <v>0</v>
      </c>
      <c r="O392" s="14">
        <f t="shared" ref="O392:T392" si="305">O372/SUM($B372:$T372)</f>
        <v>0</v>
      </c>
      <c r="P392" s="14">
        <f t="shared" si="305"/>
        <v>0</v>
      </c>
      <c r="Q392" s="14">
        <f t="shared" si="305"/>
        <v>0</v>
      </c>
      <c r="R392" s="14">
        <f t="shared" si="305"/>
        <v>0</v>
      </c>
      <c r="S392" s="14">
        <f t="shared" si="305"/>
        <v>0</v>
      </c>
      <c r="T392" s="14">
        <f t="shared" si="305"/>
        <v>0</v>
      </c>
      <c r="U392" s="14">
        <f t="shared" si="286"/>
        <v>1</v>
      </c>
    </row>
    <row r="393" spans="1:21" x14ac:dyDescent="0.25">
      <c r="A393" s="14" t="s">
        <v>17</v>
      </c>
      <c r="B393" s="14">
        <f t="shared" si="301"/>
        <v>2.4186748511539555E-2</v>
      </c>
      <c r="C393" s="14">
        <f t="shared" si="301"/>
        <v>2.6202417995426792E-2</v>
      </c>
      <c r="D393" s="14">
        <f t="shared" si="301"/>
        <v>2.8584583013309867E-2</v>
      </c>
      <c r="E393" s="14">
        <f t="shared" si="301"/>
        <v>3.1443194361438255E-2</v>
      </c>
      <c r="F393" s="14">
        <f t="shared" si="301"/>
        <v>3.4937070608544972E-2</v>
      </c>
      <c r="G393" s="14">
        <f t="shared" si="301"/>
        <v>3.9304440853633507E-2</v>
      </c>
      <c r="H393" s="14">
        <f t="shared" si="301"/>
        <v>4.4919667297294512E-2</v>
      </c>
      <c r="I393" s="14">
        <f t="shared" si="301"/>
        <v>5.2406691076084658E-2</v>
      </c>
      <c r="J393" s="14">
        <f t="shared" si="301"/>
        <v>6.288861484588118E-2</v>
      </c>
      <c r="K393" s="14">
        <f t="shared" si="301"/>
        <v>7.8611664392733524E-2</v>
      </c>
      <c r="L393" s="14">
        <f t="shared" si="301"/>
        <v>0.10481709245396822</v>
      </c>
      <c r="M393" s="14">
        <f t="shared" si="301"/>
        <v>0.15722889435340931</v>
      </c>
      <c r="N393" s="14">
        <f t="shared" si="301"/>
        <v>0.31446892023673556</v>
      </c>
      <c r="O393" s="14">
        <f t="shared" ref="O393:T393" si="306">O373/SUM($B373:$T373)</f>
        <v>0</v>
      </c>
      <c r="P393" s="14">
        <f t="shared" si="306"/>
        <v>0</v>
      </c>
      <c r="Q393" s="14">
        <f t="shared" si="306"/>
        <v>0</v>
      </c>
      <c r="R393" s="14">
        <f t="shared" si="306"/>
        <v>0</v>
      </c>
      <c r="S393" s="14">
        <f t="shared" si="306"/>
        <v>0</v>
      </c>
      <c r="T393" s="14">
        <f t="shared" si="306"/>
        <v>0</v>
      </c>
      <c r="U393" s="14">
        <f t="shared" si="286"/>
        <v>0.99999999999999989</v>
      </c>
    </row>
    <row r="394" spans="1:21" x14ac:dyDescent="0.25">
      <c r="A394" s="14" t="s">
        <v>16</v>
      </c>
      <c r="B394" s="14">
        <f t="shared" si="301"/>
        <v>2.1965647831395665E-2</v>
      </c>
      <c r="C394" s="14">
        <f t="shared" si="301"/>
        <v>2.3655405747550994E-2</v>
      </c>
      <c r="D394" s="14">
        <f t="shared" si="301"/>
        <v>2.562679802562811E-2</v>
      </c>
      <c r="E394" s="14">
        <f t="shared" si="301"/>
        <v>2.795663556563549E-2</v>
      </c>
      <c r="F394" s="14">
        <f t="shared" si="301"/>
        <v>3.0752454109288851E-2</v>
      </c>
      <c r="G394" s="14">
        <f t="shared" si="301"/>
        <v>3.4169583822752127E-2</v>
      </c>
      <c r="H394" s="14">
        <f t="shared" si="301"/>
        <v>3.8441021216974805E-2</v>
      </c>
      <c r="I394" s="14">
        <f t="shared" si="301"/>
        <v>4.3932905881922286E-2</v>
      </c>
      <c r="J394" s="14">
        <f t="shared" si="301"/>
        <v>5.1255474655555196E-2</v>
      </c>
      <c r="K394" s="14">
        <f t="shared" si="301"/>
        <v>6.1507162565470209E-2</v>
      </c>
      <c r="L394" s="14">
        <f t="shared" si="301"/>
        <v>7.6884860400815491E-2</v>
      </c>
      <c r="M394" s="14">
        <f t="shared" si="301"/>
        <v>0.10251470665742177</v>
      </c>
      <c r="N394" s="14">
        <f t="shared" si="301"/>
        <v>0.15377535694193736</v>
      </c>
      <c r="O394" s="14">
        <f t="shared" ref="O394:T394" si="307">O374/SUM($B374:$T374)</f>
        <v>0.30756198657765177</v>
      </c>
      <c r="P394" s="14">
        <f t="shared" si="307"/>
        <v>0</v>
      </c>
      <c r="Q394" s="14">
        <f t="shared" si="307"/>
        <v>0</v>
      </c>
      <c r="R394" s="14">
        <f t="shared" si="307"/>
        <v>0</v>
      </c>
      <c r="S394" s="14">
        <f t="shared" si="307"/>
        <v>0</v>
      </c>
      <c r="T394" s="14">
        <f t="shared" si="307"/>
        <v>0</v>
      </c>
      <c r="U394" s="14">
        <f t="shared" si="286"/>
        <v>1</v>
      </c>
    </row>
    <row r="395" spans="1:21" x14ac:dyDescent="0.25">
      <c r="A395" s="14" t="s">
        <v>15</v>
      </c>
      <c r="B395" s="14">
        <f t="shared" si="301"/>
        <v>2.0089454157345112E-2</v>
      </c>
      <c r="C395" s="14">
        <f t="shared" si="301"/>
        <v>2.1524488459583997E-2</v>
      </c>
      <c r="D395" s="14">
        <f t="shared" si="301"/>
        <v>2.3180303121902678E-2</v>
      </c>
      <c r="E395" s="14">
        <f t="shared" si="301"/>
        <v>2.511209425021281E-2</v>
      </c>
      <c r="F395" s="14">
        <f t="shared" si="301"/>
        <v>2.7395129551430097E-2</v>
      </c>
      <c r="G395" s="14">
        <f t="shared" si="301"/>
        <v>3.0134784255794047E-2</v>
      </c>
      <c r="H395" s="14">
        <f t="shared" si="301"/>
        <v>3.3483267725626577E-2</v>
      </c>
      <c r="I395" s="14">
        <f t="shared" si="301"/>
        <v>3.7668895158340931E-2</v>
      </c>
      <c r="J395" s="14">
        <f t="shared" si="301"/>
        <v>4.3050449604803656E-2</v>
      </c>
      <c r="K395" s="14">
        <f t="shared" si="301"/>
        <v>5.0225906646738532E-2</v>
      </c>
      <c r="L395" s="14">
        <f t="shared" si="301"/>
        <v>6.0271630305715793E-2</v>
      </c>
      <c r="M395" s="14">
        <f t="shared" si="301"/>
        <v>7.5340367587724347E-2</v>
      </c>
      <c r="N395" s="14">
        <f t="shared" si="301"/>
        <v>0.10045524970365682</v>
      </c>
      <c r="O395" s="14">
        <f t="shared" ref="O395:T395" si="308">O375/SUM($B375:$T375)</f>
        <v>0.15068588989386816</v>
      </c>
      <c r="P395" s="14">
        <f t="shared" si="308"/>
        <v>0.30138208957725637</v>
      </c>
      <c r="Q395" s="14">
        <f t="shared" si="308"/>
        <v>0</v>
      </c>
      <c r="R395" s="14">
        <f t="shared" si="308"/>
        <v>0</v>
      </c>
      <c r="S395" s="14">
        <f t="shared" si="308"/>
        <v>0</v>
      </c>
      <c r="T395" s="14">
        <f t="shared" si="308"/>
        <v>0</v>
      </c>
      <c r="U395" s="14">
        <f t="shared" si="286"/>
        <v>0.99999999999999978</v>
      </c>
    </row>
    <row r="396" spans="1:21" x14ac:dyDescent="0.25">
      <c r="A396" s="14" t="s">
        <v>95</v>
      </c>
      <c r="B396" s="14">
        <f t="shared" si="301"/>
        <v>1.8485741266519695E-2</v>
      </c>
      <c r="C396" s="14">
        <f t="shared" si="301"/>
        <v>1.9718182898035001E-2</v>
      </c>
      <c r="D396" s="14">
        <f t="shared" si="301"/>
        <v>2.1126691974085551E-2</v>
      </c>
      <c r="E396" s="14">
        <f t="shared" si="301"/>
        <v>2.2751900139024863E-2</v>
      </c>
      <c r="F396" s="14">
        <f t="shared" si="301"/>
        <v>2.4647983099867751E-2</v>
      </c>
      <c r="G396" s="14">
        <f t="shared" si="301"/>
        <v>2.6888817087356538E-2</v>
      </c>
      <c r="H396" s="14">
        <f t="shared" si="301"/>
        <v>2.9577829229917561E-2</v>
      </c>
      <c r="I396" s="14">
        <f t="shared" si="301"/>
        <v>3.2864414909434918E-2</v>
      </c>
      <c r="J396" s="14">
        <f t="shared" si="301"/>
        <v>3.6972668260544128E-2</v>
      </c>
      <c r="K396" s="14">
        <f t="shared" si="301"/>
        <v>4.225473907369174E-2</v>
      </c>
      <c r="L396" s="14">
        <f t="shared" si="301"/>
        <v>4.9297547190785669E-2</v>
      </c>
      <c r="M396" s="14">
        <f t="shared" si="301"/>
        <v>5.9157555665099629E-2</v>
      </c>
      <c r="N396" s="14">
        <f t="shared" si="301"/>
        <v>7.3947708052153657E-2</v>
      </c>
      <c r="O396" s="14">
        <f t="shared" ref="O396:T396" si="309">O376/SUM($B376:$T376)</f>
        <v>9.8598256465080872E-2</v>
      </c>
      <c r="P396" s="14">
        <f t="shared" si="309"/>
        <v>0.1479001593185548</v>
      </c>
      <c r="Q396" s="14">
        <f t="shared" si="309"/>
        <v>0.29580980536984763</v>
      </c>
      <c r="R396" s="14">
        <f t="shared" si="309"/>
        <v>0</v>
      </c>
      <c r="S396" s="14">
        <f t="shared" si="309"/>
        <v>0</v>
      </c>
      <c r="T396" s="14">
        <f t="shared" si="309"/>
        <v>0</v>
      </c>
      <c r="U396" s="14">
        <f t="shared" si="286"/>
        <v>1</v>
      </c>
    </row>
    <row r="397" spans="1:21" x14ac:dyDescent="0.25">
      <c r="A397" s="14" t="s">
        <v>96</v>
      </c>
      <c r="B397" s="14">
        <f t="shared" si="301"/>
        <v>1.7100849056303376E-2</v>
      </c>
      <c r="C397" s="14">
        <f t="shared" si="301"/>
        <v>1.8169700090463863E-2</v>
      </c>
      <c r="D397" s="14">
        <f t="shared" si="301"/>
        <v>1.9381067899250107E-2</v>
      </c>
      <c r="E397" s="14">
        <f t="shared" si="301"/>
        <v>2.0765492280254854E-2</v>
      </c>
      <c r="F397" s="14">
        <f t="shared" si="301"/>
        <v>2.2362910009028819E-2</v>
      </c>
      <c r="G397" s="14">
        <f t="shared" si="301"/>
        <v>2.4226570287273607E-2</v>
      </c>
      <c r="H397" s="14">
        <f t="shared" si="301"/>
        <v>2.642908590941951E-2</v>
      </c>
      <c r="I397" s="14">
        <f t="shared" si="301"/>
        <v>2.90721151626845E-2</v>
      </c>
      <c r="J397" s="14">
        <f t="shared" si="301"/>
        <v>3.2302498388085639E-2</v>
      </c>
      <c r="K397" s="14">
        <f t="shared" si="301"/>
        <v>3.6340497079407105E-2</v>
      </c>
      <c r="L397" s="14">
        <f t="shared" si="301"/>
        <v>4.1532238166061386E-2</v>
      </c>
      <c r="M397" s="14">
        <f t="shared" si="301"/>
        <v>4.8454603124175245E-2</v>
      </c>
      <c r="N397" s="14">
        <f t="shared" si="301"/>
        <v>5.8145985398857035E-2</v>
      </c>
      <c r="O397" s="14">
        <f t="shared" ref="O397:T397" si="310">O377/SUM($B377:$T377)</f>
        <v>7.2683188021992334E-2</v>
      </c>
      <c r="P397" s="14">
        <f t="shared" si="310"/>
        <v>9.691213143590012E-2</v>
      </c>
      <c r="Q397" s="14">
        <f t="shared" si="310"/>
        <v>0.14537076390278367</v>
      </c>
      <c r="R397" s="14">
        <f t="shared" si="310"/>
        <v>0.29075030378805888</v>
      </c>
      <c r="S397" s="14">
        <f t="shared" si="310"/>
        <v>0</v>
      </c>
      <c r="T397" s="14">
        <f t="shared" si="310"/>
        <v>0</v>
      </c>
      <c r="U397" s="14">
        <f t="shared" si="286"/>
        <v>1</v>
      </c>
    </row>
    <row r="398" spans="1:21" x14ac:dyDescent="0.25">
      <c r="A398" s="14" t="s">
        <v>97</v>
      </c>
      <c r="B398" s="14">
        <f t="shared" si="301"/>
        <v>1.5894125612771669E-2</v>
      </c>
      <c r="C398" s="14">
        <f t="shared" si="301"/>
        <v>1.6829113739841278E-2</v>
      </c>
      <c r="D398" s="14">
        <f t="shared" si="301"/>
        <v>1.7880977931946807E-2</v>
      </c>
      <c r="E398" s="14">
        <f t="shared" si="301"/>
        <v>1.9073093753298329E-2</v>
      </c>
      <c r="F398" s="14">
        <f t="shared" si="301"/>
        <v>2.0435515578703902E-2</v>
      </c>
      <c r="G398" s="14">
        <f t="shared" si="301"/>
        <v>2.2007545391805078E-2</v>
      </c>
      <c r="H398" s="14">
        <f t="shared" si="301"/>
        <v>2.3841585993261753E-2</v>
      </c>
      <c r="I398" s="14">
        <f t="shared" si="301"/>
        <v>2.6009095976859582E-2</v>
      </c>
      <c r="J398" s="14">
        <f t="shared" si="301"/>
        <v>2.8610117722450014E-2</v>
      </c>
      <c r="K398" s="14">
        <f t="shared" si="301"/>
        <v>3.1789157440798174E-2</v>
      </c>
      <c r="L398" s="14">
        <f t="shared" si="301"/>
        <v>3.5762975360993904E-2</v>
      </c>
      <c r="M398" s="14">
        <f t="shared" si="301"/>
        <v>4.0872196303349713E-2</v>
      </c>
      <c r="N398" s="14">
        <f t="shared" si="301"/>
        <v>4.7684531332073753E-2</v>
      </c>
      <c r="O398" s="14">
        <f t="shared" ref="O398:T398" si="311">O378/SUM($B378:$T378)</f>
        <v>5.7221866671791972E-2</v>
      </c>
      <c r="P398" s="14">
        <f t="shared" si="311"/>
        <v>7.1527989774315667E-2</v>
      </c>
      <c r="Q398" s="14">
        <f t="shared" si="311"/>
        <v>9.5371781432752059E-2</v>
      </c>
      <c r="R398" s="14">
        <f t="shared" si="311"/>
        <v>0.14306005776954525</v>
      </c>
      <c r="S398" s="14">
        <f t="shared" si="311"/>
        <v>0.286128272213441</v>
      </c>
      <c r="T398" s="14">
        <f t="shared" si="311"/>
        <v>0</v>
      </c>
      <c r="U398" s="14">
        <f t="shared" si="286"/>
        <v>1</v>
      </c>
    </row>
    <row r="399" spans="1:21" x14ac:dyDescent="0.25">
      <c r="A399" s="14" t="s">
        <v>98</v>
      </c>
      <c r="B399" s="14">
        <f t="shared" si="301"/>
        <v>1.4834247746953775E-2</v>
      </c>
      <c r="C399" s="14">
        <f t="shared" si="301"/>
        <v>1.5658405608047439E-2</v>
      </c>
      <c r="D399" s="14">
        <f t="shared" si="301"/>
        <v>1.6579525214450098E-2</v>
      </c>
      <c r="E399" s="14">
        <f t="shared" si="301"/>
        <v>1.7615787150818168E-2</v>
      </c>
      <c r="F399" s="14">
        <f t="shared" si="301"/>
        <v>1.8790220210927678E-2</v>
      </c>
      <c r="G399" s="14">
        <f t="shared" si="301"/>
        <v>2.0132432916686607E-2</v>
      </c>
      <c r="H399" s="14">
        <f t="shared" si="301"/>
        <v>2.1681144206067017E-2</v>
      </c>
      <c r="I399" s="14">
        <f t="shared" si="301"/>
        <v>2.3487979475112941E-2</v>
      </c>
      <c r="J399" s="14">
        <f t="shared" si="301"/>
        <v>2.5623337205118803E-2</v>
      </c>
      <c r="K399" s="14">
        <f t="shared" si="301"/>
        <v>2.8185775595204812E-2</v>
      </c>
      <c r="L399" s="14">
        <f t="shared" si="301"/>
        <v>3.1317657002781378E-2</v>
      </c>
      <c r="M399" s="14">
        <f t="shared" si="301"/>
        <v>3.5232525816025297E-2</v>
      </c>
      <c r="N399" s="14">
        <f t="shared" si="301"/>
        <v>4.0265953284046911E-2</v>
      </c>
      <c r="O399" s="14">
        <f t="shared" ref="O399:T399" si="312">O379/SUM($B379:$T379)</f>
        <v>4.6977227650298541E-2</v>
      </c>
      <c r="P399" s="14">
        <f t="shared" si="312"/>
        <v>5.6373073641311965E-2</v>
      </c>
      <c r="Q399" s="14">
        <f t="shared" si="312"/>
        <v>7.0466954712224444E-2</v>
      </c>
      <c r="R399" s="14">
        <f t="shared" si="312"/>
        <v>9.3956992769271067E-2</v>
      </c>
      <c r="S399" s="14">
        <f t="shared" si="312"/>
        <v>0.14093771568759123</v>
      </c>
      <c r="T399" s="14">
        <f t="shared" si="312"/>
        <v>0.28188304410706189</v>
      </c>
      <c r="U399" s="14">
        <f t="shared" si="286"/>
        <v>1</v>
      </c>
    </row>
    <row r="400" spans="1:21" x14ac:dyDescent="0.25">
      <c r="U400" s="14" t="s">
        <v>73</v>
      </c>
    </row>
    <row r="401" spans="1:21" x14ac:dyDescent="0.25">
      <c r="A401" s="14" t="s">
        <v>14</v>
      </c>
      <c r="B401" s="14">
        <f>IFERROR(B381*B$28,0)</f>
        <v>863.99999999999955</v>
      </c>
      <c r="C401" s="14">
        <f t="shared" ref="C401:T415" si="313">IFERROR(C381*C$28,0)</f>
        <v>0</v>
      </c>
      <c r="D401" s="14">
        <f t="shared" si="313"/>
        <v>0</v>
      </c>
      <c r="E401" s="14">
        <f t="shared" si="313"/>
        <v>0</v>
      </c>
      <c r="F401" s="14">
        <f t="shared" si="313"/>
        <v>0</v>
      </c>
      <c r="G401" s="14">
        <f t="shared" si="313"/>
        <v>0</v>
      </c>
      <c r="H401" s="14">
        <f t="shared" si="313"/>
        <v>0</v>
      </c>
      <c r="I401" s="14">
        <f t="shared" si="313"/>
        <v>0</v>
      </c>
      <c r="J401" s="14">
        <f t="shared" si="313"/>
        <v>0</v>
      </c>
      <c r="K401" s="14">
        <f t="shared" si="313"/>
        <v>0</v>
      </c>
      <c r="L401" s="14">
        <f t="shared" si="313"/>
        <v>0</v>
      </c>
      <c r="M401" s="14">
        <f t="shared" si="313"/>
        <v>0</v>
      </c>
      <c r="N401" s="14">
        <f t="shared" si="313"/>
        <v>0</v>
      </c>
      <c r="O401" s="14">
        <f t="shared" si="313"/>
        <v>0</v>
      </c>
      <c r="P401" s="14">
        <f t="shared" si="313"/>
        <v>0</v>
      </c>
      <c r="Q401" s="14">
        <f t="shared" si="313"/>
        <v>0</v>
      </c>
      <c r="R401" s="14">
        <f t="shared" si="313"/>
        <v>0</v>
      </c>
      <c r="S401" s="14">
        <f t="shared" si="313"/>
        <v>0</v>
      </c>
      <c r="T401" s="14">
        <f t="shared" si="313"/>
        <v>0</v>
      </c>
      <c r="U401" s="14">
        <f t="shared" ref="U401:U419" si="314">SUM(B401:T401)</f>
        <v>863.99999999999955</v>
      </c>
    </row>
    <row r="402" spans="1:21" x14ac:dyDescent="0.25">
      <c r="A402" s="14" t="s">
        <v>13</v>
      </c>
      <c r="B402" s="14">
        <f t="shared" ref="B402:Q419" si="315">IFERROR(B382*B$28,0)</f>
        <v>287.99859649449684</v>
      </c>
      <c r="C402" s="14">
        <f t="shared" si="315"/>
        <v>576.00140350550259</v>
      </c>
      <c r="D402" s="14">
        <f t="shared" si="315"/>
        <v>0</v>
      </c>
      <c r="E402" s="14">
        <f t="shared" si="315"/>
        <v>0</v>
      </c>
      <c r="F402" s="14">
        <f t="shared" si="315"/>
        <v>0</v>
      </c>
      <c r="G402" s="14">
        <f t="shared" si="315"/>
        <v>0</v>
      </c>
      <c r="H402" s="14">
        <f t="shared" si="315"/>
        <v>0</v>
      </c>
      <c r="I402" s="14">
        <f t="shared" si="315"/>
        <v>0</v>
      </c>
      <c r="J402" s="14">
        <f t="shared" si="315"/>
        <v>0</v>
      </c>
      <c r="K402" s="14">
        <f t="shared" si="315"/>
        <v>0</v>
      </c>
      <c r="L402" s="14">
        <f t="shared" si="315"/>
        <v>0</v>
      </c>
      <c r="M402" s="14">
        <f t="shared" si="315"/>
        <v>0</v>
      </c>
      <c r="N402" s="14">
        <f t="shared" si="315"/>
        <v>0</v>
      </c>
      <c r="O402" s="14">
        <f t="shared" si="315"/>
        <v>0</v>
      </c>
      <c r="P402" s="14">
        <f t="shared" si="315"/>
        <v>0</v>
      </c>
      <c r="Q402" s="14">
        <f t="shared" si="315"/>
        <v>0</v>
      </c>
      <c r="R402" s="14">
        <f t="shared" si="313"/>
        <v>0</v>
      </c>
      <c r="S402" s="14">
        <f t="shared" si="313"/>
        <v>0</v>
      </c>
      <c r="T402" s="14">
        <f t="shared" si="313"/>
        <v>0</v>
      </c>
      <c r="U402" s="14">
        <f t="shared" si="314"/>
        <v>863.99999999999943</v>
      </c>
    </row>
    <row r="403" spans="1:21" x14ac:dyDescent="0.25">
      <c r="A403" s="14" t="s">
        <v>12</v>
      </c>
      <c r="B403" s="14">
        <f t="shared" si="315"/>
        <v>157.0897331405468</v>
      </c>
      <c r="C403" s="14">
        <f t="shared" si="313"/>
        <v>235.63560729522308</v>
      </c>
      <c r="D403" s="14">
        <f t="shared" si="313"/>
        <v>471.27465956422969</v>
      </c>
      <c r="E403" s="14">
        <f t="shared" si="313"/>
        <v>0</v>
      </c>
      <c r="F403" s="14">
        <f t="shared" si="313"/>
        <v>0</v>
      </c>
      <c r="G403" s="14">
        <f t="shared" si="313"/>
        <v>0</v>
      </c>
      <c r="H403" s="14">
        <f t="shared" si="313"/>
        <v>0</v>
      </c>
      <c r="I403" s="14">
        <f t="shared" si="313"/>
        <v>0</v>
      </c>
      <c r="J403" s="14">
        <f t="shared" si="313"/>
        <v>0</v>
      </c>
      <c r="K403" s="14">
        <f t="shared" si="313"/>
        <v>0</v>
      </c>
      <c r="L403" s="14">
        <f t="shared" si="313"/>
        <v>0</v>
      </c>
      <c r="M403" s="14">
        <f t="shared" si="313"/>
        <v>0</v>
      </c>
      <c r="N403" s="14">
        <f t="shared" si="313"/>
        <v>0</v>
      </c>
      <c r="O403" s="14">
        <f t="shared" si="313"/>
        <v>0</v>
      </c>
      <c r="P403" s="14">
        <f t="shared" si="313"/>
        <v>0</v>
      </c>
      <c r="Q403" s="14">
        <f t="shared" si="313"/>
        <v>0</v>
      </c>
      <c r="R403" s="14">
        <f t="shared" si="313"/>
        <v>0</v>
      </c>
      <c r="S403" s="14">
        <f t="shared" si="313"/>
        <v>0</v>
      </c>
      <c r="T403" s="14">
        <f t="shared" si="313"/>
        <v>0</v>
      </c>
      <c r="U403" s="14">
        <f t="shared" si="314"/>
        <v>863.99999999999955</v>
      </c>
    </row>
    <row r="404" spans="1:21" x14ac:dyDescent="0.25">
      <c r="A404" s="14" t="s">
        <v>11</v>
      </c>
      <c r="B404" s="14">
        <f t="shared" si="315"/>
        <v>103.67904020144954</v>
      </c>
      <c r="C404" s="14">
        <f t="shared" si="313"/>
        <v>138.23913967120217</v>
      </c>
      <c r="D404" s="14">
        <f t="shared" si="313"/>
        <v>207.35959618219707</v>
      </c>
      <c r="E404" s="14">
        <f t="shared" si="313"/>
        <v>414.72222394515063</v>
      </c>
      <c r="F404" s="14">
        <f t="shared" si="313"/>
        <v>0</v>
      </c>
      <c r="G404" s="14">
        <f t="shared" si="313"/>
        <v>0</v>
      </c>
      <c r="H404" s="14">
        <f t="shared" si="313"/>
        <v>0</v>
      </c>
      <c r="I404" s="14">
        <f t="shared" si="313"/>
        <v>0</v>
      </c>
      <c r="J404" s="14">
        <f t="shared" si="313"/>
        <v>0</v>
      </c>
      <c r="K404" s="14">
        <f t="shared" si="313"/>
        <v>0</v>
      </c>
      <c r="L404" s="14">
        <f t="shared" si="313"/>
        <v>0</v>
      </c>
      <c r="M404" s="14">
        <f t="shared" si="313"/>
        <v>0</v>
      </c>
      <c r="N404" s="14">
        <f t="shared" si="313"/>
        <v>0</v>
      </c>
      <c r="O404" s="14">
        <f t="shared" si="313"/>
        <v>0</v>
      </c>
      <c r="P404" s="14">
        <f t="shared" si="313"/>
        <v>0</v>
      </c>
      <c r="Q404" s="14">
        <f t="shared" si="313"/>
        <v>0</v>
      </c>
      <c r="R404" s="14">
        <f t="shared" si="313"/>
        <v>0</v>
      </c>
      <c r="S404" s="14">
        <f t="shared" si="313"/>
        <v>0</v>
      </c>
      <c r="T404" s="14">
        <f t="shared" si="313"/>
        <v>0</v>
      </c>
      <c r="U404" s="14">
        <f t="shared" si="314"/>
        <v>863.99999999999943</v>
      </c>
    </row>
    <row r="405" spans="1:21" x14ac:dyDescent="0.25">
      <c r="A405" s="14" t="s">
        <v>10</v>
      </c>
      <c r="B405" s="14">
        <f t="shared" si="315"/>
        <v>75.678030406143975</v>
      </c>
      <c r="C405" s="14">
        <f t="shared" si="313"/>
        <v>94.597760621767677</v>
      </c>
      <c r="D405" s="14">
        <f t="shared" si="313"/>
        <v>126.1307301626878</v>
      </c>
      <c r="E405" s="14">
        <f t="shared" si="313"/>
        <v>189.19690425525025</v>
      </c>
      <c r="F405" s="14">
        <f t="shared" si="313"/>
        <v>378.39657455414977</v>
      </c>
      <c r="G405" s="14">
        <f t="shared" si="313"/>
        <v>0</v>
      </c>
      <c r="H405" s="14">
        <f t="shared" si="313"/>
        <v>0</v>
      </c>
      <c r="I405" s="14">
        <f t="shared" si="313"/>
        <v>0</v>
      </c>
      <c r="J405" s="14">
        <f t="shared" si="313"/>
        <v>0</v>
      </c>
      <c r="K405" s="14">
        <f t="shared" si="313"/>
        <v>0</v>
      </c>
      <c r="L405" s="14">
        <f t="shared" si="313"/>
        <v>0</v>
      </c>
      <c r="M405" s="14">
        <f t="shared" si="313"/>
        <v>0</v>
      </c>
      <c r="N405" s="14">
        <f t="shared" si="313"/>
        <v>0</v>
      </c>
      <c r="O405" s="14">
        <f t="shared" si="313"/>
        <v>0</v>
      </c>
      <c r="P405" s="14">
        <f t="shared" si="313"/>
        <v>0</v>
      </c>
      <c r="Q405" s="14">
        <f t="shared" si="313"/>
        <v>0</v>
      </c>
      <c r="R405" s="14">
        <f t="shared" si="313"/>
        <v>0</v>
      </c>
      <c r="S405" s="14">
        <f t="shared" si="313"/>
        <v>0</v>
      </c>
      <c r="T405" s="14">
        <f t="shared" si="313"/>
        <v>0</v>
      </c>
      <c r="U405" s="14">
        <f t="shared" si="314"/>
        <v>863.99999999999943</v>
      </c>
    </row>
    <row r="406" spans="1:21" x14ac:dyDescent="0.25">
      <c r="A406" s="14" t="s">
        <v>9</v>
      </c>
      <c r="B406" s="14">
        <f t="shared" si="315"/>
        <v>58.774111097432368</v>
      </c>
      <c r="C406" s="14">
        <f t="shared" si="313"/>
        <v>70.529210055410388</v>
      </c>
      <c r="D406" s="14">
        <f t="shared" si="313"/>
        <v>88.161935946785505</v>
      </c>
      <c r="E406" s="14">
        <f t="shared" si="313"/>
        <v>117.54997570446004</v>
      </c>
      <c r="F406" s="14">
        <f t="shared" si="313"/>
        <v>176.32650218091592</v>
      </c>
      <c r="G406" s="14">
        <f t="shared" si="313"/>
        <v>2554.6897938094166</v>
      </c>
      <c r="H406" s="14">
        <f t="shared" si="313"/>
        <v>0</v>
      </c>
      <c r="I406" s="14">
        <f t="shared" si="313"/>
        <v>0</v>
      </c>
      <c r="J406" s="14">
        <f t="shared" si="313"/>
        <v>0</v>
      </c>
      <c r="K406" s="14">
        <f t="shared" si="313"/>
        <v>0</v>
      </c>
      <c r="L406" s="14">
        <f t="shared" si="313"/>
        <v>0</v>
      </c>
      <c r="M406" s="14">
        <f t="shared" si="313"/>
        <v>0</v>
      </c>
      <c r="N406" s="14">
        <f t="shared" si="313"/>
        <v>0</v>
      </c>
      <c r="O406" s="14">
        <f t="shared" si="313"/>
        <v>0</v>
      </c>
      <c r="P406" s="14">
        <f t="shared" si="313"/>
        <v>0</v>
      </c>
      <c r="Q406" s="14">
        <f t="shared" si="313"/>
        <v>0</v>
      </c>
      <c r="R406" s="14">
        <f t="shared" si="313"/>
        <v>0</v>
      </c>
      <c r="S406" s="14">
        <f t="shared" si="313"/>
        <v>0</v>
      </c>
      <c r="T406" s="14">
        <f t="shared" si="313"/>
        <v>0</v>
      </c>
      <c r="U406" s="14">
        <f t="shared" si="314"/>
        <v>3066.0315287944209</v>
      </c>
    </row>
    <row r="407" spans="1:21" x14ac:dyDescent="0.25">
      <c r="A407" s="14" t="s">
        <v>8</v>
      </c>
      <c r="B407" s="14">
        <f t="shared" si="315"/>
        <v>47.601641460830336</v>
      </c>
      <c r="C407" s="14">
        <f t="shared" si="313"/>
        <v>55.535499719613043</v>
      </c>
      <c r="D407" s="14">
        <f t="shared" si="313"/>
        <v>66.642956404116021</v>
      </c>
      <c r="E407" s="14">
        <f t="shared" si="313"/>
        <v>83.304241277373166</v>
      </c>
      <c r="F407" s="14">
        <f t="shared" si="313"/>
        <v>111.07325987390479</v>
      </c>
      <c r="G407" s="14">
        <f t="shared" si="313"/>
        <v>1206.9521526563685</v>
      </c>
      <c r="H407" s="14">
        <f t="shared" si="313"/>
        <v>2413.9534313044937</v>
      </c>
      <c r="I407" s="14">
        <f t="shared" si="313"/>
        <v>0</v>
      </c>
      <c r="J407" s="14">
        <f t="shared" si="313"/>
        <v>0</v>
      </c>
      <c r="K407" s="14">
        <f t="shared" si="313"/>
        <v>0</v>
      </c>
      <c r="L407" s="14">
        <f t="shared" si="313"/>
        <v>0</v>
      </c>
      <c r="M407" s="14">
        <f t="shared" si="313"/>
        <v>0</v>
      </c>
      <c r="N407" s="14">
        <f t="shared" si="313"/>
        <v>0</v>
      </c>
      <c r="O407" s="14">
        <f t="shared" si="313"/>
        <v>0</v>
      </c>
      <c r="P407" s="14">
        <f t="shared" si="313"/>
        <v>0</v>
      </c>
      <c r="Q407" s="14">
        <f t="shared" si="313"/>
        <v>0</v>
      </c>
      <c r="R407" s="14">
        <f t="shared" si="313"/>
        <v>0</v>
      </c>
      <c r="S407" s="14">
        <f t="shared" si="313"/>
        <v>0</v>
      </c>
      <c r="T407" s="14">
        <f t="shared" si="313"/>
        <v>0</v>
      </c>
      <c r="U407" s="14">
        <f t="shared" si="314"/>
        <v>3985.0631826966996</v>
      </c>
    </row>
    <row r="408" spans="1:21" x14ac:dyDescent="0.25">
      <c r="A408" s="14" t="s">
        <v>7</v>
      </c>
      <c r="B408" s="14">
        <f t="shared" si="315"/>
        <v>39.735418704523703</v>
      </c>
      <c r="C408" s="14">
        <f t="shared" si="313"/>
        <v>45.412120782838421</v>
      </c>
      <c r="D408" s="14">
        <f t="shared" si="313"/>
        <v>52.981095385570029</v>
      </c>
      <c r="E408" s="14">
        <f t="shared" si="313"/>
        <v>63.577722947224338</v>
      </c>
      <c r="F408" s="14">
        <f t="shared" si="313"/>
        <v>79.4727786193356</v>
      </c>
      <c r="G408" s="14">
        <f t="shared" si="313"/>
        <v>767.61887205939388</v>
      </c>
      <c r="H408" s="14">
        <f t="shared" si="313"/>
        <v>1151.4447604232741</v>
      </c>
      <c r="I408" s="14">
        <f t="shared" si="313"/>
        <v>2302.9457728375455</v>
      </c>
      <c r="J408" s="14">
        <f t="shared" si="313"/>
        <v>0</v>
      </c>
      <c r="K408" s="14">
        <f t="shared" si="313"/>
        <v>0</v>
      </c>
      <c r="L408" s="14">
        <f t="shared" si="313"/>
        <v>0</v>
      </c>
      <c r="M408" s="14">
        <f t="shared" si="313"/>
        <v>0</v>
      </c>
      <c r="N408" s="14">
        <f t="shared" si="313"/>
        <v>0</v>
      </c>
      <c r="O408" s="14">
        <f t="shared" si="313"/>
        <v>0</v>
      </c>
      <c r="P408" s="14">
        <f t="shared" si="313"/>
        <v>0</v>
      </c>
      <c r="Q408" s="14">
        <f t="shared" si="313"/>
        <v>0</v>
      </c>
      <c r="R408" s="14">
        <f t="shared" si="313"/>
        <v>0</v>
      </c>
      <c r="S408" s="14">
        <f t="shared" si="313"/>
        <v>0</v>
      </c>
      <c r="T408" s="14">
        <f t="shared" si="313"/>
        <v>0</v>
      </c>
      <c r="U408" s="14">
        <f t="shared" si="314"/>
        <v>4503.1885417597059</v>
      </c>
    </row>
    <row r="409" spans="1:21" x14ac:dyDescent="0.25">
      <c r="A409" s="14" t="s">
        <v>6</v>
      </c>
      <c r="B409" s="14">
        <f t="shared" si="315"/>
        <v>33.932840439119488</v>
      </c>
      <c r="C409" s="14">
        <f t="shared" si="313"/>
        <v>38.174624504724676</v>
      </c>
      <c r="D409" s="14">
        <f t="shared" si="313"/>
        <v>43.628374230115057</v>
      </c>
      <c r="E409" s="14">
        <f t="shared" si="313"/>
        <v>50.900082316504218</v>
      </c>
      <c r="F409" s="14">
        <f t="shared" si="313"/>
        <v>61.08054214526458</v>
      </c>
      <c r="G409" s="14">
        <f t="shared" si="313"/>
        <v>553.09643703053905</v>
      </c>
      <c r="H409" s="14">
        <f t="shared" si="313"/>
        <v>737.47036255288663</v>
      </c>
      <c r="I409" s="14">
        <f t="shared" si="313"/>
        <v>1106.2234011111325</v>
      </c>
      <c r="J409" s="14">
        <f t="shared" si="313"/>
        <v>2212.5078580072532</v>
      </c>
      <c r="K409" s="14">
        <f t="shared" si="313"/>
        <v>0</v>
      </c>
      <c r="L409" s="14">
        <f t="shared" si="313"/>
        <v>0</v>
      </c>
      <c r="M409" s="14">
        <f t="shared" si="313"/>
        <v>0</v>
      </c>
      <c r="N409" s="14">
        <f t="shared" si="313"/>
        <v>0</v>
      </c>
      <c r="O409" s="14">
        <f t="shared" si="313"/>
        <v>0</v>
      </c>
      <c r="P409" s="14">
        <f t="shared" si="313"/>
        <v>0</v>
      </c>
      <c r="Q409" s="14">
        <f t="shared" si="313"/>
        <v>0</v>
      </c>
      <c r="R409" s="14">
        <f t="shared" si="313"/>
        <v>0</v>
      </c>
      <c r="S409" s="14">
        <f t="shared" si="313"/>
        <v>0</v>
      </c>
      <c r="T409" s="14">
        <f t="shared" si="313"/>
        <v>0</v>
      </c>
      <c r="U409" s="14">
        <f t="shared" si="314"/>
        <v>4837.0145223375393</v>
      </c>
    </row>
    <row r="410" spans="1:21" x14ac:dyDescent="0.25">
      <c r="A410" s="14" t="s">
        <v>5</v>
      </c>
      <c r="B410" s="14">
        <f t="shared" si="315"/>
        <v>29.496667967231971</v>
      </c>
      <c r="C410" s="14">
        <f t="shared" si="313"/>
        <v>32.774225629364878</v>
      </c>
      <c r="D410" s="14">
        <f t="shared" si="313"/>
        <v>36.871192619016512</v>
      </c>
      <c r="E410" s="14">
        <f t="shared" si="313"/>
        <v>42.138750454947022</v>
      </c>
      <c r="F410" s="14">
        <f t="shared" si="313"/>
        <v>49.162204970724012</v>
      </c>
      <c r="G410" s="14">
        <f t="shared" si="313"/>
        <v>427.36617683970866</v>
      </c>
      <c r="H410" s="14">
        <f t="shared" si="313"/>
        <v>534.21290305110642</v>
      </c>
      <c r="I410" s="14">
        <f t="shared" si="313"/>
        <v>712.29277851616541</v>
      </c>
      <c r="J410" s="14">
        <f t="shared" si="313"/>
        <v>1068.4580002769951</v>
      </c>
      <c r="K410" s="14">
        <f t="shared" si="313"/>
        <v>2136.980390843727</v>
      </c>
      <c r="L410" s="14">
        <f t="shared" si="313"/>
        <v>0</v>
      </c>
      <c r="M410" s="14">
        <f t="shared" si="313"/>
        <v>0</v>
      </c>
      <c r="N410" s="14">
        <f t="shared" si="313"/>
        <v>0</v>
      </c>
      <c r="O410" s="14">
        <f t="shared" si="313"/>
        <v>0</v>
      </c>
      <c r="P410" s="14">
        <f t="shared" si="313"/>
        <v>0</v>
      </c>
      <c r="Q410" s="14">
        <f t="shared" si="313"/>
        <v>0</v>
      </c>
      <c r="R410" s="14">
        <f t="shared" si="313"/>
        <v>0</v>
      </c>
      <c r="S410" s="14">
        <f t="shared" si="313"/>
        <v>0</v>
      </c>
      <c r="T410" s="14">
        <f t="shared" si="313"/>
        <v>0</v>
      </c>
      <c r="U410" s="14">
        <f t="shared" si="314"/>
        <v>5069.7532911689868</v>
      </c>
    </row>
    <row r="411" spans="1:21" x14ac:dyDescent="0.25">
      <c r="A411" s="14" t="s">
        <v>4</v>
      </c>
      <c r="B411" s="14">
        <f t="shared" si="315"/>
        <v>26.007751773704626</v>
      </c>
      <c r="C411" s="14">
        <f t="shared" si="313"/>
        <v>28.608653644873645</v>
      </c>
      <c r="D411" s="14">
        <f t="shared" si="313"/>
        <v>31.787548554470252</v>
      </c>
      <c r="E411" s="14">
        <f t="shared" si="313"/>
        <v>35.76118783381694</v>
      </c>
      <c r="F411" s="14">
        <f t="shared" si="313"/>
        <v>40.870182528975612</v>
      </c>
      <c r="G411" s="14">
        <f t="shared" si="313"/>
        <v>345.41451534599855</v>
      </c>
      <c r="H411" s="14">
        <f t="shared" si="313"/>
        <v>414.50092982324799</v>
      </c>
      <c r="I411" s="14">
        <f t="shared" si="313"/>
        <v>518.1315343498195</v>
      </c>
      <c r="J411" s="14">
        <f t="shared" si="313"/>
        <v>690.85128031437955</v>
      </c>
      <c r="K411" s="14">
        <f t="shared" si="313"/>
        <v>1036.2964437619819</v>
      </c>
      <c r="L411" s="14">
        <f t="shared" si="313"/>
        <v>2072.6596397984795</v>
      </c>
      <c r="M411" s="14">
        <f t="shared" si="313"/>
        <v>0</v>
      </c>
      <c r="N411" s="14">
        <f t="shared" si="313"/>
        <v>0</v>
      </c>
      <c r="O411" s="14">
        <f t="shared" si="313"/>
        <v>0</v>
      </c>
      <c r="P411" s="14">
        <f t="shared" si="313"/>
        <v>0</v>
      </c>
      <c r="Q411" s="14">
        <f t="shared" si="313"/>
        <v>0</v>
      </c>
      <c r="R411" s="14">
        <f t="shared" si="313"/>
        <v>0</v>
      </c>
      <c r="S411" s="14">
        <f t="shared" si="313"/>
        <v>0</v>
      </c>
      <c r="T411" s="14">
        <f t="shared" si="313"/>
        <v>0</v>
      </c>
      <c r="U411" s="14">
        <f t="shared" si="314"/>
        <v>5240.889667729748</v>
      </c>
    </row>
    <row r="412" spans="1:21" x14ac:dyDescent="0.25">
      <c r="A412" s="14" t="s">
        <v>3</v>
      </c>
      <c r="B412" s="14">
        <f t="shared" si="315"/>
        <v>23.200094741534215</v>
      </c>
      <c r="C412" s="14">
        <f t="shared" si="313"/>
        <v>25.309302079865976</v>
      </c>
      <c r="D412" s="14">
        <f t="shared" si="313"/>
        <v>27.840362197855644</v>
      </c>
      <c r="E412" s="14">
        <f t="shared" si="313"/>
        <v>30.933895341563176</v>
      </c>
      <c r="F412" s="14">
        <f t="shared" si="313"/>
        <v>34.80083293762921</v>
      </c>
      <c r="G412" s="14">
        <f t="shared" si="313"/>
        <v>288.11676592530142</v>
      </c>
      <c r="H412" s="14">
        <f t="shared" si="313"/>
        <v>336.13876374562909</v>
      </c>
      <c r="I412" s="14">
        <f t="shared" si="313"/>
        <v>403.37011704801705</v>
      </c>
      <c r="J412" s="14">
        <f t="shared" si="313"/>
        <v>504.21815476600369</v>
      </c>
      <c r="K412" s="14">
        <f t="shared" si="313"/>
        <v>672.30034198628493</v>
      </c>
      <c r="L412" s="14">
        <f t="shared" si="313"/>
        <v>1008.4705319538911</v>
      </c>
      <c r="M412" s="14">
        <f t="shared" si="313"/>
        <v>2017.0095110743021</v>
      </c>
      <c r="N412" s="14">
        <f t="shared" si="313"/>
        <v>0</v>
      </c>
      <c r="O412" s="14">
        <f t="shared" si="313"/>
        <v>0</v>
      </c>
      <c r="P412" s="14">
        <f t="shared" si="313"/>
        <v>0</v>
      </c>
      <c r="Q412" s="14">
        <f t="shared" si="313"/>
        <v>0</v>
      </c>
      <c r="R412" s="14">
        <f t="shared" si="313"/>
        <v>0</v>
      </c>
      <c r="S412" s="14">
        <f t="shared" si="313"/>
        <v>0</v>
      </c>
      <c r="T412" s="14">
        <f t="shared" si="313"/>
        <v>0</v>
      </c>
      <c r="U412" s="14">
        <f t="shared" si="314"/>
        <v>5371.708673797878</v>
      </c>
    </row>
    <row r="413" spans="1:21" x14ac:dyDescent="0.25">
      <c r="A413" s="14" t="s">
        <v>2</v>
      </c>
      <c r="B413" s="14">
        <f t="shared" si="315"/>
        <v>20.897350713970166</v>
      </c>
      <c r="C413" s="14">
        <f t="shared" si="313"/>
        <v>22.638889148048737</v>
      </c>
      <c r="D413" s="14">
        <f t="shared" si="313"/>
        <v>24.697079723499712</v>
      </c>
      <c r="E413" s="14">
        <f t="shared" si="313"/>
        <v>27.166919928282638</v>
      </c>
      <c r="F413" s="14">
        <f t="shared" si="313"/>
        <v>30.18562900578284</v>
      </c>
      <c r="G413" s="14">
        <f t="shared" si="313"/>
        <v>246.00247201367088</v>
      </c>
      <c r="H413" s="14">
        <f t="shared" si="313"/>
        <v>281.1475995375863</v>
      </c>
      <c r="I413" s="14">
        <f t="shared" si="313"/>
        <v>328.00811498077303</v>
      </c>
      <c r="J413" s="14">
        <f t="shared" si="313"/>
        <v>393.61340290310261</v>
      </c>
      <c r="K413" s="14">
        <f t="shared" si="313"/>
        <v>492.02236057083485</v>
      </c>
      <c r="L413" s="14">
        <f t="shared" si="313"/>
        <v>656.0394523607107</v>
      </c>
      <c r="M413" s="14">
        <f t="shared" si="313"/>
        <v>984.0795554617165</v>
      </c>
      <c r="N413" s="14">
        <f t="shared" si="313"/>
        <v>1968.2287820297352</v>
      </c>
      <c r="O413" s="14">
        <f t="shared" si="313"/>
        <v>0</v>
      </c>
      <c r="P413" s="14">
        <f t="shared" si="313"/>
        <v>0</v>
      </c>
      <c r="Q413" s="14">
        <f t="shared" si="313"/>
        <v>0</v>
      </c>
      <c r="R413" s="14">
        <f t="shared" si="313"/>
        <v>0</v>
      </c>
      <c r="S413" s="14">
        <f t="shared" si="313"/>
        <v>0</v>
      </c>
      <c r="T413" s="14">
        <f t="shared" si="313"/>
        <v>0</v>
      </c>
      <c r="U413" s="14">
        <f t="shared" si="314"/>
        <v>5474.7276083777142</v>
      </c>
    </row>
    <row r="414" spans="1:21" x14ac:dyDescent="0.25">
      <c r="A414" s="14" t="s">
        <v>1</v>
      </c>
      <c r="B414" s="14">
        <f t="shared" si="315"/>
        <v>18.978319726325847</v>
      </c>
      <c r="C414" s="14">
        <f t="shared" si="313"/>
        <v>20.43827056588405</v>
      </c>
      <c r="D414" s="14">
        <f t="shared" si="313"/>
        <v>22.141553494142677</v>
      </c>
      <c r="E414" s="14">
        <f t="shared" si="313"/>
        <v>24.154533128709051</v>
      </c>
      <c r="F414" s="14">
        <f t="shared" si="313"/>
        <v>26.570120350425555</v>
      </c>
      <c r="G414" s="14">
        <f t="shared" si="313"/>
        <v>213.86392747267095</v>
      </c>
      <c r="H414" s="14">
        <f t="shared" si="313"/>
        <v>240.59841688936169</v>
      </c>
      <c r="I414" s="14">
        <f t="shared" si="313"/>
        <v>274.9715608458456</v>
      </c>
      <c r="J414" s="14">
        <f t="shared" si="313"/>
        <v>320.80276924573002</v>
      </c>
      <c r="K414" s="14">
        <f t="shared" si="313"/>
        <v>384.9670344885115</v>
      </c>
      <c r="L414" s="14">
        <f t="shared" si="313"/>
        <v>481.21447114488365</v>
      </c>
      <c r="M414" s="14">
        <f t="shared" si="313"/>
        <v>641.62905533741275</v>
      </c>
      <c r="N414" s="14">
        <f t="shared" si="313"/>
        <v>962.46421831501709</v>
      </c>
      <c r="O414" s="14">
        <f t="shared" si="313"/>
        <v>1924.9989912664869</v>
      </c>
      <c r="P414" s="14">
        <f t="shared" si="313"/>
        <v>0</v>
      </c>
      <c r="Q414" s="14">
        <f t="shared" si="313"/>
        <v>0</v>
      </c>
      <c r="R414" s="14">
        <f t="shared" si="313"/>
        <v>0</v>
      </c>
      <c r="S414" s="14">
        <f t="shared" si="313"/>
        <v>0</v>
      </c>
      <c r="T414" s="14">
        <f t="shared" si="313"/>
        <v>0</v>
      </c>
      <c r="U414" s="14">
        <f t="shared" si="314"/>
        <v>5557.7932422714075</v>
      </c>
    </row>
    <row r="415" spans="1:21" x14ac:dyDescent="0.25">
      <c r="A415" s="14" t="s">
        <v>0</v>
      </c>
      <c r="B415" s="14">
        <f t="shared" si="315"/>
        <v>17.357288391946167</v>
      </c>
      <c r="C415" s="14">
        <f t="shared" si="313"/>
        <v>18.597158029080564</v>
      </c>
      <c r="D415" s="14">
        <f t="shared" si="313"/>
        <v>20.027781897323905</v>
      </c>
      <c r="E415" s="14">
        <f t="shared" si="313"/>
        <v>21.696849432183857</v>
      </c>
      <c r="F415" s="14">
        <f t="shared" si="313"/>
        <v>23.669391932435591</v>
      </c>
      <c r="G415" s="14">
        <f t="shared" si="313"/>
        <v>188.61052999405962</v>
      </c>
      <c r="H415" s="14">
        <f t="shared" si="313"/>
        <v>209.56834527359098</v>
      </c>
      <c r="I415" s="14">
        <f t="shared" si="313"/>
        <v>235.76575892489797</v>
      </c>
      <c r="J415" s="14">
        <f t="shared" si="313"/>
        <v>269.44835733753018</v>
      </c>
      <c r="K415" s="14">
        <f t="shared" si="313"/>
        <v>314.35880846739786</v>
      </c>
      <c r="L415" s="14">
        <f t="shared" si="313"/>
        <v>377.23396454651476</v>
      </c>
      <c r="M415" s="14">
        <f t="shared" si="313"/>
        <v>471.54764872543569</v>
      </c>
      <c r="N415" s="14">
        <f t="shared" si="313"/>
        <v>628.73912507435227</v>
      </c>
      <c r="O415" s="14">
        <f t="shared" si="313"/>
        <v>943.12756030581045</v>
      </c>
      <c r="P415" s="14">
        <f t="shared" si="313"/>
        <v>0</v>
      </c>
      <c r="Q415" s="14">
        <f t="shared" si="313"/>
        <v>0</v>
      </c>
      <c r="R415" s="14">
        <f t="shared" si="313"/>
        <v>0</v>
      </c>
      <c r="S415" s="14">
        <f t="shared" si="313"/>
        <v>0</v>
      </c>
      <c r="T415" s="14">
        <f t="shared" si="313"/>
        <v>0</v>
      </c>
      <c r="U415" s="14">
        <f t="shared" si="314"/>
        <v>3739.7485683325594</v>
      </c>
    </row>
    <row r="416" spans="1:21" x14ac:dyDescent="0.25">
      <c r="A416" s="14" t="s">
        <v>99</v>
      </c>
      <c r="B416" s="14">
        <f t="shared" si="315"/>
        <v>15.971680454273008</v>
      </c>
      <c r="C416" s="14">
        <f t="shared" ref="C416:T419" si="316">IFERROR(C396*C$28,0)</f>
        <v>17.036510023902231</v>
      </c>
      <c r="D416" s="14">
        <f t="shared" si="316"/>
        <v>18.253461865609907</v>
      </c>
      <c r="E416" s="14">
        <f t="shared" si="316"/>
        <v>19.657641720117471</v>
      </c>
      <c r="F416" s="14">
        <f t="shared" si="316"/>
        <v>21.295857398285726</v>
      </c>
      <c r="G416" s="14">
        <f t="shared" si="316"/>
        <v>168.29435375116509</v>
      </c>
      <c r="H416" s="14">
        <f t="shared" si="316"/>
        <v>185.12460549824308</v>
      </c>
      <c r="I416" s="14">
        <f t="shared" si="316"/>
        <v>205.69500884418605</v>
      </c>
      <c r="J416" s="14">
        <f t="shared" si="316"/>
        <v>231.408146038908</v>
      </c>
      <c r="K416" s="14">
        <f t="shared" si="316"/>
        <v>264.46808657398498</v>
      </c>
      <c r="L416" s="14">
        <f t="shared" si="316"/>
        <v>308.54830166150958</v>
      </c>
      <c r="M416" s="14">
        <f t="shared" si="316"/>
        <v>370.26108541003458</v>
      </c>
      <c r="N416" s="14">
        <f t="shared" si="316"/>
        <v>462.83113524799921</v>
      </c>
      <c r="O416" s="14">
        <f t="shared" si="316"/>
        <v>617.11639448002745</v>
      </c>
      <c r="P416" s="14">
        <f t="shared" si="316"/>
        <v>0</v>
      </c>
      <c r="Q416" s="14">
        <f t="shared" si="316"/>
        <v>0</v>
      </c>
      <c r="R416" s="14">
        <f t="shared" si="316"/>
        <v>0</v>
      </c>
      <c r="S416" s="14">
        <f t="shared" si="316"/>
        <v>0</v>
      </c>
      <c r="T416" s="14">
        <f t="shared" si="316"/>
        <v>0</v>
      </c>
      <c r="U416" s="14">
        <f t="shared" si="314"/>
        <v>2905.9622689682465</v>
      </c>
    </row>
    <row r="417" spans="1:29" x14ac:dyDescent="0.25">
      <c r="A417" s="14" t="s">
        <v>100</v>
      </c>
      <c r="B417" s="14">
        <f t="shared" si="315"/>
        <v>14.77513358464611</v>
      </c>
      <c r="C417" s="14">
        <f t="shared" si="316"/>
        <v>15.698620878160769</v>
      </c>
      <c r="D417" s="14">
        <f t="shared" si="316"/>
        <v>16.745242664952084</v>
      </c>
      <c r="E417" s="14">
        <f t="shared" si="316"/>
        <v>17.941385330140186</v>
      </c>
      <c r="F417" s="14">
        <f t="shared" si="316"/>
        <v>19.32155424780089</v>
      </c>
      <c r="G417" s="14">
        <f t="shared" si="316"/>
        <v>151.63162354289798</v>
      </c>
      <c r="H417" s="14">
        <f t="shared" si="316"/>
        <v>165.41694336755418</v>
      </c>
      <c r="I417" s="14">
        <f t="shared" si="316"/>
        <v>181.95939291743824</v>
      </c>
      <c r="J417" s="14">
        <f t="shared" si="316"/>
        <v>202.17803085607491</v>
      </c>
      <c r="K417" s="14">
        <f t="shared" si="316"/>
        <v>227.45145132660724</v>
      </c>
      <c r="L417" s="14">
        <f t="shared" si="316"/>
        <v>259.94602734991241</v>
      </c>
      <c r="M417" s="14">
        <f t="shared" si="316"/>
        <v>303.27240103420803</v>
      </c>
      <c r="N417" s="14">
        <f t="shared" si="316"/>
        <v>363.92977066018489</v>
      </c>
      <c r="O417" s="14">
        <f t="shared" si="316"/>
        <v>454.91663381827772</v>
      </c>
      <c r="P417" s="14">
        <f t="shared" si="316"/>
        <v>0</v>
      </c>
      <c r="Q417" s="14">
        <f t="shared" si="316"/>
        <v>0</v>
      </c>
      <c r="R417" s="14">
        <f t="shared" si="316"/>
        <v>0</v>
      </c>
      <c r="S417" s="14">
        <f t="shared" si="316"/>
        <v>0</v>
      </c>
      <c r="T417" s="14">
        <f t="shared" si="316"/>
        <v>0</v>
      </c>
      <c r="U417" s="14">
        <f t="shared" si="314"/>
        <v>2395.1842115788559</v>
      </c>
    </row>
    <row r="418" spans="1:29" x14ac:dyDescent="0.25">
      <c r="A418" s="14" t="s">
        <v>101</v>
      </c>
      <c r="B418" s="14">
        <f t="shared" si="315"/>
        <v>13.732524529434714</v>
      </c>
      <c r="C418" s="14">
        <f t="shared" si="316"/>
        <v>14.540354271222856</v>
      </c>
      <c r="D418" s="14">
        <f t="shared" si="316"/>
        <v>15.449164933202033</v>
      </c>
      <c r="E418" s="14">
        <f t="shared" si="316"/>
        <v>16.479153002849749</v>
      </c>
      <c r="F418" s="14">
        <f t="shared" si="316"/>
        <v>17.656285460000163</v>
      </c>
      <c r="G418" s="14">
        <f t="shared" si="316"/>
        <v>137.7429738664411</v>
      </c>
      <c r="H418" s="14">
        <f t="shared" si="316"/>
        <v>149.22204625451892</v>
      </c>
      <c r="I418" s="14">
        <f t="shared" si="316"/>
        <v>162.78826937075706</v>
      </c>
      <c r="J418" s="14">
        <f t="shared" si="316"/>
        <v>179.06779823008716</v>
      </c>
      <c r="K418" s="14">
        <f t="shared" si="316"/>
        <v>198.96508241371382</v>
      </c>
      <c r="L418" s="14">
        <f t="shared" si="316"/>
        <v>223.83680200745539</v>
      </c>
      <c r="M418" s="14">
        <f t="shared" si="316"/>
        <v>255.81489289454032</v>
      </c>
      <c r="N418" s="14">
        <f t="shared" si="316"/>
        <v>298.45260051369121</v>
      </c>
      <c r="O418" s="14">
        <f t="shared" si="316"/>
        <v>358.145806142315</v>
      </c>
      <c r="P418" s="14">
        <f t="shared" si="316"/>
        <v>0</v>
      </c>
      <c r="Q418" s="14">
        <f t="shared" si="316"/>
        <v>0</v>
      </c>
      <c r="R418" s="14">
        <f t="shared" si="316"/>
        <v>0</v>
      </c>
      <c r="S418" s="14">
        <f t="shared" si="316"/>
        <v>0</v>
      </c>
      <c r="T418" s="14">
        <f t="shared" si="316"/>
        <v>0</v>
      </c>
      <c r="U418" s="14">
        <f t="shared" si="314"/>
        <v>2041.8937538902296</v>
      </c>
    </row>
    <row r="419" spans="1:29" x14ac:dyDescent="0.25">
      <c r="A419" s="14" t="s">
        <v>102</v>
      </c>
      <c r="B419" s="14">
        <f t="shared" si="315"/>
        <v>12.816790053368054</v>
      </c>
      <c r="C419" s="14">
        <f t="shared" si="316"/>
        <v>13.52886244535298</v>
      </c>
      <c r="D419" s="14">
        <f t="shared" si="316"/>
        <v>14.324709785284877</v>
      </c>
      <c r="E419" s="14">
        <f t="shared" si="316"/>
        <v>15.220040098306889</v>
      </c>
      <c r="F419" s="14">
        <f t="shared" si="316"/>
        <v>16.234750262241505</v>
      </c>
      <c r="G419" s="14">
        <f t="shared" si="316"/>
        <v>126.00683682532166</v>
      </c>
      <c r="H419" s="14">
        <f t="shared" si="316"/>
        <v>135.70006225605158</v>
      </c>
      <c r="I419" s="14">
        <f t="shared" si="316"/>
        <v>147.00885925336831</v>
      </c>
      <c r="J419" s="14">
        <f t="shared" si="316"/>
        <v>160.37384470554989</v>
      </c>
      <c r="K419" s="14">
        <f t="shared" si="316"/>
        <v>176.41188429225514</v>
      </c>
      <c r="L419" s="14">
        <f t="shared" si="316"/>
        <v>196.01400943599106</v>
      </c>
      <c r="M419" s="14">
        <f t="shared" si="316"/>
        <v>220.5167726034818</v>
      </c>
      <c r="N419" s="14">
        <f t="shared" si="316"/>
        <v>252.02047989309614</v>
      </c>
      <c r="O419" s="14">
        <f t="shared" si="316"/>
        <v>294.02565917062446</v>
      </c>
      <c r="P419" s="14">
        <f t="shared" si="316"/>
        <v>0</v>
      </c>
      <c r="Q419" s="14">
        <f t="shared" si="316"/>
        <v>0</v>
      </c>
      <c r="R419" s="14">
        <f t="shared" si="316"/>
        <v>0</v>
      </c>
      <c r="S419" s="14">
        <f t="shared" si="316"/>
        <v>0</v>
      </c>
      <c r="T419" s="14">
        <f t="shared" si="316"/>
        <v>0</v>
      </c>
      <c r="U419" s="14">
        <f t="shared" si="314"/>
        <v>1780.2035610802943</v>
      </c>
    </row>
    <row r="421" spans="1:29" s="31" customFormat="1" x14ac:dyDescent="0.25">
      <c r="A421" s="31" t="s">
        <v>117</v>
      </c>
    </row>
    <row r="422" spans="1:29" x14ac:dyDescent="0.25">
      <c r="A422" s="14" t="s">
        <v>48</v>
      </c>
      <c r="B422" s="28">
        <v>1</v>
      </c>
      <c r="C422" s="28">
        <v>2</v>
      </c>
      <c r="D422" s="28">
        <v>3</v>
      </c>
      <c r="E422" s="28">
        <v>4</v>
      </c>
      <c r="F422" s="28">
        <v>5</v>
      </c>
      <c r="G422" s="29">
        <v>6</v>
      </c>
      <c r="H422" s="29">
        <v>7</v>
      </c>
      <c r="I422" s="29">
        <v>8</v>
      </c>
      <c r="J422" s="29">
        <v>9</v>
      </c>
      <c r="K422" s="29">
        <v>10</v>
      </c>
      <c r="L422" s="29">
        <v>11</v>
      </c>
      <c r="M422" s="29">
        <v>12</v>
      </c>
      <c r="N422" s="29">
        <v>13</v>
      </c>
      <c r="O422" s="29">
        <v>14</v>
      </c>
      <c r="P422" s="30">
        <v>15</v>
      </c>
      <c r="Q422" s="30">
        <v>16</v>
      </c>
      <c r="R422" s="30">
        <v>17</v>
      </c>
      <c r="S422" s="30">
        <v>18</v>
      </c>
      <c r="T422" s="30">
        <v>19</v>
      </c>
    </row>
    <row r="424" spans="1:29" x14ac:dyDescent="0.25">
      <c r="A424" s="14" t="s">
        <v>47</v>
      </c>
      <c r="B424" s="48">
        <f>'Target FITS'!$R$8*B33+1</f>
        <v>1.0001212790536675</v>
      </c>
      <c r="C424" s="48">
        <f>'Target FITS'!$R$8*C33+1</f>
        <v>1.0001212790536675</v>
      </c>
      <c r="D424" s="48">
        <f>'Target FITS'!$R$8*D33+1</f>
        <v>1.0001212790536675</v>
      </c>
      <c r="E424" s="48">
        <f>'Target FITS'!$R$8*E33+1</f>
        <v>1.0001212790536675</v>
      </c>
      <c r="F424" s="48">
        <f>'Target FITS'!$R$8*F33+1</f>
        <v>1.0001212790536675</v>
      </c>
      <c r="G424" s="48">
        <f>'Target FITS'!$R$8*G33+1</f>
        <v>1.0001028235455007</v>
      </c>
      <c r="H424" s="48">
        <f>'Target FITS'!$R$8*H33+1</f>
        <v>1.0000883855629212</v>
      </c>
      <c r="I424" s="48">
        <f>'Target FITS'!$R$8*I33+1</f>
        <v>1.0000786556181394</v>
      </c>
      <c r="J424" s="48">
        <f>'Target FITS'!$R$8*J33+1</f>
        <v>1.0000701114013955</v>
      </c>
      <c r="K424" s="48">
        <f>'Target FITS'!$R$8*K33+1</f>
        <v>1.0000641548617226</v>
      </c>
      <c r="L424" s="48">
        <f>'Target FITS'!$R$8*L33+1</f>
        <v>1.0000584823895156</v>
      </c>
      <c r="M424" s="48">
        <f>'Target FITS'!$R$8*M33+1</f>
        <v>1.0000544876907782</v>
      </c>
      <c r="N424" s="48">
        <f>'Target FITS'!$R$8*N33+1</f>
        <v>1.0000504315351371</v>
      </c>
      <c r="O424" s="48">
        <f>'Target FITS'!$R$8*O33+1</f>
        <v>1.000047582568675</v>
      </c>
      <c r="P424" s="48">
        <f>'Target FITS'!$R$8*P33+1</f>
        <v>1.00004441039743</v>
      </c>
      <c r="Q424" s="48">
        <f>'Target FITS'!$R$8*Q33+1</f>
        <v>1.0000416347475907</v>
      </c>
      <c r="R424" s="48">
        <f>'Target FITS'!$R$8*R33+1</f>
        <v>1.0000391856447912</v>
      </c>
      <c r="S424" s="48">
        <f>'Target FITS'!$R$8*S33+1</f>
        <v>1.0000370086645249</v>
      </c>
      <c r="T424" s="48">
        <f>'Target FITS'!$R$8*T33+1</f>
        <v>1.0000350608400763</v>
      </c>
      <c r="U424" s="33" t="s">
        <v>46</v>
      </c>
    </row>
    <row r="425" spans="1:29" x14ac:dyDescent="0.25">
      <c r="A425" s="14" t="s">
        <v>45</v>
      </c>
      <c r="B425" s="14">
        <f>IFERROR(1/(V425^$U425),0)</f>
        <v>1</v>
      </c>
      <c r="C425" s="14">
        <f t="shared" ref="C425:C443" si="317">IFERROR(1/(W425^$U425),0)</f>
        <v>0</v>
      </c>
      <c r="D425" s="14">
        <f t="shared" ref="D425:D443" si="318">IFERROR(1/(X425^$U425),0)</f>
        <v>0</v>
      </c>
      <c r="E425" s="14">
        <f t="shared" ref="E425:E443" si="319">IFERROR(1/(Y425^$U425),0)</f>
        <v>0</v>
      </c>
      <c r="F425" s="14">
        <f t="shared" ref="F425:F443" si="320">IFERROR(1/(Z425^$U425),0)</f>
        <v>0</v>
      </c>
      <c r="G425" s="14">
        <f t="shared" ref="G425:G443" si="321">IFERROR(1/(AA425^$U425),0)</f>
        <v>0</v>
      </c>
      <c r="H425" s="14">
        <f t="shared" ref="H425:H443" si="322">IFERROR(1/(AB425^$U425),0)</f>
        <v>0</v>
      </c>
      <c r="I425" s="14">
        <f t="shared" ref="I425:I443" si="323">IFERROR(1/(AC425^$U425),0)</f>
        <v>0</v>
      </c>
      <c r="J425" s="14">
        <f t="shared" ref="J425:J443" si="324">IFERROR(1/(AD425^$U425),0)</f>
        <v>0</v>
      </c>
      <c r="K425" s="14">
        <f t="shared" ref="K425:K443" si="325">IFERROR(1/(AE425^$U425),0)</f>
        <v>0</v>
      </c>
      <c r="L425" s="14">
        <f t="shared" ref="L425:L443" si="326">IFERROR(1/(AF425^$U425),0)</f>
        <v>0</v>
      </c>
      <c r="M425" s="14">
        <f t="shared" ref="M425:M443" si="327">IFERROR(1/(AG425^$U425),0)</f>
        <v>0</v>
      </c>
      <c r="N425" s="14">
        <f t="shared" ref="N425:N443" si="328">IFERROR(1/(AH425^$U425),0)</f>
        <v>0</v>
      </c>
      <c r="O425" s="14">
        <f t="shared" ref="O425:O443" si="329">IFERROR(1/(AI425^$U425),0)</f>
        <v>0</v>
      </c>
      <c r="P425" s="14">
        <f t="shared" ref="P425:P443" si="330">IFERROR(1/(AJ425^$U425),0)</f>
        <v>0</v>
      </c>
      <c r="Q425" s="14">
        <f t="shared" ref="Q425:Q443" si="331">IFERROR(1/(AK425^$U425),0)</f>
        <v>0</v>
      </c>
      <c r="R425" s="14">
        <f t="shared" ref="R425:R443" si="332">IFERROR(1/(AL425^$U425),0)</f>
        <v>0</v>
      </c>
      <c r="S425" s="14">
        <f t="shared" ref="S425:S443" si="333">IFERROR(1/(AM425^$U425),0)</f>
        <v>0</v>
      </c>
      <c r="T425" s="14">
        <f t="shared" ref="T425:T443" si="334">IFERROR(1/(AN425^$U425),0)</f>
        <v>0</v>
      </c>
      <c r="U425" s="34">
        <f>B424</f>
        <v>1.0001212790536675</v>
      </c>
      <c r="V425" s="14">
        <v>1</v>
      </c>
    </row>
    <row r="426" spans="1:29" x14ac:dyDescent="0.25">
      <c r="A426" s="14" t="s">
        <v>44</v>
      </c>
      <c r="B426" s="14">
        <f t="shared" ref="B426:B443" si="335">IFERROR(1/(V426^$U426),0)</f>
        <v>0.49995796964959399</v>
      </c>
      <c r="C426" s="14">
        <f t="shared" si="317"/>
        <v>1</v>
      </c>
      <c r="D426" s="14">
        <f t="shared" si="318"/>
        <v>0</v>
      </c>
      <c r="E426" s="14">
        <f t="shared" si="319"/>
        <v>0</v>
      </c>
      <c r="F426" s="14">
        <f t="shared" si="320"/>
        <v>0</v>
      </c>
      <c r="G426" s="14">
        <f t="shared" si="321"/>
        <v>0</v>
      </c>
      <c r="H426" s="14">
        <f t="shared" si="322"/>
        <v>0</v>
      </c>
      <c r="I426" s="14">
        <f t="shared" si="323"/>
        <v>0</v>
      </c>
      <c r="J426" s="14">
        <f t="shared" si="324"/>
        <v>0</v>
      </c>
      <c r="K426" s="14">
        <f t="shared" si="325"/>
        <v>0</v>
      </c>
      <c r="L426" s="14">
        <f t="shared" si="326"/>
        <v>0</v>
      </c>
      <c r="M426" s="14">
        <f t="shared" si="327"/>
        <v>0</v>
      </c>
      <c r="N426" s="14">
        <f t="shared" si="328"/>
        <v>0</v>
      </c>
      <c r="O426" s="14">
        <f t="shared" si="329"/>
        <v>0</v>
      </c>
      <c r="P426" s="14">
        <f t="shared" si="330"/>
        <v>0</v>
      </c>
      <c r="Q426" s="14">
        <f t="shared" si="331"/>
        <v>0</v>
      </c>
      <c r="R426" s="14">
        <f t="shared" si="332"/>
        <v>0</v>
      </c>
      <c r="S426" s="14">
        <f t="shared" si="333"/>
        <v>0</v>
      </c>
      <c r="T426" s="14">
        <f t="shared" si="334"/>
        <v>0</v>
      </c>
      <c r="U426" s="35">
        <f>C424</f>
        <v>1.0001212790536675</v>
      </c>
      <c r="V426" s="14">
        <v>2</v>
      </c>
      <c r="W426" s="14">
        <v>1</v>
      </c>
    </row>
    <row r="427" spans="1:29" x14ac:dyDescent="0.25">
      <c r="A427" s="14" t="s">
        <v>43</v>
      </c>
      <c r="B427" s="14">
        <f t="shared" si="335"/>
        <v>0.33328892340571953</v>
      </c>
      <c r="C427" s="14">
        <f t="shared" si="317"/>
        <v>0.49995796964959399</v>
      </c>
      <c r="D427" s="14">
        <f t="shared" si="318"/>
        <v>1</v>
      </c>
      <c r="E427" s="14">
        <f t="shared" si="319"/>
        <v>0</v>
      </c>
      <c r="F427" s="14">
        <f t="shared" si="320"/>
        <v>0</v>
      </c>
      <c r="G427" s="14">
        <f t="shared" si="321"/>
        <v>0</v>
      </c>
      <c r="H427" s="14">
        <f t="shared" si="322"/>
        <v>0</v>
      </c>
      <c r="I427" s="14">
        <f t="shared" si="323"/>
        <v>0</v>
      </c>
      <c r="J427" s="14">
        <f t="shared" si="324"/>
        <v>0</v>
      </c>
      <c r="K427" s="14">
        <f t="shared" si="325"/>
        <v>0</v>
      </c>
      <c r="L427" s="14">
        <f t="shared" si="326"/>
        <v>0</v>
      </c>
      <c r="M427" s="14">
        <f t="shared" si="327"/>
        <v>0</v>
      </c>
      <c r="N427" s="14">
        <f t="shared" si="328"/>
        <v>0</v>
      </c>
      <c r="O427" s="14">
        <f t="shared" si="329"/>
        <v>0</v>
      </c>
      <c r="P427" s="14">
        <f t="shared" si="330"/>
        <v>0</v>
      </c>
      <c r="Q427" s="14">
        <f t="shared" si="331"/>
        <v>0</v>
      </c>
      <c r="R427" s="14">
        <f t="shared" si="332"/>
        <v>0</v>
      </c>
      <c r="S427" s="14">
        <f t="shared" si="333"/>
        <v>0</v>
      </c>
      <c r="T427" s="14">
        <f t="shared" si="334"/>
        <v>0</v>
      </c>
      <c r="U427" s="35">
        <f>D424</f>
        <v>1.0001212790536675</v>
      </c>
      <c r="V427" s="14">
        <v>3</v>
      </c>
      <c r="W427" s="14">
        <v>2</v>
      </c>
      <c r="X427" s="14">
        <v>1</v>
      </c>
    </row>
    <row r="428" spans="1:29" x14ac:dyDescent="0.25">
      <c r="A428" s="14" t="s">
        <v>42</v>
      </c>
      <c r="B428" s="14">
        <f t="shared" si="335"/>
        <v>0.2499579714161444</v>
      </c>
      <c r="C428" s="14">
        <f t="shared" si="317"/>
        <v>0.33328892340571953</v>
      </c>
      <c r="D428" s="14">
        <f t="shared" si="318"/>
        <v>0.49995796964959399</v>
      </c>
      <c r="E428" s="14">
        <f t="shared" si="319"/>
        <v>1</v>
      </c>
      <c r="F428" s="14">
        <f t="shared" si="320"/>
        <v>0</v>
      </c>
      <c r="G428" s="14">
        <f t="shared" si="321"/>
        <v>0</v>
      </c>
      <c r="H428" s="14">
        <f t="shared" si="322"/>
        <v>0</v>
      </c>
      <c r="I428" s="14">
        <f t="shared" si="323"/>
        <v>0</v>
      </c>
      <c r="J428" s="14">
        <f t="shared" si="324"/>
        <v>0</v>
      </c>
      <c r="K428" s="14">
        <f t="shared" si="325"/>
        <v>0</v>
      </c>
      <c r="L428" s="14">
        <f t="shared" si="326"/>
        <v>0</v>
      </c>
      <c r="M428" s="14">
        <f t="shared" si="327"/>
        <v>0</v>
      </c>
      <c r="N428" s="14">
        <f t="shared" si="328"/>
        <v>0</v>
      </c>
      <c r="O428" s="14">
        <f t="shared" si="329"/>
        <v>0</v>
      </c>
      <c r="P428" s="14">
        <f t="shared" si="330"/>
        <v>0</v>
      </c>
      <c r="Q428" s="14">
        <f t="shared" si="331"/>
        <v>0</v>
      </c>
      <c r="R428" s="14">
        <f t="shared" si="332"/>
        <v>0</v>
      </c>
      <c r="S428" s="14">
        <f t="shared" si="333"/>
        <v>0</v>
      </c>
      <c r="T428" s="14">
        <f t="shared" si="334"/>
        <v>0</v>
      </c>
      <c r="U428" s="35">
        <f>E424</f>
        <v>1.0001212790536675</v>
      </c>
      <c r="V428" s="14">
        <v>4</v>
      </c>
      <c r="W428" s="14">
        <v>3</v>
      </c>
      <c r="X428" s="14">
        <v>2</v>
      </c>
      <c r="Y428" s="14">
        <v>1</v>
      </c>
    </row>
    <row r="429" spans="1:29" x14ac:dyDescent="0.25">
      <c r="A429" s="14" t="s">
        <v>41</v>
      </c>
      <c r="B429" s="14">
        <f t="shared" si="335"/>
        <v>0.19996096558831764</v>
      </c>
      <c r="C429" s="14">
        <f t="shared" si="317"/>
        <v>0.2499579714161444</v>
      </c>
      <c r="D429" s="14">
        <f t="shared" si="318"/>
        <v>0.33328892340571953</v>
      </c>
      <c r="E429" s="14">
        <f t="shared" si="319"/>
        <v>0.49995796964959399</v>
      </c>
      <c r="F429" s="14">
        <f t="shared" si="320"/>
        <v>1</v>
      </c>
      <c r="G429" s="14">
        <f t="shared" si="321"/>
        <v>0</v>
      </c>
      <c r="H429" s="14">
        <f t="shared" si="322"/>
        <v>0</v>
      </c>
      <c r="I429" s="14">
        <f t="shared" si="323"/>
        <v>0</v>
      </c>
      <c r="J429" s="14">
        <f t="shared" si="324"/>
        <v>0</v>
      </c>
      <c r="K429" s="14">
        <f t="shared" si="325"/>
        <v>0</v>
      </c>
      <c r="L429" s="14">
        <f t="shared" si="326"/>
        <v>0</v>
      </c>
      <c r="M429" s="14">
        <f t="shared" si="327"/>
        <v>0</v>
      </c>
      <c r="N429" s="14">
        <f t="shared" si="328"/>
        <v>0</v>
      </c>
      <c r="O429" s="14">
        <f t="shared" si="329"/>
        <v>0</v>
      </c>
      <c r="P429" s="14">
        <f t="shared" si="330"/>
        <v>0</v>
      </c>
      <c r="Q429" s="14">
        <f t="shared" si="331"/>
        <v>0</v>
      </c>
      <c r="R429" s="14">
        <f t="shared" si="332"/>
        <v>0</v>
      </c>
      <c r="S429" s="14">
        <f t="shared" si="333"/>
        <v>0</v>
      </c>
      <c r="T429" s="14">
        <f t="shared" si="334"/>
        <v>0</v>
      </c>
      <c r="U429" s="35">
        <f>F424</f>
        <v>1.0001212790536675</v>
      </c>
      <c r="V429" s="14">
        <v>5</v>
      </c>
      <c r="W429" s="14">
        <v>4</v>
      </c>
      <c r="X429" s="14">
        <v>3</v>
      </c>
      <c r="Y429" s="14">
        <v>2</v>
      </c>
      <c r="Z429" s="14">
        <v>1</v>
      </c>
    </row>
    <row r="430" spans="1:29" x14ac:dyDescent="0.25">
      <c r="A430" s="14" t="s">
        <v>40</v>
      </c>
      <c r="B430" s="14">
        <f t="shared" si="335"/>
        <v>0.1666359636514877</v>
      </c>
      <c r="C430" s="14">
        <f t="shared" si="317"/>
        <v>0.19996690511599652</v>
      </c>
      <c r="D430" s="14">
        <f t="shared" si="318"/>
        <v>0.24996436661438817</v>
      </c>
      <c r="E430" s="14">
        <f t="shared" si="319"/>
        <v>0.33329568105648383</v>
      </c>
      <c r="F430" s="14">
        <f t="shared" si="320"/>
        <v>0.49996436534455946</v>
      </c>
      <c r="G430" s="14">
        <f t="shared" si="321"/>
        <v>1</v>
      </c>
      <c r="H430" s="14">
        <f t="shared" si="322"/>
        <v>0</v>
      </c>
      <c r="I430" s="14">
        <f t="shared" si="323"/>
        <v>0</v>
      </c>
      <c r="J430" s="14">
        <f t="shared" si="324"/>
        <v>0</v>
      </c>
      <c r="K430" s="14">
        <f t="shared" si="325"/>
        <v>0</v>
      </c>
      <c r="L430" s="14">
        <f t="shared" si="326"/>
        <v>0</v>
      </c>
      <c r="M430" s="14">
        <f t="shared" si="327"/>
        <v>0</v>
      </c>
      <c r="N430" s="14">
        <f t="shared" si="328"/>
        <v>0</v>
      </c>
      <c r="O430" s="14">
        <f t="shared" si="329"/>
        <v>0</v>
      </c>
      <c r="P430" s="14">
        <f t="shared" si="330"/>
        <v>0</v>
      </c>
      <c r="Q430" s="14">
        <f t="shared" si="331"/>
        <v>0</v>
      </c>
      <c r="R430" s="14">
        <f t="shared" si="332"/>
        <v>0</v>
      </c>
      <c r="S430" s="14">
        <f t="shared" si="333"/>
        <v>0</v>
      </c>
      <c r="T430" s="14">
        <f t="shared" si="334"/>
        <v>0</v>
      </c>
      <c r="U430" s="35">
        <f>G424</f>
        <v>1.0001028235455007</v>
      </c>
      <c r="V430" s="14">
        <v>6</v>
      </c>
      <c r="W430" s="14">
        <v>5</v>
      </c>
      <c r="X430" s="14">
        <v>4</v>
      </c>
      <c r="Y430" s="14">
        <v>3</v>
      </c>
      <c r="Z430" s="14">
        <v>2</v>
      </c>
      <c r="AA430" s="14">
        <v>1</v>
      </c>
    </row>
    <row r="431" spans="1:29" x14ac:dyDescent="0.25">
      <c r="A431" s="14" t="s">
        <v>39</v>
      </c>
      <c r="B431" s="14">
        <f t="shared" si="335"/>
        <v>0.14283257491793949</v>
      </c>
      <c r="C431" s="14">
        <f t="shared" si="317"/>
        <v>0.16664027447831228</v>
      </c>
      <c r="D431" s="14">
        <f t="shared" si="318"/>
        <v>0.19997155180826548</v>
      </c>
      <c r="E431" s="14">
        <f t="shared" si="319"/>
        <v>0.24996936977470413</v>
      </c>
      <c r="F431" s="14">
        <f t="shared" si="320"/>
        <v>0.33330096774954282</v>
      </c>
      <c r="G431" s="14">
        <f t="shared" si="321"/>
        <v>0.499969368836436</v>
      </c>
      <c r="H431" s="14">
        <f t="shared" si="322"/>
        <v>1</v>
      </c>
      <c r="I431" s="14">
        <f t="shared" si="323"/>
        <v>0</v>
      </c>
      <c r="J431" s="14">
        <f t="shared" si="324"/>
        <v>0</v>
      </c>
      <c r="K431" s="14">
        <f t="shared" si="325"/>
        <v>0</v>
      </c>
      <c r="L431" s="14">
        <f t="shared" si="326"/>
        <v>0</v>
      </c>
      <c r="M431" s="14">
        <f t="shared" si="327"/>
        <v>0</v>
      </c>
      <c r="N431" s="14">
        <f t="shared" si="328"/>
        <v>0</v>
      </c>
      <c r="O431" s="14">
        <f t="shared" si="329"/>
        <v>0</v>
      </c>
      <c r="P431" s="14">
        <f t="shared" si="330"/>
        <v>0</v>
      </c>
      <c r="Q431" s="14">
        <f t="shared" si="331"/>
        <v>0</v>
      </c>
      <c r="R431" s="14">
        <f t="shared" si="332"/>
        <v>0</v>
      </c>
      <c r="S431" s="14">
        <f t="shared" si="333"/>
        <v>0</v>
      </c>
      <c r="T431" s="14">
        <f t="shared" si="334"/>
        <v>0</v>
      </c>
      <c r="U431" s="35">
        <f>H424</f>
        <v>1.0000883855629212</v>
      </c>
      <c r="V431" s="14">
        <v>7</v>
      </c>
      <c r="W431" s="14">
        <v>6</v>
      </c>
      <c r="X431" s="14">
        <v>5</v>
      </c>
      <c r="Y431" s="14">
        <v>4</v>
      </c>
      <c r="Z431" s="14">
        <v>3</v>
      </c>
      <c r="AA431" s="14">
        <v>2</v>
      </c>
      <c r="AB431" s="14">
        <v>1</v>
      </c>
    </row>
    <row r="432" spans="1:29" x14ac:dyDescent="0.25">
      <c r="A432" s="14" t="s">
        <v>38</v>
      </c>
      <c r="B432" s="14">
        <f t="shared" si="335"/>
        <v>0.12497955670191539</v>
      </c>
      <c r="C432" s="14">
        <f t="shared" si="317"/>
        <v>0.1428352792781388</v>
      </c>
      <c r="D432" s="14">
        <f t="shared" si="318"/>
        <v>0.16664317966363856</v>
      </c>
      <c r="E432" s="14">
        <f t="shared" si="319"/>
        <v>0.1999746833356971</v>
      </c>
      <c r="F432" s="14">
        <f t="shared" si="320"/>
        <v>0.24997274152618257</v>
      </c>
      <c r="G432" s="14">
        <f t="shared" si="321"/>
        <v>0.33330453056825032</v>
      </c>
      <c r="H432" s="14">
        <f t="shared" si="322"/>
        <v>0.4999727407831176</v>
      </c>
      <c r="I432" s="14">
        <f t="shared" si="323"/>
        <v>1</v>
      </c>
      <c r="J432" s="14">
        <f t="shared" si="324"/>
        <v>0</v>
      </c>
      <c r="K432" s="14">
        <f t="shared" si="325"/>
        <v>0</v>
      </c>
      <c r="L432" s="14">
        <f t="shared" si="326"/>
        <v>0</v>
      </c>
      <c r="M432" s="14">
        <f t="shared" si="327"/>
        <v>0</v>
      </c>
      <c r="N432" s="14">
        <f t="shared" si="328"/>
        <v>0</v>
      </c>
      <c r="O432" s="14">
        <f t="shared" si="329"/>
        <v>0</v>
      </c>
      <c r="P432" s="14">
        <f t="shared" si="330"/>
        <v>0</v>
      </c>
      <c r="Q432" s="14">
        <f t="shared" si="331"/>
        <v>0</v>
      </c>
      <c r="R432" s="14">
        <f t="shared" si="332"/>
        <v>0</v>
      </c>
      <c r="S432" s="14">
        <f t="shared" si="333"/>
        <v>0</v>
      </c>
      <c r="T432" s="14">
        <f t="shared" si="334"/>
        <v>0</v>
      </c>
      <c r="U432" s="35">
        <f>I424</f>
        <v>1.0000786556181394</v>
      </c>
      <c r="V432" s="14">
        <v>8</v>
      </c>
      <c r="W432" s="14">
        <v>7</v>
      </c>
      <c r="X432" s="14">
        <v>6</v>
      </c>
      <c r="Y432" s="14">
        <v>5</v>
      </c>
      <c r="Z432" s="14">
        <v>4</v>
      </c>
      <c r="AA432" s="14">
        <v>3</v>
      </c>
      <c r="AB432" s="14">
        <v>2</v>
      </c>
      <c r="AC432" s="14">
        <v>1</v>
      </c>
    </row>
    <row r="433" spans="1:40" x14ac:dyDescent="0.25">
      <c r="A433" s="14" t="s">
        <v>37</v>
      </c>
      <c r="B433" s="14">
        <f t="shared" si="335"/>
        <v>0.1110939957078745</v>
      </c>
      <c r="C433" s="14">
        <f t="shared" si="317"/>
        <v>0.12498177725832649</v>
      </c>
      <c r="D433" s="14">
        <f t="shared" si="318"/>
        <v>0.14283765411695371</v>
      </c>
      <c r="E433" s="14">
        <f t="shared" si="319"/>
        <v>0.16664573085380974</v>
      </c>
      <c r="F433" s="14">
        <f t="shared" si="320"/>
        <v>0.19997743328373757</v>
      </c>
      <c r="G433" s="14">
        <f t="shared" si="321"/>
        <v>0.24997570242072006</v>
      </c>
      <c r="H433" s="14">
        <f t="shared" si="322"/>
        <v>0.33330765923973982</v>
      </c>
      <c r="I433" s="14">
        <f t="shared" si="323"/>
        <v>0.49997570183031897</v>
      </c>
      <c r="J433" s="14">
        <f t="shared" si="324"/>
        <v>1</v>
      </c>
      <c r="K433" s="14">
        <f t="shared" si="325"/>
        <v>0</v>
      </c>
      <c r="L433" s="14">
        <f t="shared" si="326"/>
        <v>0</v>
      </c>
      <c r="M433" s="14">
        <f t="shared" si="327"/>
        <v>0</v>
      </c>
      <c r="N433" s="14">
        <f t="shared" si="328"/>
        <v>0</v>
      </c>
      <c r="O433" s="14">
        <f t="shared" si="329"/>
        <v>0</v>
      </c>
      <c r="P433" s="14">
        <f t="shared" si="330"/>
        <v>0</v>
      </c>
      <c r="Q433" s="14">
        <f t="shared" si="331"/>
        <v>0</v>
      </c>
      <c r="R433" s="14">
        <f t="shared" si="332"/>
        <v>0</v>
      </c>
      <c r="S433" s="14">
        <f t="shared" si="333"/>
        <v>0</v>
      </c>
      <c r="T433" s="14">
        <f t="shared" si="334"/>
        <v>0</v>
      </c>
      <c r="U433" s="35">
        <f>J424</f>
        <v>1.0000701114013955</v>
      </c>
      <c r="V433" s="14">
        <v>9</v>
      </c>
      <c r="W433" s="14">
        <v>8</v>
      </c>
      <c r="X433" s="14">
        <v>7</v>
      </c>
      <c r="Y433" s="14">
        <v>6</v>
      </c>
      <c r="Z433" s="14">
        <v>5</v>
      </c>
      <c r="AA433" s="14">
        <v>4</v>
      </c>
      <c r="AB433" s="14">
        <v>3</v>
      </c>
      <c r="AC433" s="14">
        <v>2</v>
      </c>
      <c r="AD433" s="14">
        <v>1</v>
      </c>
    </row>
    <row r="434" spans="1:40" x14ac:dyDescent="0.25">
      <c r="A434" s="14" t="s">
        <v>36</v>
      </c>
      <c r="B434" s="14">
        <f t="shared" si="335"/>
        <v>9.9985228888211569E-2</v>
      </c>
      <c r="C434" s="14">
        <f t="shared" si="317"/>
        <v>0.11109544969953702</v>
      </c>
      <c r="D434" s="14">
        <f t="shared" si="318"/>
        <v>0.124983325326707</v>
      </c>
      <c r="E434" s="14">
        <f t="shared" si="319"/>
        <v>0.14283930974222872</v>
      </c>
      <c r="F434" s="14">
        <f t="shared" si="320"/>
        <v>0.16664750942091983</v>
      </c>
      <c r="G434" s="14">
        <f t="shared" si="321"/>
        <v>0.19997935041274237</v>
      </c>
      <c r="H434" s="14">
        <f t="shared" si="322"/>
        <v>0.24997776660794496</v>
      </c>
      <c r="I434" s="14">
        <f t="shared" si="323"/>
        <v>0.33330984038809447</v>
      </c>
      <c r="J434" s="14">
        <f t="shared" si="324"/>
        <v>0.49997776611359929</v>
      </c>
      <c r="K434" s="14">
        <f t="shared" si="325"/>
        <v>1</v>
      </c>
      <c r="L434" s="14">
        <f t="shared" si="326"/>
        <v>0</v>
      </c>
      <c r="M434" s="14">
        <f t="shared" si="327"/>
        <v>0</v>
      </c>
      <c r="N434" s="14">
        <f t="shared" si="328"/>
        <v>0</v>
      </c>
      <c r="O434" s="14">
        <f t="shared" si="329"/>
        <v>0</v>
      </c>
      <c r="P434" s="14">
        <f t="shared" si="330"/>
        <v>0</v>
      </c>
      <c r="Q434" s="14">
        <f t="shared" si="331"/>
        <v>0</v>
      </c>
      <c r="R434" s="14">
        <f t="shared" si="332"/>
        <v>0</v>
      </c>
      <c r="S434" s="14">
        <f t="shared" si="333"/>
        <v>0</v>
      </c>
      <c r="T434" s="14">
        <f t="shared" si="334"/>
        <v>0</v>
      </c>
      <c r="U434" s="35">
        <f>K424</f>
        <v>1.0000641548617226</v>
      </c>
      <c r="V434" s="14">
        <v>10</v>
      </c>
      <c r="W434" s="14">
        <v>9</v>
      </c>
      <c r="X434" s="14">
        <v>8</v>
      </c>
      <c r="Y434" s="14">
        <v>7</v>
      </c>
      <c r="Z434" s="14">
        <v>6</v>
      </c>
      <c r="AA434" s="14">
        <v>5</v>
      </c>
      <c r="AB434" s="14">
        <v>4</v>
      </c>
      <c r="AC434" s="14">
        <v>3</v>
      </c>
      <c r="AD434" s="14">
        <v>2</v>
      </c>
      <c r="AE434" s="14">
        <v>1</v>
      </c>
    </row>
    <row r="435" spans="1:40" x14ac:dyDescent="0.25">
      <c r="A435" s="14" t="s">
        <v>35</v>
      </c>
      <c r="B435" s="14">
        <f t="shared" si="335"/>
        <v>9.0896343198823351E-2</v>
      </c>
      <c r="C435" s="14">
        <f t="shared" si="317"/>
        <v>9.9986534838804098E-2</v>
      </c>
      <c r="D435" s="14">
        <f t="shared" si="318"/>
        <v>0.11109683436800563</v>
      </c>
      <c r="E435" s="14">
        <f t="shared" si="319"/>
        <v>0.12498479958550844</v>
      </c>
      <c r="F435" s="14">
        <f t="shared" si="320"/>
        <v>0.142840886428549</v>
      </c>
      <c r="G435" s="14">
        <f t="shared" si="321"/>
        <v>0.16664920318578383</v>
      </c>
      <c r="H435" s="14">
        <f t="shared" si="322"/>
        <v>0.19998117613092148</v>
      </c>
      <c r="I435" s="14">
        <f t="shared" si="323"/>
        <v>0.24997973236989551</v>
      </c>
      <c r="J435" s="14">
        <f t="shared" si="324"/>
        <v>0.3333119175307202</v>
      </c>
      <c r="K435" s="14">
        <f t="shared" si="325"/>
        <v>0.499979731959102</v>
      </c>
      <c r="L435" s="14">
        <f t="shared" si="326"/>
        <v>1</v>
      </c>
      <c r="M435" s="14">
        <f t="shared" si="327"/>
        <v>0</v>
      </c>
      <c r="N435" s="14">
        <f t="shared" si="328"/>
        <v>0</v>
      </c>
      <c r="O435" s="14">
        <f t="shared" si="329"/>
        <v>0</v>
      </c>
      <c r="P435" s="14">
        <f t="shared" si="330"/>
        <v>0</v>
      </c>
      <c r="Q435" s="14">
        <f t="shared" si="331"/>
        <v>0</v>
      </c>
      <c r="R435" s="14">
        <f t="shared" si="332"/>
        <v>0</v>
      </c>
      <c r="S435" s="14">
        <f t="shared" si="333"/>
        <v>0</v>
      </c>
      <c r="T435" s="14">
        <f t="shared" si="334"/>
        <v>0</v>
      </c>
      <c r="U435" s="35">
        <f>L424</f>
        <v>1.0000584823895156</v>
      </c>
      <c r="V435" s="14">
        <v>11</v>
      </c>
      <c r="W435" s="14">
        <v>10</v>
      </c>
      <c r="X435" s="14">
        <v>9</v>
      </c>
      <c r="Y435" s="14">
        <v>8</v>
      </c>
      <c r="Z435" s="14">
        <v>7</v>
      </c>
      <c r="AA435" s="14">
        <v>6</v>
      </c>
      <c r="AB435" s="14">
        <v>5</v>
      </c>
      <c r="AC435" s="14">
        <v>4</v>
      </c>
      <c r="AD435" s="14">
        <v>3</v>
      </c>
      <c r="AE435" s="14">
        <v>2</v>
      </c>
      <c r="AF435" s="14">
        <v>1</v>
      </c>
    </row>
    <row r="436" spans="1:40" x14ac:dyDescent="0.25">
      <c r="A436" s="14" t="s">
        <v>34</v>
      </c>
      <c r="B436" s="14">
        <f t="shared" si="335"/>
        <v>8.3322051028382513E-2</v>
      </c>
      <c r="C436" s="14">
        <f t="shared" si="317"/>
        <v>9.0897213887177392E-2</v>
      </c>
      <c r="D436" s="14">
        <f t="shared" si="318"/>
        <v>9.9987454532555822E-2</v>
      </c>
      <c r="E436" s="14">
        <f t="shared" si="319"/>
        <v>0.11109780949700175</v>
      </c>
      <c r="F436" s="14">
        <f t="shared" si="320"/>
        <v>0.12498583780636725</v>
      </c>
      <c r="G436" s="14">
        <f t="shared" si="321"/>
        <v>0.14284199678147169</v>
      </c>
      <c r="H436" s="14">
        <f t="shared" si="322"/>
        <v>0.16665039598827192</v>
      </c>
      <c r="I436" s="14">
        <f t="shared" si="323"/>
        <v>0.19998246185795115</v>
      </c>
      <c r="J436" s="14">
        <f t="shared" si="324"/>
        <v>0.24998111671857345</v>
      </c>
      <c r="K436" s="14">
        <f t="shared" si="325"/>
        <v>0.33331338031498486</v>
      </c>
      <c r="L436" s="14">
        <f t="shared" si="326"/>
        <v>0.49998111636198173</v>
      </c>
      <c r="M436" s="14">
        <f t="shared" si="327"/>
        <v>1</v>
      </c>
      <c r="N436" s="14">
        <f t="shared" si="328"/>
        <v>0</v>
      </c>
      <c r="O436" s="14">
        <f t="shared" si="329"/>
        <v>0</v>
      </c>
      <c r="P436" s="14">
        <f t="shared" si="330"/>
        <v>0</v>
      </c>
      <c r="Q436" s="14">
        <f t="shared" si="331"/>
        <v>0</v>
      </c>
      <c r="R436" s="14">
        <f t="shared" si="332"/>
        <v>0</v>
      </c>
      <c r="S436" s="14">
        <f t="shared" si="333"/>
        <v>0</v>
      </c>
      <c r="T436" s="14">
        <f t="shared" si="334"/>
        <v>0</v>
      </c>
      <c r="U436" s="35">
        <f>M424</f>
        <v>1.0000544876907782</v>
      </c>
      <c r="V436" s="14">
        <v>12</v>
      </c>
      <c r="W436" s="14">
        <v>11</v>
      </c>
      <c r="X436" s="14">
        <v>10</v>
      </c>
      <c r="Y436" s="14">
        <v>9</v>
      </c>
      <c r="Z436" s="14">
        <v>8</v>
      </c>
      <c r="AA436" s="14">
        <v>7</v>
      </c>
      <c r="AB436" s="14">
        <v>6</v>
      </c>
      <c r="AC436" s="14">
        <v>5</v>
      </c>
      <c r="AD436" s="14">
        <v>4</v>
      </c>
      <c r="AE436" s="14">
        <v>3</v>
      </c>
      <c r="AF436" s="14">
        <v>2</v>
      </c>
      <c r="AG436" s="14">
        <v>1</v>
      </c>
    </row>
    <row r="437" spans="1:40" x14ac:dyDescent="0.25">
      <c r="A437" s="14" t="s">
        <v>33</v>
      </c>
      <c r="B437" s="14">
        <f t="shared" si="335"/>
        <v>7.691312723325118E-2</v>
      </c>
      <c r="C437" s="14">
        <f t="shared" si="317"/>
        <v>8.3322890849575684E-2</v>
      </c>
      <c r="D437" s="14">
        <f t="shared" si="318"/>
        <v>9.089809797927062E-2</v>
      </c>
      <c r="E437" s="14">
        <f t="shared" si="319"/>
        <v>9.9988388384097959E-2</v>
      </c>
      <c r="F437" s="14">
        <f t="shared" si="320"/>
        <v>0.11109879963673994</v>
      </c>
      <c r="G437" s="14">
        <f t="shared" si="321"/>
        <v>0.12498689200867898</v>
      </c>
      <c r="H437" s="14">
        <f t="shared" si="322"/>
        <v>0.14284312422557846</v>
      </c>
      <c r="I437" s="14">
        <f t="shared" si="323"/>
        <v>0.16665160715030317</v>
      </c>
      <c r="J437" s="14">
        <f t="shared" si="324"/>
        <v>0.19998376737385468</v>
      </c>
      <c r="K437" s="14">
        <f t="shared" si="325"/>
        <v>0.24998252237276761</v>
      </c>
      <c r="L437" s="14">
        <f t="shared" si="326"/>
        <v>0.33331486561019141</v>
      </c>
      <c r="M437" s="14">
        <f t="shared" si="327"/>
        <v>0.49998252206728944</v>
      </c>
      <c r="N437" s="14">
        <f t="shared" si="328"/>
        <v>1</v>
      </c>
      <c r="O437" s="14">
        <f t="shared" si="329"/>
        <v>0</v>
      </c>
      <c r="P437" s="14">
        <f t="shared" si="330"/>
        <v>0</v>
      </c>
      <c r="Q437" s="14">
        <f t="shared" si="331"/>
        <v>0</v>
      </c>
      <c r="R437" s="14">
        <f t="shared" si="332"/>
        <v>0</v>
      </c>
      <c r="S437" s="14">
        <f t="shared" si="333"/>
        <v>0</v>
      </c>
      <c r="T437" s="14">
        <f t="shared" si="334"/>
        <v>0</v>
      </c>
      <c r="U437" s="35">
        <f>N424</f>
        <v>1.0000504315351371</v>
      </c>
      <c r="V437" s="14">
        <v>13</v>
      </c>
      <c r="W437" s="14">
        <v>12</v>
      </c>
      <c r="X437" s="14">
        <v>11</v>
      </c>
      <c r="Y437" s="14">
        <v>10</v>
      </c>
      <c r="Z437" s="14">
        <v>9</v>
      </c>
      <c r="AA437" s="14">
        <v>8</v>
      </c>
      <c r="AB437" s="14">
        <v>7</v>
      </c>
      <c r="AC437" s="14">
        <v>6</v>
      </c>
      <c r="AD437" s="14">
        <v>5</v>
      </c>
      <c r="AE437" s="14">
        <v>4</v>
      </c>
      <c r="AF437" s="14">
        <v>3</v>
      </c>
      <c r="AG437" s="14">
        <v>2</v>
      </c>
      <c r="AH437" s="14">
        <v>1</v>
      </c>
    </row>
    <row r="438" spans="1:40" x14ac:dyDescent="0.25">
      <c r="A438" s="14" t="s">
        <v>32</v>
      </c>
      <c r="B438" s="14">
        <f t="shared" si="335"/>
        <v>7.1419602482667974E-2</v>
      </c>
      <c r="C438" s="14">
        <f t="shared" si="317"/>
        <v>7.6913689274497543E-2</v>
      </c>
      <c r="D438" s="14">
        <f t="shared" si="318"/>
        <v>8.3323480729045926E-2</v>
      </c>
      <c r="E438" s="14">
        <f t="shared" si="319"/>
        <v>9.089871895385794E-2</v>
      </c>
      <c r="F438" s="14">
        <f t="shared" si="320"/>
        <v>9.9989044308847919E-2</v>
      </c>
      <c r="G438" s="14">
        <f t="shared" si="321"/>
        <v>0.11109949509730802</v>
      </c>
      <c r="H438" s="14">
        <f t="shared" si="322"/>
        <v>0.12498763246561867</v>
      </c>
      <c r="I438" s="14">
        <f t="shared" si="323"/>
        <v>0.14284391612616415</v>
      </c>
      <c r="J438" s="14">
        <f t="shared" si="324"/>
        <v>0.16665245785270666</v>
      </c>
      <c r="K438" s="14">
        <f t="shared" si="325"/>
        <v>0.1999846843484536</v>
      </c>
      <c r="L438" s="14">
        <f t="shared" si="326"/>
        <v>0.24998350968222466</v>
      </c>
      <c r="M438" s="14">
        <f t="shared" si="327"/>
        <v>0.33331590885721013</v>
      </c>
      <c r="N438" s="14">
        <f t="shared" si="328"/>
        <v>0.49998350941028513</v>
      </c>
      <c r="O438" s="14">
        <f t="shared" si="329"/>
        <v>1</v>
      </c>
      <c r="P438" s="14">
        <f t="shared" si="330"/>
        <v>0</v>
      </c>
      <c r="Q438" s="14">
        <f t="shared" si="331"/>
        <v>0</v>
      </c>
      <c r="R438" s="14">
        <f t="shared" si="332"/>
        <v>0</v>
      </c>
      <c r="S438" s="14">
        <f t="shared" si="333"/>
        <v>0</v>
      </c>
      <c r="T438" s="14">
        <f t="shared" si="334"/>
        <v>0</v>
      </c>
      <c r="U438" s="35">
        <f>O424</f>
        <v>1.000047582568675</v>
      </c>
      <c r="V438" s="14">
        <v>14</v>
      </c>
      <c r="W438" s="14">
        <v>13</v>
      </c>
      <c r="X438" s="14">
        <v>12</v>
      </c>
      <c r="Y438" s="14">
        <v>11</v>
      </c>
      <c r="Z438" s="14">
        <v>10</v>
      </c>
      <c r="AA438" s="14">
        <v>9</v>
      </c>
      <c r="AB438" s="14">
        <v>8</v>
      </c>
      <c r="AC438" s="14">
        <v>7</v>
      </c>
      <c r="AD438" s="14">
        <v>6</v>
      </c>
      <c r="AE438" s="14">
        <v>5</v>
      </c>
      <c r="AF438" s="14">
        <v>4</v>
      </c>
      <c r="AG438" s="14">
        <v>3</v>
      </c>
      <c r="AH438" s="14">
        <v>2</v>
      </c>
      <c r="AI438" s="14">
        <v>1</v>
      </c>
    </row>
    <row r="439" spans="1:40" x14ac:dyDescent="0.25">
      <c r="A439" s="14" t="s">
        <v>31</v>
      </c>
      <c r="B439" s="14">
        <f t="shared" si="335"/>
        <v>6.6658649443061629E-2</v>
      </c>
      <c r="C439" s="14">
        <f t="shared" si="317"/>
        <v>7.1420200377356358E-2</v>
      </c>
      <c r="D439" s="14">
        <f t="shared" si="318"/>
        <v>7.6914315082091761E-2</v>
      </c>
      <c r="E439" s="14">
        <f t="shared" si="319"/>
        <v>8.3324137533089315E-2</v>
      </c>
      <c r="F439" s="14">
        <f t="shared" si="320"/>
        <v>9.0899410380723272E-2</v>
      </c>
      <c r="G439" s="14">
        <f t="shared" si="321"/>
        <v>9.9989774650914798E-2</v>
      </c>
      <c r="H439" s="14">
        <f t="shared" si="322"/>
        <v>0.11110026946044592</v>
      </c>
      <c r="I439" s="14">
        <f t="shared" si="323"/>
        <v>0.12498845692984041</v>
      </c>
      <c r="J439" s="14">
        <f t="shared" si="324"/>
        <v>0.14284479787012871</v>
      </c>
      <c r="K439" s="14">
        <f t="shared" si="325"/>
        <v>0.16665340506928336</v>
      </c>
      <c r="L439" s="14">
        <f t="shared" si="326"/>
        <v>0.1999857053554005</v>
      </c>
      <c r="M439" s="14">
        <f t="shared" si="327"/>
        <v>0.24998460900290198</v>
      </c>
      <c r="N439" s="14">
        <f t="shared" si="328"/>
        <v>0.33331707046061398</v>
      </c>
      <c r="O439" s="14">
        <f t="shared" si="329"/>
        <v>0.49998460876601186</v>
      </c>
      <c r="P439" s="14">
        <f t="shared" si="330"/>
        <v>1</v>
      </c>
      <c r="Q439" s="14">
        <f t="shared" si="331"/>
        <v>0</v>
      </c>
      <c r="R439" s="14">
        <f t="shared" si="332"/>
        <v>0</v>
      </c>
      <c r="S439" s="14">
        <f t="shared" si="333"/>
        <v>0</v>
      </c>
      <c r="T439" s="14">
        <f t="shared" si="334"/>
        <v>0</v>
      </c>
      <c r="U439" s="35">
        <f>P424</f>
        <v>1.00004441039743</v>
      </c>
      <c r="V439" s="14">
        <v>15</v>
      </c>
      <c r="W439" s="14">
        <v>14</v>
      </c>
      <c r="X439" s="14">
        <v>13</v>
      </c>
      <c r="Y439" s="14">
        <v>12</v>
      </c>
      <c r="Z439" s="14">
        <v>11</v>
      </c>
      <c r="AA439" s="14">
        <v>10</v>
      </c>
      <c r="AB439" s="14">
        <v>9</v>
      </c>
      <c r="AC439" s="14">
        <v>8</v>
      </c>
      <c r="AD439" s="14">
        <v>7</v>
      </c>
      <c r="AE439" s="14">
        <v>6</v>
      </c>
      <c r="AF439" s="14">
        <v>5</v>
      </c>
      <c r="AG439" s="14">
        <v>4</v>
      </c>
      <c r="AH439" s="14">
        <v>3</v>
      </c>
      <c r="AI439" s="14">
        <v>2</v>
      </c>
      <c r="AJ439" s="14">
        <v>1</v>
      </c>
    </row>
    <row r="440" spans="1:40" x14ac:dyDescent="0.25">
      <c r="A440" s="14" t="s">
        <v>91</v>
      </c>
      <c r="B440" s="14">
        <f t="shared" si="335"/>
        <v>6.2492785664428688E-2</v>
      </c>
      <c r="C440" s="14">
        <f t="shared" si="317"/>
        <v>6.6659150491289496E-2</v>
      </c>
      <c r="D440" s="14">
        <f t="shared" si="318"/>
        <v>7.1420723539314612E-2</v>
      </c>
      <c r="E440" s="14">
        <f t="shared" si="319"/>
        <v>7.6914862667913642E-2</v>
      </c>
      <c r="F440" s="14">
        <f t="shared" si="320"/>
        <v>8.3324712240874316E-2</v>
      </c>
      <c r="G440" s="14">
        <f t="shared" si="321"/>
        <v>9.0900015383544724E-2</v>
      </c>
      <c r="H440" s="14">
        <f t="shared" si="322"/>
        <v>9.9990413704599351E-2</v>
      </c>
      <c r="I440" s="14">
        <f t="shared" si="323"/>
        <v>0.11110094703261907</v>
      </c>
      <c r="J440" s="14">
        <f t="shared" si="324"/>
        <v>0.12498917834049567</v>
      </c>
      <c r="K440" s="14">
        <f t="shared" si="325"/>
        <v>0.14284556940056248</v>
      </c>
      <c r="L440" s="14">
        <f t="shared" si="326"/>
        <v>0.16665423388820427</v>
      </c>
      <c r="M440" s="14">
        <f t="shared" si="327"/>
        <v>0.19998659874075503</v>
      </c>
      <c r="N440" s="14">
        <f t="shared" si="328"/>
        <v>0.24998557091246026</v>
      </c>
      <c r="O440" s="14">
        <f t="shared" si="329"/>
        <v>0.33331808686691317</v>
      </c>
      <c r="P440" s="14">
        <f t="shared" si="330"/>
        <v>0.4999855707042557</v>
      </c>
      <c r="Q440" s="14">
        <f t="shared" si="331"/>
        <v>1</v>
      </c>
      <c r="R440" s="14">
        <f t="shared" si="332"/>
        <v>0</v>
      </c>
      <c r="S440" s="14">
        <f t="shared" si="333"/>
        <v>0</v>
      </c>
      <c r="T440" s="14">
        <f t="shared" si="334"/>
        <v>0</v>
      </c>
      <c r="U440" s="14">
        <f>Q424</f>
        <v>1.0000416347475907</v>
      </c>
      <c r="V440" s="14">
        <v>16</v>
      </c>
      <c r="W440" s="14">
        <v>15</v>
      </c>
      <c r="X440" s="14">
        <v>14</v>
      </c>
      <c r="Y440" s="14">
        <v>13</v>
      </c>
      <c r="Z440" s="14">
        <v>12</v>
      </c>
      <c r="AA440" s="14">
        <v>11</v>
      </c>
      <c r="AB440" s="14">
        <v>10</v>
      </c>
      <c r="AC440" s="14">
        <v>9</v>
      </c>
      <c r="AD440" s="14">
        <v>8</v>
      </c>
      <c r="AE440" s="14">
        <v>7</v>
      </c>
      <c r="AF440" s="14">
        <v>6</v>
      </c>
      <c r="AG440" s="37">
        <v>5</v>
      </c>
      <c r="AH440" s="14">
        <v>4</v>
      </c>
      <c r="AI440" s="14">
        <v>3</v>
      </c>
      <c r="AJ440" s="14">
        <v>2</v>
      </c>
      <c r="AK440" s="14">
        <v>1</v>
      </c>
    </row>
    <row r="441" spans="1:40" x14ac:dyDescent="0.25">
      <c r="A441" s="14" t="s">
        <v>92</v>
      </c>
      <c r="B441" s="14">
        <f t="shared" si="335"/>
        <v>5.8816999110053954E-2</v>
      </c>
      <c r="C441" s="14">
        <f t="shared" si="317"/>
        <v>6.2493210014056631E-2</v>
      </c>
      <c r="D441" s="14">
        <f t="shared" si="318"/>
        <v>6.6659592595794667E-2</v>
      </c>
      <c r="E441" s="14">
        <f t="shared" si="319"/>
        <v>7.1421185155989636E-2</v>
      </c>
      <c r="F441" s="14">
        <f t="shared" si="320"/>
        <v>7.6915345835111601E-2</v>
      </c>
      <c r="G441" s="14">
        <f t="shared" si="321"/>
        <v>8.3325219339270548E-2</v>
      </c>
      <c r="H441" s="14">
        <f t="shared" si="322"/>
        <v>9.0900549212907703E-2</v>
      </c>
      <c r="I441" s="14">
        <f t="shared" si="323"/>
        <v>9.999097757888932E-2</v>
      </c>
      <c r="J441" s="14">
        <f t="shared" si="324"/>
        <v>0.1111015448938506</v>
      </c>
      <c r="K441" s="14">
        <f t="shared" si="325"/>
        <v>0.12498981488276696</v>
      </c>
      <c r="L441" s="14">
        <f t="shared" si="326"/>
        <v>0.14284625016617053</v>
      </c>
      <c r="M441" s="14">
        <f t="shared" si="327"/>
        <v>0.16665496520243994</v>
      </c>
      <c r="N441" s="14">
        <f t="shared" si="328"/>
        <v>0.1999873870252645</v>
      </c>
      <c r="O441" s="14">
        <f t="shared" si="329"/>
        <v>0.24998641965926194</v>
      </c>
      <c r="P441" s="14">
        <f t="shared" si="330"/>
        <v>0.33331898369857454</v>
      </c>
      <c r="Q441" s="14">
        <f t="shared" si="331"/>
        <v>0.4999864194748313</v>
      </c>
      <c r="R441" s="14">
        <f t="shared" si="332"/>
        <v>1</v>
      </c>
      <c r="S441" s="14">
        <f t="shared" si="333"/>
        <v>0</v>
      </c>
      <c r="T441" s="14">
        <f t="shared" si="334"/>
        <v>0</v>
      </c>
      <c r="U441" s="14">
        <f>R424</f>
        <v>1.0000391856447912</v>
      </c>
      <c r="V441" s="14">
        <v>17</v>
      </c>
      <c r="W441" s="14">
        <v>16</v>
      </c>
      <c r="X441" s="14">
        <v>15</v>
      </c>
      <c r="Y441" s="14">
        <v>14</v>
      </c>
      <c r="Z441" s="14">
        <v>13</v>
      </c>
      <c r="AA441" s="14">
        <v>12</v>
      </c>
      <c r="AB441" s="14">
        <v>11</v>
      </c>
      <c r="AC441" s="14">
        <v>10</v>
      </c>
      <c r="AD441" s="14">
        <v>9</v>
      </c>
      <c r="AE441" s="14">
        <v>8</v>
      </c>
      <c r="AF441" s="14">
        <v>7</v>
      </c>
      <c r="AG441" s="14">
        <v>6</v>
      </c>
      <c r="AH441" s="14">
        <v>5</v>
      </c>
      <c r="AI441" s="14">
        <v>4</v>
      </c>
      <c r="AJ441" s="14">
        <v>3</v>
      </c>
      <c r="AK441" s="14">
        <v>2</v>
      </c>
      <c r="AL441" s="14">
        <v>1</v>
      </c>
    </row>
    <row r="442" spans="1:40" x14ac:dyDescent="0.25">
      <c r="A442" s="14" t="s">
        <v>93</v>
      </c>
      <c r="B442" s="14">
        <f t="shared" si="335"/>
        <v>5.554961316234542E-2</v>
      </c>
      <c r="C442" s="14">
        <f t="shared" si="317"/>
        <v>5.8817361885573669E-2</v>
      </c>
      <c r="D442" s="14">
        <f t="shared" si="318"/>
        <v>6.2493587216144939E-2</v>
      </c>
      <c r="E442" s="14">
        <f t="shared" si="319"/>
        <v>6.6659985580038633E-2</v>
      </c>
      <c r="F442" s="14">
        <f t="shared" si="320"/>
        <v>7.1421595484427794E-2</v>
      </c>
      <c r="G442" s="14">
        <f t="shared" si="321"/>
        <v>7.6915775319613452E-2</v>
      </c>
      <c r="H442" s="14">
        <f t="shared" si="322"/>
        <v>8.3325670095991344E-2</v>
      </c>
      <c r="I442" s="14">
        <f t="shared" si="323"/>
        <v>9.0901023730528885E-2</v>
      </c>
      <c r="J442" s="14">
        <f t="shared" si="324"/>
        <v>9.9991478803149902E-2</v>
      </c>
      <c r="K442" s="14">
        <f t="shared" si="325"/>
        <v>0.11110207632875729</v>
      </c>
      <c r="L442" s="14">
        <f t="shared" si="326"/>
        <v>0.12499038070084077</v>
      </c>
      <c r="M442" s="14">
        <f t="shared" si="327"/>
        <v>0.14284685529387922</v>
      </c>
      <c r="N442" s="14">
        <f t="shared" si="328"/>
        <v>0.16665561526223249</v>
      </c>
      <c r="O442" s="14">
        <f t="shared" si="329"/>
        <v>0.19998808772521484</v>
      </c>
      <c r="P442" s="14">
        <f t="shared" si="330"/>
        <v>0.24998717410328261</v>
      </c>
      <c r="Q442" s="14">
        <f t="shared" si="331"/>
        <v>0.33331978088429931</v>
      </c>
      <c r="R442" s="14">
        <f t="shared" si="332"/>
        <v>0.49998717393877479</v>
      </c>
      <c r="S442" s="14">
        <f t="shared" si="333"/>
        <v>1</v>
      </c>
      <c r="T442" s="14">
        <f t="shared" si="334"/>
        <v>0</v>
      </c>
      <c r="U442" s="14">
        <f>S424</f>
        <v>1.0000370086645249</v>
      </c>
      <c r="V442" s="14">
        <v>18</v>
      </c>
      <c r="W442" s="14">
        <v>17</v>
      </c>
      <c r="X442" s="14">
        <v>16</v>
      </c>
      <c r="Y442" s="14">
        <v>15</v>
      </c>
      <c r="Z442" s="14">
        <v>14</v>
      </c>
      <c r="AA442" s="14">
        <v>13</v>
      </c>
      <c r="AB442" s="14">
        <v>12</v>
      </c>
      <c r="AC442" s="14">
        <v>11</v>
      </c>
      <c r="AD442" s="14">
        <v>10</v>
      </c>
      <c r="AE442" s="14">
        <v>9</v>
      </c>
      <c r="AF442" s="14">
        <v>8</v>
      </c>
      <c r="AG442" s="14">
        <v>7</v>
      </c>
      <c r="AH442" s="14">
        <v>6</v>
      </c>
      <c r="AI442" s="14">
        <v>5</v>
      </c>
      <c r="AJ442" s="14">
        <v>4</v>
      </c>
      <c r="AK442" s="14">
        <v>3</v>
      </c>
      <c r="AL442" s="14">
        <v>2</v>
      </c>
      <c r="AM442" s="14">
        <v>1</v>
      </c>
    </row>
    <row r="443" spans="1:40" x14ac:dyDescent="0.25">
      <c r="A443" s="14" t="s">
        <v>94</v>
      </c>
      <c r="B443" s="14">
        <f t="shared" si="335"/>
        <v>5.2626145832859753E-2</v>
      </c>
      <c r="C443" s="14">
        <f t="shared" si="317"/>
        <v>5.5549925904035805E-2</v>
      </c>
      <c r="D443" s="14">
        <f t="shared" si="318"/>
        <v>5.8817686476093166E-2</v>
      </c>
      <c r="E443" s="14">
        <f t="shared" si="319"/>
        <v>6.2493924714680134E-2</v>
      </c>
      <c r="F443" s="14">
        <f t="shared" si="320"/>
        <v>6.6660337199483874E-2</v>
      </c>
      <c r="G443" s="14">
        <f t="shared" si="321"/>
        <v>7.1421962622396959E-2</v>
      </c>
      <c r="H443" s="14">
        <f t="shared" si="322"/>
        <v>7.6916159597253106E-2</v>
      </c>
      <c r="I443" s="14">
        <f t="shared" si="323"/>
        <v>8.3326073406703172E-2</v>
      </c>
      <c r="J443" s="14">
        <f t="shared" si="324"/>
        <v>9.090144830102645E-2</v>
      </c>
      <c r="K443" s="14">
        <f t="shared" si="325"/>
        <v>9.999192726909166E-2</v>
      </c>
      <c r="L443" s="14">
        <f t="shared" si="326"/>
        <v>0.11110255182530222</v>
      </c>
      <c r="M443" s="14">
        <f t="shared" si="327"/>
        <v>0.12499088696128843</v>
      </c>
      <c r="N443" s="14">
        <f t="shared" si="328"/>
        <v>0.14284739672610716</v>
      </c>
      <c r="O443" s="14">
        <f t="shared" si="329"/>
        <v>0.16665619689682773</v>
      </c>
      <c r="P443" s="14">
        <f t="shared" si="330"/>
        <v>0.19998871466935658</v>
      </c>
      <c r="Q443" s="14">
        <f t="shared" si="331"/>
        <v>0.24998784913407315</v>
      </c>
      <c r="R443" s="14">
        <f t="shared" si="332"/>
        <v>0.33332049415735332</v>
      </c>
      <c r="S443" s="14">
        <f t="shared" si="333"/>
        <v>0.49998784898642601</v>
      </c>
      <c r="T443" s="14">
        <f t="shared" si="334"/>
        <v>1</v>
      </c>
      <c r="U443" s="14">
        <f>T424</f>
        <v>1.0000350608400763</v>
      </c>
      <c r="V443" s="14">
        <v>19</v>
      </c>
      <c r="W443" s="14">
        <v>18</v>
      </c>
      <c r="X443" s="14">
        <v>17</v>
      </c>
      <c r="Y443" s="14">
        <v>16</v>
      </c>
      <c r="Z443" s="14">
        <v>15</v>
      </c>
      <c r="AA443" s="14">
        <v>14</v>
      </c>
      <c r="AB443" s="14">
        <v>13</v>
      </c>
      <c r="AC443" s="14">
        <v>12</v>
      </c>
      <c r="AD443" s="14">
        <v>11</v>
      </c>
      <c r="AE443" s="14">
        <v>10</v>
      </c>
      <c r="AF443" s="14">
        <v>9</v>
      </c>
      <c r="AG443" s="14">
        <v>8</v>
      </c>
      <c r="AH443" s="14">
        <v>7</v>
      </c>
      <c r="AI443" s="14">
        <v>6</v>
      </c>
      <c r="AJ443" s="14">
        <v>5</v>
      </c>
      <c r="AK443" s="14">
        <v>4</v>
      </c>
      <c r="AL443" s="14">
        <v>3</v>
      </c>
      <c r="AM443" s="14">
        <v>2</v>
      </c>
      <c r="AN443" s="14">
        <v>1</v>
      </c>
    </row>
    <row r="444" spans="1:40" x14ac:dyDescent="0.25">
      <c r="U444" s="14" t="s">
        <v>30</v>
      </c>
    </row>
    <row r="445" spans="1:40" x14ac:dyDescent="0.25">
      <c r="A445" s="14" t="s">
        <v>29</v>
      </c>
      <c r="B445" s="14">
        <f t="shared" ref="B445:B463" si="336">B425/SUM($B425:$T425)</f>
        <v>1</v>
      </c>
      <c r="C445" s="14">
        <f t="shared" ref="C445:R445" si="337">C425/SUM($B425:$T425)</f>
        <v>0</v>
      </c>
      <c r="D445" s="14">
        <f t="shared" si="337"/>
        <v>0</v>
      </c>
      <c r="E445" s="14">
        <f t="shared" si="337"/>
        <v>0</v>
      </c>
      <c r="F445" s="14">
        <f t="shared" si="337"/>
        <v>0</v>
      </c>
      <c r="G445" s="14">
        <f t="shared" si="337"/>
        <v>0</v>
      </c>
      <c r="H445" s="14">
        <f t="shared" si="337"/>
        <v>0</v>
      </c>
      <c r="I445" s="14">
        <f t="shared" si="337"/>
        <v>0</v>
      </c>
      <c r="J445" s="14">
        <f t="shared" si="337"/>
        <v>0</v>
      </c>
      <c r="K445" s="14">
        <f t="shared" si="337"/>
        <v>0</v>
      </c>
      <c r="L445" s="14">
        <f t="shared" si="337"/>
        <v>0</v>
      </c>
      <c r="M445" s="14">
        <f t="shared" si="337"/>
        <v>0</v>
      </c>
      <c r="N445" s="14">
        <f t="shared" si="337"/>
        <v>0</v>
      </c>
      <c r="O445" s="14">
        <f t="shared" si="337"/>
        <v>0</v>
      </c>
      <c r="P445" s="14">
        <f t="shared" si="337"/>
        <v>0</v>
      </c>
      <c r="Q445" s="14">
        <f t="shared" si="337"/>
        <v>0</v>
      </c>
      <c r="R445" s="14">
        <f t="shared" si="337"/>
        <v>0</v>
      </c>
      <c r="S445" s="14">
        <f t="shared" ref="S445:S463" si="338">S425/SUM($B425:$T425)</f>
        <v>0</v>
      </c>
      <c r="T445" s="14">
        <f t="shared" ref="T445" si="339">T425/SUM($B425:$T425)</f>
        <v>0</v>
      </c>
      <c r="U445" s="14">
        <f t="shared" ref="U445:U463" si="340">SUM(B445:T445)</f>
        <v>1</v>
      </c>
    </row>
    <row r="446" spans="1:40" x14ac:dyDescent="0.25">
      <c r="A446" s="14" t="s">
        <v>28</v>
      </c>
      <c r="B446" s="14">
        <f t="shared" si="336"/>
        <v>0.33331465265416033</v>
      </c>
      <c r="C446" s="14">
        <f t="shared" ref="C446:R446" si="341">C426/SUM($B426:$T426)</f>
        <v>0.66668534734583973</v>
      </c>
      <c r="D446" s="14">
        <f t="shared" si="341"/>
        <v>0</v>
      </c>
      <c r="E446" s="14">
        <f t="shared" si="341"/>
        <v>0</v>
      </c>
      <c r="F446" s="14">
        <f t="shared" si="341"/>
        <v>0</v>
      </c>
      <c r="G446" s="14">
        <f t="shared" si="341"/>
        <v>0</v>
      </c>
      <c r="H446" s="14">
        <f t="shared" si="341"/>
        <v>0</v>
      </c>
      <c r="I446" s="14">
        <f t="shared" si="341"/>
        <v>0</v>
      </c>
      <c r="J446" s="14">
        <f t="shared" si="341"/>
        <v>0</v>
      </c>
      <c r="K446" s="14">
        <f t="shared" si="341"/>
        <v>0</v>
      </c>
      <c r="L446" s="14">
        <f t="shared" si="341"/>
        <v>0</v>
      </c>
      <c r="M446" s="14">
        <f t="shared" si="341"/>
        <v>0</v>
      </c>
      <c r="N446" s="14">
        <f t="shared" si="341"/>
        <v>0</v>
      </c>
      <c r="O446" s="14">
        <f t="shared" si="341"/>
        <v>0</v>
      </c>
      <c r="P446" s="14">
        <f t="shared" si="341"/>
        <v>0</v>
      </c>
      <c r="Q446" s="14">
        <f t="shared" si="341"/>
        <v>0</v>
      </c>
      <c r="R446" s="14">
        <f t="shared" si="341"/>
        <v>0</v>
      </c>
      <c r="S446" s="14">
        <f t="shared" si="338"/>
        <v>0</v>
      </c>
      <c r="T446" s="14">
        <f t="shared" ref="T446" si="342">T426/SUM($B426:$T426)</f>
        <v>0</v>
      </c>
      <c r="U446" s="14">
        <f t="shared" si="340"/>
        <v>1</v>
      </c>
    </row>
    <row r="447" spans="1:40" x14ac:dyDescent="0.25">
      <c r="A447" s="14" t="s">
        <v>27</v>
      </c>
      <c r="B447" s="14">
        <f t="shared" si="336"/>
        <v>0.1818025300728893</v>
      </c>
      <c r="C447" s="14">
        <f t="shared" ref="C447:R447" si="343">C427/SUM($B427:$T427)</f>
        <v>0.27271720549126766</v>
      </c>
      <c r="D447" s="14">
        <f t="shared" si="343"/>
        <v>0.54548026443584297</v>
      </c>
      <c r="E447" s="14">
        <f t="shared" si="343"/>
        <v>0</v>
      </c>
      <c r="F447" s="14">
        <f t="shared" si="343"/>
        <v>0</v>
      </c>
      <c r="G447" s="14">
        <f t="shared" si="343"/>
        <v>0</v>
      </c>
      <c r="H447" s="14">
        <f t="shared" si="343"/>
        <v>0</v>
      </c>
      <c r="I447" s="14">
        <f t="shared" si="343"/>
        <v>0</v>
      </c>
      <c r="J447" s="14">
        <f t="shared" si="343"/>
        <v>0</v>
      </c>
      <c r="K447" s="14">
        <f t="shared" si="343"/>
        <v>0</v>
      </c>
      <c r="L447" s="14">
        <f t="shared" si="343"/>
        <v>0</v>
      </c>
      <c r="M447" s="14">
        <f t="shared" si="343"/>
        <v>0</v>
      </c>
      <c r="N447" s="14">
        <f t="shared" si="343"/>
        <v>0</v>
      </c>
      <c r="O447" s="14">
        <f t="shared" si="343"/>
        <v>0</v>
      </c>
      <c r="P447" s="14">
        <f t="shared" si="343"/>
        <v>0</v>
      </c>
      <c r="Q447" s="14">
        <f t="shared" si="343"/>
        <v>0</v>
      </c>
      <c r="R447" s="14">
        <f t="shared" si="343"/>
        <v>0</v>
      </c>
      <c r="S447" s="14">
        <f t="shared" si="338"/>
        <v>0</v>
      </c>
      <c r="T447" s="14">
        <f t="shared" ref="T447" si="344">T427/SUM($B427:$T427)</f>
        <v>0</v>
      </c>
      <c r="U447" s="14">
        <f t="shared" si="340"/>
        <v>0.99999999999999989</v>
      </c>
    </row>
    <row r="448" spans="1:40" x14ac:dyDescent="0.25">
      <c r="A448" s="14" t="s">
        <v>26</v>
      </c>
      <c r="B448" s="14">
        <f t="shared" si="336"/>
        <v>0.11998722529844068</v>
      </c>
      <c r="C448" s="14">
        <f t="shared" ref="C448:R448" si="345">C428/SUM($B428:$T428)</f>
        <v>0.15998854893720701</v>
      </c>
      <c r="D448" s="14">
        <f t="shared" si="345"/>
        <v>0.23999462471322583</v>
      </c>
      <c r="E448" s="14">
        <f t="shared" si="345"/>
        <v>0.48002960105112652</v>
      </c>
      <c r="F448" s="14">
        <f t="shared" si="345"/>
        <v>0</v>
      </c>
      <c r="G448" s="14">
        <f t="shared" si="345"/>
        <v>0</v>
      </c>
      <c r="H448" s="14">
        <f t="shared" si="345"/>
        <v>0</v>
      </c>
      <c r="I448" s="14">
        <f t="shared" si="345"/>
        <v>0</v>
      </c>
      <c r="J448" s="14">
        <f t="shared" si="345"/>
        <v>0</v>
      </c>
      <c r="K448" s="14">
        <f t="shared" si="345"/>
        <v>0</v>
      </c>
      <c r="L448" s="14">
        <f t="shared" si="345"/>
        <v>0</v>
      </c>
      <c r="M448" s="14">
        <f t="shared" si="345"/>
        <v>0</v>
      </c>
      <c r="N448" s="14">
        <f t="shared" si="345"/>
        <v>0</v>
      </c>
      <c r="O448" s="14">
        <f t="shared" si="345"/>
        <v>0</v>
      </c>
      <c r="P448" s="14">
        <f t="shared" si="345"/>
        <v>0</v>
      </c>
      <c r="Q448" s="14">
        <f t="shared" si="345"/>
        <v>0</v>
      </c>
      <c r="R448" s="14">
        <f t="shared" si="345"/>
        <v>0</v>
      </c>
      <c r="S448" s="14">
        <f t="shared" si="338"/>
        <v>0</v>
      </c>
      <c r="T448" s="14">
        <f t="shared" ref="T448" si="346">T428/SUM($B428:$T428)</f>
        <v>0</v>
      </c>
      <c r="U448" s="14">
        <f t="shared" si="340"/>
        <v>1</v>
      </c>
    </row>
    <row r="449" spans="1:21" x14ac:dyDescent="0.25">
      <c r="A449" s="14" t="s">
        <v>25</v>
      </c>
      <c r="B449" s="14">
        <f t="shared" si="336"/>
        <v>8.7580570344766615E-2</v>
      </c>
      <c r="C449" s="14">
        <f t="shared" ref="C449:R449" si="347">C429/SUM($B429:$T429)</f>
        <v>0.10947867567271724</v>
      </c>
      <c r="D449" s="14">
        <f t="shared" si="347"/>
        <v>0.14597666057265482</v>
      </c>
      <c r="E449" s="14">
        <f t="shared" si="347"/>
        <v>0.21897575860116328</v>
      </c>
      <c r="F449" s="14">
        <f t="shared" si="347"/>
        <v>0.43798833480869809</v>
      </c>
      <c r="G449" s="14">
        <f t="shared" si="347"/>
        <v>0</v>
      </c>
      <c r="H449" s="14">
        <f t="shared" si="347"/>
        <v>0</v>
      </c>
      <c r="I449" s="14">
        <f t="shared" si="347"/>
        <v>0</v>
      </c>
      <c r="J449" s="14">
        <f t="shared" si="347"/>
        <v>0</v>
      </c>
      <c r="K449" s="14">
        <f t="shared" si="347"/>
        <v>0</v>
      </c>
      <c r="L449" s="14">
        <f t="shared" si="347"/>
        <v>0</v>
      </c>
      <c r="M449" s="14">
        <f t="shared" si="347"/>
        <v>0</v>
      </c>
      <c r="N449" s="14">
        <f t="shared" si="347"/>
        <v>0</v>
      </c>
      <c r="O449" s="14">
        <f t="shared" si="347"/>
        <v>0</v>
      </c>
      <c r="P449" s="14">
        <f t="shared" si="347"/>
        <v>0</v>
      </c>
      <c r="Q449" s="14">
        <f t="shared" si="347"/>
        <v>0</v>
      </c>
      <c r="R449" s="14">
        <f t="shared" si="347"/>
        <v>0</v>
      </c>
      <c r="S449" s="14">
        <f t="shared" si="338"/>
        <v>0</v>
      </c>
      <c r="T449" s="14">
        <f t="shared" ref="T449" si="348">T429/SUM($B429:$T429)</f>
        <v>0</v>
      </c>
      <c r="U449" s="14">
        <f t="shared" si="340"/>
        <v>1</v>
      </c>
    </row>
    <row r="450" spans="1:21" x14ac:dyDescent="0.25">
      <c r="A450" s="14" t="s">
        <v>24</v>
      </c>
      <c r="B450" s="14">
        <f t="shared" si="336"/>
        <v>6.8019474226042057E-2</v>
      </c>
      <c r="C450" s="14">
        <f t="shared" ref="C450:R450" si="349">C430/SUM($B430:$T430)</f>
        <v>8.162489927472201E-2</v>
      </c>
      <c r="D450" s="14">
        <f t="shared" si="349"/>
        <v>0.10203346516431604</v>
      </c>
      <c r="E450" s="14">
        <f t="shared" si="349"/>
        <v>0.13604864454522711</v>
      </c>
      <c r="F450" s="14">
        <f t="shared" si="349"/>
        <v>0.20408147507472421</v>
      </c>
      <c r="G450" s="14">
        <f t="shared" si="349"/>
        <v>0.40819204171496859</v>
      </c>
      <c r="H450" s="14">
        <f t="shared" si="349"/>
        <v>0</v>
      </c>
      <c r="I450" s="14">
        <f t="shared" si="349"/>
        <v>0</v>
      </c>
      <c r="J450" s="14">
        <f t="shared" si="349"/>
        <v>0</v>
      </c>
      <c r="K450" s="14">
        <f t="shared" si="349"/>
        <v>0</v>
      </c>
      <c r="L450" s="14">
        <f t="shared" si="349"/>
        <v>0</v>
      </c>
      <c r="M450" s="14">
        <f t="shared" si="349"/>
        <v>0</v>
      </c>
      <c r="N450" s="14">
        <f t="shared" si="349"/>
        <v>0</v>
      </c>
      <c r="O450" s="14">
        <f t="shared" si="349"/>
        <v>0</v>
      </c>
      <c r="P450" s="14">
        <f t="shared" si="349"/>
        <v>0</v>
      </c>
      <c r="Q450" s="14">
        <f t="shared" si="349"/>
        <v>0</v>
      </c>
      <c r="R450" s="14">
        <f t="shared" si="349"/>
        <v>0</v>
      </c>
      <c r="S450" s="14">
        <f t="shared" si="338"/>
        <v>0</v>
      </c>
      <c r="T450" s="14">
        <f t="shared" ref="T450" si="350">T430/SUM($B430:$T430)</f>
        <v>0</v>
      </c>
      <c r="U450" s="14">
        <f t="shared" si="340"/>
        <v>1</v>
      </c>
    </row>
    <row r="451" spans="1:21" x14ac:dyDescent="0.25">
      <c r="A451" s="14" t="s">
        <v>23</v>
      </c>
      <c r="B451" s="14">
        <f t="shared" si="336"/>
        <v>5.509061998766758E-2</v>
      </c>
      <c r="C451" s="14">
        <f t="shared" ref="C451:R451" si="351">C431/SUM($B431:$T431)</f>
        <v>6.427326568326322E-2</v>
      </c>
      <c r="D451" s="14">
        <f t="shared" si="351"/>
        <v>7.7129161714984074E-2</v>
      </c>
      <c r="E451" s="14">
        <f t="shared" si="351"/>
        <v>9.6413353653581557E-2</v>
      </c>
      <c r="F451" s="14">
        <f t="shared" si="351"/>
        <v>0.12855440690865616</v>
      </c>
      <c r="G451" s="14">
        <f t="shared" si="351"/>
        <v>0.19283852104372223</v>
      </c>
      <c r="H451" s="14">
        <f t="shared" si="351"/>
        <v>0.38570067100812522</v>
      </c>
      <c r="I451" s="14">
        <f t="shared" si="351"/>
        <v>0</v>
      </c>
      <c r="J451" s="14">
        <f t="shared" si="351"/>
        <v>0</v>
      </c>
      <c r="K451" s="14">
        <f t="shared" si="351"/>
        <v>0</v>
      </c>
      <c r="L451" s="14">
        <f t="shared" si="351"/>
        <v>0</v>
      </c>
      <c r="M451" s="14">
        <f t="shared" si="351"/>
        <v>0</v>
      </c>
      <c r="N451" s="14">
        <f t="shared" si="351"/>
        <v>0</v>
      </c>
      <c r="O451" s="14">
        <f t="shared" si="351"/>
        <v>0</v>
      </c>
      <c r="P451" s="14">
        <f t="shared" si="351"/>
        <v>0</v>
      </c>
      <c r="Q451" s="14">
        <f t="shared" si="351"/>
        <v>0</v>
      </c>
      <c r="R451" s="14">
        <f t="shared" si="351"/>
        <v>0</v>
      </c>
      <c r="S451" s="14">
        <f t="shared" si="338"/>
        <v>0</v>
      </c>
      <c r="T451" s="14">
        <f t="shared" ref="T451" si="352">T431/SUM($B431:$T431)</f>
        <v>0</v>
      </c>
      <c r="U451" s="14">
        <f t="shared" si="340"/>
        <v>1</v>
      </c>
    </row>
    <row r="452" spans="1:21" x14ac:dyDescent="0.25">
      <c r="A452" s="14" t="s">
        <v>22</v>
      </c>
      <c r="B452" s="14">
        <f t="shared" si="336"/>
        <v>4.5987545255612002E-2</v>
      </c>
      <c r="C452" s="14">
        <f t="shared" ref="C452:R452" si="353">C432/SUM($B432:$T432)</f>
        <v>5.2557746588652428E-2</v>
      </c>
      <c r="D452" s="14">
        <f t="shared" si="353"/>
        <v>6.1318114486504746E-2</v>
      </c>
      <c r="E452" s="14">
        <f t="shared" si="353"/>
        <v>7.3582792598720345E-2</v>
      </c>
      <c r="F452" s="14">
        <f t="shared" si="353"/>
        <v>9.1980105122492758E-2</v>
      </c>
      <c r="G452" s="14">
        <f t="shared" si="353"/>
        <v>0.12264291527266247</v>
      </c>
      <c r="H452" s="14">
        <f t="shared" si="353"/>
        <v>0.18397024001433038</v>
      </c>
      <c r="I452" s="14">
        <f t="shared" si="353"/>
        <v>0.36796054066102485</v>
      </c>
      <c r="J452" s="14">
        <f t="shared" si="353"/>
        <v>0</v>
      </c>
      <c r="K452" s="14">
        <f t="shared" si="353"/>
        <v>0</v>
      </c>
      <c r="L452" s="14">
        <f t="shared" si="353"/>
        <v>0</v>
      </c>
      <c r="M452" s="14">
        <f t="shared" si="353"/>
        <v>0</v>
      </c>
      <c r="N452" s="14">
        <f t="shared" si="353"/>
        <v>0</v>
      </c>
      <c r="O452" s="14">
        <f t="shared" si="353"/>
        <v>0</v>
      </c>
      <c r="P452" s="14">
        <f t="shared" si="353"/>
        <v>0</v>
      </c>
      <c r="Q452" s="14">
        <f t="shared" si="353"/>
        <v>0</v>
      </c>
      <c r="R452" s="14">
        <f t="shared" si="353"/>
        <v>0</v>
      </c>
      <c r="S452" s="14">
        <f t="shared" si="338"/>
        <v>0</v>
      </c>
      <c r="T452" s="14">
        <f t="shared" ref="T452" si="354">T432/SUM($B432:$T432)</f>
        <v>0</v>
      </c>
      <c r="U452" s="14">
        <f t="shared" si="340"/>
        <v>1</v>
      </c>
    </row>
    <row r="453" spans="1:21" x14ac:dyDescent="0.25">
      <c r="A453" s="14" t="s">
        <v>21</v>
      </c>
      <c r="B453" s="14">
        <f t="shared" si="336"/>
        <v>3.9272541840497617E-2</v>
      </c>
      <c r="C453" s="14">
        <f t="shared" ref="C453:R453" si="355">C433/SUM($B433:$T433)</f>
        <v>4.4181974420868457E-2</v>
      </c>
      <c r="D453" s="14">
        <f t="shared" si="355"/>
        <v>5.0494157780202838E-2</v>
      </c>
      <c r="E453" s="14">
        <f t="shared" si="355"/>
        <v>5.8910487428193728E-2</v>
      </c>
      <c r="F453" s="14">
        <f t="shared" si="355"/>
        <v>7.0693488570185883E-2</v>
      </c>
      <c r="G453" s="14">
        <f t="shared" si="355"/>
        <v>8.8368243214873007E-2</v>
      </c>
      <c r="H453" s="14">
        <f t="shared" si="355"/>
        <v>0.11782670080272556</v>
      </c>
      <c r="I453" s="14">
        <f t="shared" si="355"/>
        <v>0.17674507559342009</v>
      </c>
      <c r="J453" s="14">
        <f t="shared" si="355"/>
        <v>0.35350733034903281</v>
      </c>
      <c r="K453" s="14">
        <f t="shared" si="355"/>
        <v>0</v>
      </c>
      <c r="L453" s="14">
        <f t="shared" si="355"/>
        <v>0</v>
      </c>
      <c r="M453" s="14">
        <f t="shared" si="355"/>
        <v>0</v>
      </c>
      <c r="N453" s="14">
        <f t="shared" si="355"/>
        <v>0</v>
      </c>
      <c r="O453" s="14">
        <f t="shared" si="355"/>
        <v>0</v>
      </c>
      <c r="P453" s="14">
        <f t="shared" si="355"/>
        <v>0</v>
      </c>
      <c r="Q453" s="14">
        <f t="shared" si="355"/>
        <v>0</v>
      </c>
      <c r="R453" s="14">
        <f t="shared" si="355"/>
        <v>0</v>
      </c>
      <c r="S453" s="14">
        <f t="shared" si="338"/>
        <v>0</v>
      </c>
      <c r="T453" s="14">
        <f t="shared" ref="T453" si="356">T433/SUM($B433:$T433)</f>
        <v>0</v>
      </c>
      <c r="U453" s="14">
        <f t="shared" si="340"/>
        <v>1</v>
      </c>
    </row>
    <row r="454" spans="1:21" x14ac:dyDescent="0.25">
      <c r="A454" s="14" t="s">
        <v>20</v>
      </c>
      <c r="B454" s="14">
        <f t="shared" si="336"/>
        <v>3.4138685100188575E-2</v>
      </c>
      <c r="C454" s="14">
        <f t="shared" ref="C454:R454" si="357">C434/SUM($B434:$T434)</f>
        <v>3.7932128730701883E-2</v>
      </c>
      <c r="D454" s="14">
        <f t="shared" si="357"/>
        <v>4.2673967280440289E-2</v>
      </c>
      <c r="E454" s="14">
        <f t="shared" si="357"/>
        <v>4.8770666121795259E-2</v>
      </c>
      <c r="F454" s="14">
        <f t="shared" si="357"/>
        <v>5.6899673182847998E-2</v>
      </c>
      <c r="G454" s="14">
        <f t="shared" si="357"/>
        <v>6.8280406477979227E-2</v>
      </c>
      <c r="H454" s="14">
        <f t="shared" si="357"/>
        <v>8.5351729962216752E-2</v>
      </c>
      <c r="I454" s="14">
        <f t="shared" si="357"/>
        <v>0.11380440699421</v>
      </c>
      <c r="J454" s="14">
        <f t="shared" si="357"/>
        <v>0.17071105106466697</v>
      </c>
      <c r="K454" s="14">
        <f t="shared" si="357"/>
        <v>0.34143728508495302</v>
      </c>
      <c r="L454" s="14">
        <f t="shared" si="357"/>
        <v>0</v>
      </c>
      <c r="M454" s="14">
        <f t="shared" si="357"/>
        <v>0</v>
      </c>
      <c r="N454" s="14">
        <f t="shared" si="357"/>
        <v>0</v>
      </c>
      <c r="O454" s="14">
        <f t="shared" si="357"/>
        <v>0</v>
      </c>
      <c r="P454" s="14">
        <f t="shared" si="357"/>
        <v>0</v>
      </c>
      <c r="Q454" s="14">
        <f t="shared" si="357"/>
        <v>0</v>
      </c>
      <c r="R454" s="14">
        <f t="shared" si="357"/>
        <v>0</v>
      </c>
      <c r="S454" s="14">
        <f t="shared" si="338"/>
        <v>0</v>
      </c>
      <c r="T454" s="14">
        <f t="shared" ref="T454" si="358">T434/SUM($B434:$T434)</f>
        <v>0</v>
      </c>
      <c r="U454" s="14">
        <f t="shared" si="340"/>
        <v>1</v>
      </c>
    </row>
    <row r="455" spans="1:21" x14ac:dyDescent="0.25">
      <c r="A455" s="14" t="s">
        <v>19</v>
      </c>
      <c r="B455" s="14">
        <f t="shared" si="336"/>
        <v>3.010104569576235E-2</v>
      </c>
      <c r="C455" s="14">
        <f t="shared" ref="C455:R455" si="359">C435/SUM($B435:$T435)</f>
        <v>3.3111334826313857E-2</v>
      </c>
      <c r="D455" s="14">
        <f t="shared" si="359"/>
        <v>3.6790598722448588E-2</v>
      </c>
      <c r="E455" s="14">
        <f t="shared" si="359"/>
        <v>4.1389708663745126E-2</v>
      </c>
      <c r="F455" s="14">
        <f t="shared" si="359"/>
        <v>4.7302893585103131E-2</v>
      </c>
      <c r="G455" s="14">
        <f t="shared" si="359"/>
        <v>5.5187206698570461E-2</v>
      </c>
      <c r="H455" s="14">
        <f t="shared" si="359"/>
        <v>6.6225354169001271E-2</v>
      </c>
      <c r="I455" s="14">
        <f t="shared" si="359"/>
        <v>8.2782773016748537E-2</v>
      </c>
      <c r="J455" s="14">
        <f t="shared" si="359"/>
        <v>0.11037888772476227</v>
      </c>
      <c r="K455" s="14">
        <f t="shared" si="359"/>
        <v>0.16557225768407768</v>
      </c>
      <c r="L455" s="14">
        <f t="shared" si="359"/>
        <v>0.3311579392134667</v>
      </c>
      <c r="M455" s="14">
        <f t="shared" si="359"/>
        <v>0</v>
      </c>
      <c r="N455" s="14">
        <f t="shared" si="359"/>
        <v>0</v>
      </c>
      <c r="O455" s="14">
        <f t="shared" si="359"/>
        <v>0</v>
      </c>
      <c r="P455" s="14">
        <f t="shared" si="359"/>
        <v>0</v>
      </c>
      <c r="Q455" s="14">
        <f t="shared" si="359"/>
        <v>0</v>
      </c>
      <c r="R455" s="14">
        <f t="shared" si="359"/>
        <v>0</v>
      </c>
      <c r="S455" s="14">
        <f t="shared" si="338"/>
        <v>0</v>
      </c>
      <c r="T455" s="14">
        <f t="shared" ref="T455" si="360">T435/SUM($B435:$T435)</f>
        <v>0</v>
      </c>
      <c r="U455" s="14">
        <f t="shared" si="340"/>
        <v>1</v>
      </c>
    </row>
    <row r="456" spans="1:21" x14ac:dyDescent="0.25">
      <c r="A456" s="14" t="s">
        <v>18</v>
      </c>
      <c r="B456" s="14">
        <f t="shared" si="336"/>
        <v>2.6851741715616734E-2</v>
      </c>
      <c r="C456" s="14">
        <f t="shared" ref="C456:R456" si="361">C436/SUM($B436:$T436)</f>
        <v>2.929294802328198E-2</v>
      </c>
      <c r="D456" s="14">
        <f t="shared" si="361"/>
        <v>3.2222410163614525E-2</v>
      </c>
      <c r="E456" s="14">
        <f t="shared" si="361"/>
        <v>3.5802883498008316E-2</v>
      </c>
      <c r="F456" s="14">
        <f t="shared" si="361"/>
        <v>4.0278502430807106E-2</v>
      </c>
      <c r="G456" s="14">
        <f t="shared" si="361"/>
        <v>4.6032909132451685E-2</v>
      </c>
      <c r="H456" s="14">
        <f t="shared" si="361"/>
        <v>5.370551174212012E-2</v>
      </c>
      <c r="I456" s="14">
        <f t="shared" si="361"/>
        <v>6.444725432447293E-2</v>
      </c>
      <c r="J456" s="14">
        <f t="shared" si="361"/>
        <v>8.0560047395161677E-2</v>
      </c>
      <c r="K456" s="14">
        <f t="shared" si="361"/>
        <v>0.10741508025922687</v>
      </c>
      <c r="L456" s="14">
        <f t="shared" si="361"/>
        <v>0.16112618008724344</v>
      </c>
      <c r="M456" s="14">
        <f t="shared" si="361"/>
        <v>0.32226453122799459</v>
      </c>
      <c r="N456" s="14">
        <f t="shared" si="361"/>
        <v>0</v>
      </c>
      <c r="O456" s="14">
        <f t="shared" si="361"/>
        <v>0</v>
      </c>
      <c r="P456" s="14">
        <f t="shared" si="361"/>
        <v>0</v>
      </c>
      <c r="Q456" s="14">
        <f t="shared" si="361"/>
        <v>0</v>
      </c>
      <c r="R456" s="14">
        <f t="shared" si="361"/>
        <v>0</v>
      </c>
      <c r="S456" s="14">
        <f t="shared" si="338"/>
        <v>0</v>
      </c>
      <c r="T456" s="14">
        <f t="shared" ref="T456" si="362">T436/SUM($B436:$T436)</f>
        <v>0</v>
      </c>
      <c r="U456" s="14">
        <f t="shared" si="340"/>
        <v>0.99999999999999989</v>
      </c>
    </row>
    <row r="457" spans="1:21" x14ac:dyDescent="0.25">
      <c r="A457" s="14" t="s">
        <v>17</v>
      </c>
      <c r="B457" s="14">
        <f t="shared" si="336"/>
        <v>2.4186771997837711E-2</v>
      </c>
      <c r="C457" s="14">
        <f t="shared" ref="C457:R457" si="363">C437/SUM($B437:$T437)</f>
        <v>2.6202442101562907E-2</v>
      </c>
      <c r="D457" s="14">
        <f t="shared" si="363"/>
        <v>2.8584607724951007E-2</v>
      </c>
      <c r="E457" s="14">
        <f t="shared" si="363"/>
        <v>3.1443219633278646E-2</v>
      </c>
      <c r="F457" s="14">
        <f t="shared" si="363"/>
        <v>3.4937096341150775E-2</v>
      </c>
      <c r="G457" s="14">
        <f t="shared" si="363"/>
        <v>3.9304466850820792E-2</v>
      </c>
      <c r="H457" s="14">
        <f t="shared" si="363"/>
        <v>4.4919693183522534E-2</v>
      </c>
      <c r="I457" s="14">
        <f t="shared" si="363"/>
        <v>5.2406716125241858E-2</v>
      </c>
      <c r="J457" s="14">
        <f t="shared" si="363"/>
        <v>6.2888637593309524E-2</v>
      </c>
      <c r="K457" s="14">
        <f t="shared" si="363"/>
        <v>7.8611681641005529E-2</v>
      </c>
      <c r="L457" s="14">
        <f t="shared" si="363"/>
        <v>0.1048170962227931</v>
      </c>
      <c r="M457" s="14">
        <f t="shared" si="363"/>
        <v>0.15722885935285891</v>
      </c>
      <c r="N457" s="14">
        <f t="shared" si="363"/>
        <v>0.31446871123166675</v>
      </c>
      <c r="O457" s="14">
        <f t="shared" si="363"/>
        <v>0</v>
      </c>
      <c r="P457" s="14">
        <f t="shared" si="363"/>
        <v>0</v>
      </c>
      <c r="Q457" s="14">
        <f t="shared" si="363"/>
        <v>0</v>
      </c>
      <c r="R457" s="14">
        <f t="shared" si="363"/>
        <v>0</v>
      </c>
      <c r="S457" s="14">
        <f t="shared" si="338"/>
        <v>0</v>
      </c>
      <c r="T457" s="14">
        <f t="shared" ref="T457" si="364">T437/SUM($B437:$T437)</f>
        <v>0</v>
      </c>
      <c r="U457" s="14">
        <f t="shared" si="340"/>
        <v>1</v>
      </c>
    </row>
    <row r="458" spans="1:21" x14ac:dyDescent="0.25">
      <c r="A458" s="14" t="s">
        <v>16</v>
      </c>
      <c r="B458" s="14">
        <f t="shared" si="336"/>
        <v>2.1965829502078094E-2</v>
      </c>
      <c r="C458" s="14">
        <f t="shared" ref="C458:R458" si="365">C438/SUM($B438:$T438)</f>
        <v>2.3655592109875227E-2</v>
      </c>
      <c r="D458" s="14">
        <f t="shared" si="365"/>
        <v>2.5626989056093952E-2</v>
      </c>
      <c r="E458" s="14">
        <f t="shared" si="365"/>
        <v>2.7956831081247007E-2</v>
      </c>
      <c r="F458" s="14">
        <f t="shared" si="365"/>
        <v>3.0752653655512729E-2</v>
      </c>
      <c r="G458" s="14">
        <f t="shared" si="365"/>
        <v>3.4169786476572178E-2</v>
      </c>
      <c r="H458" s="14">
        <f t="shared" si="365"/>
        <v>3.8441225226287762E-2</v>
      </c>
      <c r="I458" s="14">
        <f t="shared" si="365"/>
        <v>4.3933107969873049E-2</v>
      </c>
      <c r="J458" s="14">
        <f t="shared" si="365"/>
        <v>5.1255668584590269E-2</v>
      </c>
      <c r="K458" s="14">
        <f t="shared" si="365"/>
        <v>6.1507335895506894E-2</v>
      </c>
      <c r="L458" s="14">
        <f t="shared" si="365"/>
        <v>7.6884986210101175E-2</v>
      </c>
      <c r="M458" s="14">
        <f t="shared" si="365"/>
        <v>0.10251471822549653</v>
      </c>
      <c r="N458" s="14">
        <f t="shared" si="365"/>
        <v>0.15377504410252374</v>
      </c>
      <c r="O458" s="14">
        <f t="shared" si="365"/>
        <v>0.30756023190424137</v>
      </c>
      <c r="P458" s="14">
        <f t="shared" si="365"/>
        <v>0</v>
      </c>
      <c r="Q458" s="14">
        <f t="shared" si="365"/>
        <v>0</v>
      </c>
      <c r="R458" s="14">
        <f t="shared" si="365"/>
        <v>0</v>
      </c>
      <c r="S458" s="14">
        <f t="shared" si="338"/>
        <v>0</v>
      </c>
      <c r="T458" s="14">
        <f t="shared" ref="T458" si="366">T438/SUM($B438:$T438)</f>
        <v>0</v>
      </c>
      <c r="U458" s="14">
        <f t="shared" si="340"/>
        <v>1</v>
      </c>
    </row>
    <row r="459" spans="1:21" x14ac:dyDescent="0.25">
      <c r="A459" s="14" t="s">
        <v>15</v>
      </c>
      <c r="B459" s="14">
        <f t="shared" si="336"/>
        <v>2.0089612831167829E-2</v>
      </c>
      <c r="C459" s="14">
        <f t="shared" ref="C459:R459" si="367">C439/SUM($B439:$T439)</f>
        <v>2.1524651127699402E-2</v>
      </c>
      <c r="D459" s="14">
        <f t="shared" si="367"/>
        <v>2.3180469812751518E-2</v>
      </c>
      <c r="E459" s="14">
        <f t="shared" si="367"/>
        <v>2.5112264897604854E-2</v>
      </c>
      <c r="F459" s="14">
        <f t="shared" si="367"/>
        <v>2.7395303931112679E-2</v>
      </c>
      <c r="G459" s="14">
        <f t="shared" si="367"/>
        <v>3.0134961878104553E-2</v>
      </c>
      <c r="H459" s="14">
        <f t="shared" si="367"/>
        <v>3.3483447647784562E-2</v>
      </c>
      <c r="I459" s="14">
        <f t="shared" si="367"/>
        <v>3.7669075642320131E-2</v>
      </c>
      <c r="J459" s="14">
        <f t="shared" si="367"/>
        <v>4.3050627459959946E-2</v>
      </c>
      <c r="K459" s="14">
        <f t="shared" si="367"/>
        <v>5.0226075877782009E-2</v>
      </c>
      <c r="L459" s="14">
        <f t="shared" si="367"/>
        <v>6.0271779070318242E-2</v>
      </c>
      <c r="M459" s="14">
        <f t="shared" si="367"/>
        <v>7.5340470450259212E-2</v>
      </c>
      <c r="N459" s="14">
        <f t="shared" si="367"/>
        <v>0.10045524401589594</v>
      </c>
      <c r="O459" s="14">
        <f t="shared" si="367"/>
        <v>0.15068557937454</v>
      </c>
      <c r="P459" s="14">
        <f t="shared" si="367"/>
        <v>0.30138043598269926</v>
      </c>
      <c r="Q459" s="14">
        <f t="shared" si="367"/>
        <v>0</v>
      </c>
      <c r="R459" s="14">
        <f t="shared" si="367"/>
        <v>0</v>
      </c>
      <c r="S459" s="14">
        <f t="shared" si="338"/>
        <v>0</v>
      </c>
      <c r="T459" s="14">
        <f t="shared" ref="T459" si="368">T439/SUM($B439:$T439)</f>
        <v>0</v>
      </c>
      <c r="U459" s="14">
        <f t="shared" si="340"/>
        <v>1</v>
      </c>
    </row>
    <row r="460" spans="1:21" x14ac:dyDescent="0.25">
      <c r="A460" s="14" t="s">
        <v>95</v>
      </c>
      <c r="B460" s="14">
        <f t="shared" si="336"/>
        <v>1.8485881043704914E-2</v>
      </c>
      <c r="C460" s="14">
        <f t="shared" ref="C460:R460" si="369">C440/SUM($B440:$T440)</f>
        <v>1.9718326097244346E-2</v>
      </c>
      <c r="D460" s="14">
        <f t="shared" si="369"/>
        <v>2.1126838648106779E-2</v>
      </c>
      <c r="E460" s="14">
        <f t="shared" si="369"/>
        <v>2.2752050283162073E-2</v>
      </c>
      <c r="F460" s="14">
        <f t="shared" si="369"/>
        <v>2.464813661463185E-2</v>
      </c>
      <c r="G460" s="14">
        <f t="shared" si="369"/>
        <v>2.6888973717291504E-2</v>
      </c>
      <c r="H460" s="14">
        <f t="shared" si="369"/>
        <v>2.9577988460613509E-2</v>
      </c>
      <c r="I460" s="14">
        <f t="shared" si="369"/>
        <v>3.2864575788257626E-2</v>
      </c>
      <c r="J460" s="14">
        <f t="shared" si="369"/>
        <v>3.6972829071180185E-2</v>
      </c>
      <c r="K460" s="14">
        <f t="shared" si="369"/>
        <v>4.2254896713016181E-2</v>
      </c>
      <c r="L460" s="14">
        <f t="shared" si="369"/>
        <v>4.9297695891330762E-2</v>
      </c>
      <c r="M460" s="14">
        <f t="shared" si="369"/>
        <v>5.9157684128666718E-2</v>
      </c>
      <c r="N460" s="14">
        <f t="shared" si="369"/>
        <v>7.3947792171486115E-2</v>
      </c>
      <c r="O460" s="14">
        <f t="shared" si="369"/>
        <v>9.8598237188910046E-2</v>
      </c>
      <c r="P460" s="14">
        <f t="shared" si="369"/>
        <v>0.14789985252439747</v>
      </c>
      <c r="Q460" s="14">
        <f t="shared" si="369"/>
        <v>0.2958082416579999</v>
      </c>
      <c r="R460" s="14">
        <f t="shared" si="369"/>
        <v>0</v>
      </c>
      <c r="S460" s="14">
        <f t="shared" si="338"/>
        <v>0</v>
      </c>
      <c r="T460" s="14">
        <f t="shared" ref="T460" si="370">T440/SUM($B440:$T440)</f>
        <v>0</v>
      </c>
      <c r="U460" s="14">
        <f t="shared" si="340"/>
        <v>1</v>
      </c>
    </row>
    <row r="461" spans="1:21" x14ac:dyDescent="0.25">
      <c r="A461" s="14" t="s">
        <v>96</v>
      </c>
      <c r="B461" s="14">
        <f t="shared" si="336"/>
        <v>1.7100973118363241E-2</v>
      </c>
      <c r="C461" s="14">
        <f t="shared" ref="C461:R461" si="371">C441/SUM($B441:$T441)</f>
        <v>1.8169827102721605E-2</v>
      </c>
      <c r="D461" s="14">
        <f t="shared" si="371"/>
        <v>1.9381197924238747E-2</v>
      </c>
      <c r="E461" s="14">
        <f t="shared" si="371"/>
        <v>2.0765625344959938E-2</v>
      </c>
      <c r="F461" s="14">
        <f t="shared" si="371"/>
        <v>2.2363046082217047E-2</v>
      </c>
      <c r="G461" s="14">
        <f t="shared" si="371"/>
        <v>2.4226709243297867E-2</v>
      </c>
      <c r="H461" s="14">
        <f t="shared" si="371"/>
        <v>2.6429227469183671E-2</v>
      </c>
      <c r="I461" s="14">
        <f t="shared" si="371"/>
        <v>2.9072258794705434E-2</v>
      </c>
      <c r="J461" s="14">
        <f t="shared" si="371"/>
        <v>3.2302643136949784E-2</v>
      </c>
      <c r="K461" s="14">
        <f t="shared" si="371"/>
        <v>3.634064125542965E-2</v>
      </c>
      <c r="L461" s="14">
        <f t="shared" si="371"/>
        <v>4.1532378752949815E-2</v>
      </c>
      <c r="M461" s="14">
        <f t="shared" si="371"/>
        <v>4.8454734568080422E-2</v>
      </c>
      <c r="N461" s="14">
        <f t="shared" si="371"/>
        <v>5.8146096898475656E-2</v>
      </c>
      <c r="O461" s="14">
        <f t="shared" si="371"/>
        <v>7.2683256664452231E-2</v>
      </c>
      <c r="P461" s="14">
        <f t="shared" si="371"/>
        <v>9.6912101370624476E-2</v>
      </c>
      <c r="Q461" s="14">
        <f t="shared" si="371"/>
        <v>0.14537046174333348</v>
      </c>
      <c r="R461" s="14">
        <f t="shared" si="371"/>
        <v>0.29074882053001688</v>
      </c>
      <c r="S461" s="14">
        <f t="shared" si="338"/>
        <v>0</v>
      </c>
      <c r="T461" s="14">
        <f t="shared" ref="T461" si="372">T441/SUM($B441:$T441)</f>
        <v>0</v>
      </c>
      <c r="U461" s="14">
        <f t="shared" si="340"/>
        <v>1</v>
      </c>
    </row>
    <row r="462" spans="1:21" x14ac:dyDescent="0.25">
      <c r="A462" s="14" t="s">
        <v>97</v>
      </c>
      <c r="B462" s="14">
        <f t="shared" si="336"/>
        <v>1.5894236465844546E-2</v>
      </c>
      <c r="C462" s="14">
        <f t="shared" ref="C462:R462" si="373">C442/SUM($B442:$T442)</f>
        <v>1.6829227151849147E-2</v>
      </c>
      <c r="D462" s="14">
        <f t="shared" si="373"/>
        <v>1.7881093967466052E-2</v>
      </c>
      <c r="E462" s="14">
        <f t="shared" si="373"/>
        <v>1.907321245464794E-2</v>
      </c>
      <c r="F462" s="14">
        <f t="shared" si="373"/>
        <v>2.0435636951777837E-2</v>
      </c>
      <c r="G462" s="14">
        <f t="shared" si="373"/>
        <v>2.2007669383958837E-2</v>
      </c>
      <c r="H462" s="14">
        <f t="shared" si="373"/>
        <v>2.3841712458195618E-2</v>
      </c>
      <c r="I462" s="14">
        <f t="shared" si="373"/>
        <v>2.6009224617602543E-2</v>
      </c>
      <c r="J462" s="14">
        <f t="shared" si="373"/>
        <v>2.8610247996183242E-2</v>
      </c>
      <c r="K462" s="14">
        <f t="shared" si="373"/>
        <v>3.1789288394407589E-2</v>
      </c>
      <c r="L462" s="14">
        <f t="shared" si="373"/>
        <v>3.5763105334489363E-2</v>
      </c>
      <c r="M462" s="14">
        <f t="shared" si="373"/>
        <v>4.0872322365373817E-2</v>
      </c>
      <c r="N462" s="14">
        <f t="shared" si="373"/>
        <v>4.7684648128824059E-2</v>
      </c>
      <c r="O462" s="14">
        <f t="shared" si="373"/>
        <v>5.7221963857190229E-2</v>
      </c>
      <c r="P462" s="14">
        <f t="shared" si="373"/>
        <v>7.1528045515160898E-2</v>
      </c>
      <c r="Q462" s="14">
        <f t="shared" si="373"/>
        <v>9.5371742745271312E-2</v>
      </c>
      <c r="R462" s="14">
        <f t="shared" si="373"/>
        <v>0.14305976081682401</v>
      </c>
      <c r="S462" s="14">
        <f t="shared" si="338"/>
        <v>0.28612686139493287</v>
      </c>
      <c r="T462" s="14">
        <f t="shared" ref="T462" si="374">T442/SUM($B442:$T442)</f>
        <v>0</v>
      </c>
      <c r="U462" s="14">
        <f t="shared" si="340"/>
        <v>1</v>
      </c>
    </row>
    <row r="463" spans="1:21" x14ac:dyDescent="0.25">
      <c r="A463" s="14" t="s">
        <v>98</v>
      </c>
      <c r="B463" s="14">
        <f t="shared" si="336"/>
        <v>1.483434739178009E-2</v>
      </c>
      <c r="C463" s="14">
        <f t="shared" ref="C463:R463" si="375">C443/SUM($B443:$T443)</f>
        <v>1.5658507485333956E-2</v>
      </c>
      <c r="D463" s="14">
        <f t="shared" si="375"/>
        <v>1.6579629386850696E-2</v>
      </c>
      <c r="E463" s="14">
        <f t="shared" si="375"/>
        <v>1.7615893666954853E-2</v>
      </c>
      <c r="F463" s="14">
        <f t="shared" si="375"/>
        <v>1.8790329096319634E-2</v>
      </c>
      <c r="G463" s="14">
        <f t="shared" si="375"/>
        <v>2.0132544159861675E-2</v>
      </c>
      <c r="H463" s="14">
        <f t="shared" si="375"/>
        <v>2.1681257737001369E-2</v>
      </c>
      <c r="I463" s="14">
        <f t="shared" si="375"/>
        <v>2.348809513115039E-2</v>
      </c>
      <c r="J463" s="14">
        <f t="shared" si="375"/>
        <v>2.5623454675857794E-2</v>
      </c>
      <c r="K463" s="14">
        <f t="shared" si="375"/>
        <v>2.8185894330820117E-2</v>
      </c>
      <c r="L463" s="14">
        <f t="shared" si="375"/>
        <v>3.1317776056111829E-2</v>
      </c>
      <c r="M463" s="14">
        <f t="shared" si="375"/>
        <v>3.5232643558569955E-2</v>
      </c>
      <c r="N463" s="14">
        <f t="shared" si="375"/>
        <v>4.0266066866773483E-2</v>
      </c>
      <c r="O463" s="14">
        <f t="shared" si="375"/>
        <v>4.6977331906696125E-2</v>
      </c>
      <c r="P463" s="14">
        <f t="shared" si="375"/>
        <v>5.6373158643672032E-2</v>
      </c>
      <c r="Q463" s="14">
        <f t="shared" si="375"/>
        <v>7.046699960807741E-2</v>
      </c>
      <c r="R463" s="14">
        <f t="shared" si="375"/>
        <v>9.3956947157672777E-2</v>
      </c>
      <c r="S463" s="14">
        <f t="shared" si="338"/>
        <v>0.14093742428126588</v>
      </c>
      <c r="T463" s="14">
        <f t="shared" ref="T463" si="376">T443/SUM($B443:$T443)</f>
        <v>0.28188169885922992</v>
      </c>
      <c r="U463" s="14">
        <f t="shared" si="340"/>
        <v>1</v>
      </c>
    </row>
    <row r="465" spans="1:21" x14ac:dyDescent="0.25">
      <c r="A465" s="14" t="s">
        <v>14</v>
      </c>
      <c r="B465" s="14">
        <f>IFERROR(B445*B$25,0)</f>
        <v>9936</v>
      </c>
      <c r="C465" s="14">
        <f t="shared" ref="C465:T479" si="377">IFERROR(C445*C$25,0)</f>
        <v>0</v>
      </c>
      <c r="D465" s="14">
        <f t="shared" si="377"/>
        <v>0</v>
      </c>
      <c r="E465" s="14">
        <f t="shared" si="377"/>
        <v>0</v>
      </c>
      <c r="F465" s="14">
        <f t="shared" si="377"/>
        <v>0</v>
      </c>
      <c r="G465" s="14">
        <f t="shared" si="377"/>
        <v>0</v>
      </c>
      <c r="H465" s="14">
        <f t="shared" si="377"/>
        <v>0</v>
      </c>
      <c r="I465" s="14">
        <f t="shared" si="377"/>
        <v>0</v>
      </c>
      <c r="J465" s="14">
        <f t="shared" si="377"/>
        <v>0</v>
      </c>
      <c r="K465" s="14">
        <f t="shared" si="377"/>
        <v>0</v>
      </c>
      <c r="L465" s="14">
        <f t="shared" si="377"/>
        <v>0</v>
      </c>
      <c r="M465" s="14">
        <f t="shared" si="377"/>
        <v>0</v>
      </c>
      <c r="N465" s="14">
        <f t="shared" si="377"/>
        <v>0</v>
      </c>
      <c r="O465" s="14">
        <f t="shared" si="377"/>
        <v>0</v>
      </c>
      <c r="P465" s="14">
        <f t="shared" si="377"/>
        <v>0</v>
      </c>
      <c r="Q465" s="14">
        <f t="shared" si="377"/>
        <v>0</v>
      </c>
      <c r="R465" s="14">
        <f t="shared" si="377"/>
        <v>0</v>
      </c>
      <c r="S465" s="14">
        <f t="shared" si="377"/>
        <v>0</v>
      </c>
      <c r="T465" s="14">
        <f t="shared" si="377"/>
        <v>0</v>
      </c>
      <c r="U465" s="14">
        <f t="shared" ref="U465:U483" si="378">SUM(B465:T465)</f>
        <v>9936</v>
      </c>
    </row>
    <row r="466" spans="1:21" x14ac:dyDescent="0.25">
      <c r="A466" s="14" t="s">
        <v>13</v>
      </c>
      <c r="B466" s="14">
        <f t="shared" ref="B466:Q483" si="379">IFERROR(B446*B$25,0)</f>
        <v>3311.814388771737</v>
      </c>
      <c r="C466" s="14">
        <f t="shared" si="379"/>
        <v>6624.185611228264</v>
      </c>
      <c r="D466" s="14">
        <f t="shared" si="379"/>
        <v>0</v>
      </c>
      <c r="E466" s="14">
        <f t="shared" si="379"/>
        <v>0</v>
      </c>
      <c r="F466" s="14">
        <f t="shared" si="379"/>
        <v>0</v>
      </c>
      <c r="G466" s="14">
        <f t="shared" si="379"/>
        <v>0</v>
      </c>
      <c r="H466" s="14">
        <f t="shared" si="379"/>
        <v>0</v>
      </c>
      <c r="I466" s="14">
        <f t="shared" si="379"/>
        <v>0</v>
      </c>
      <c r="J466" s="14">
        <f t="shared" si="379"/>
        <v>0</v>
      </c>
      <c r="K466" s="14">
        <f t="shared" si="379"/>
        <v>0</v>
      </c>
      <c r="L466" s="14">
        <f t="shared" si="379"/>
        <v>0</v>
      </c>
      <c r="M466" s="14">
        <f t="shared" si="379"/>
        <v>0</v>
      </c>
      <c r="N466" s="14">
        <f t="shared" si="379"/>
        <v>0</v>
      </c>
      <c r="O466" s="14">
        <f t="shared" si="379"/>
        <v>0</v>
      </c>
      <c r="P466" s="14">
        <f t="shared" si="379"/>
        <v>0</v>
      </c>
      <c r="Q466" s="14">
        <f t="shared" si="379"/>
        <v>0</v>
      </c>
      <c r="R466" s="14">
        <f t="shared" si="377"/>
        <v>0</v>
      </c>
      <c r="S466" s="14">
        <f t="shared" si="377"/>
        <v>0</v>
      </c>
      <c r="T466" s="14">
        <f t="shared" si="377"/>
        <v>0</v>
      </c>
      <c r="U466" s="14">
        <f t="shared" si="378"/>
        <v>9936</v>
      </c>
    </row>
    <row r="467" spans="1:21" x14ac:dyDescent="0.25">
      <c r="A467" s="14" t="s">
        <v>12</v>
      </c>
      <c r="B467" s="14">
        <f t="shared" si="379"/>
        <v>1806.389938804228</v>
      </c>
      <c r="C467" s="14">
        <f t="shared" si="377"/>
        <v>2709.7181537612355</v>
      </c>
      <c r="D467" s="14">
        <f t="shared" si="377"/>
        <v>5419.8919074345358</v>
      </c>
      <c r="E467" s="14">
        <f t="shared" si="377"/>
        <v>0</v>
      </c>
      <c r="F467" s="14">
        <f t="shared" si="377"/>
        <v>0</v>
      </c>
      <c r="G467" s="14">
        <f t="shared" si="377"/>
        <v>0</v>
      </c>
      <c r="H467" s="14">
        <f t="shared" si="377"/>
        <v>0</v>
      </c>
      <c r="I467" s="14">
        <f t="shared" si="377"/>
        <v>0</v>
      </c>
      <c r="J467" s="14">
        <f t="shared" si="377"/>
        <v>0</v>
      </c>
      <c r="K467" s="14">
        <f t="shared" si="377"/>
        <v>0</v>
      </c>
      <c r="L467" s="14">
        <f t="shared" si="377"/>
        <v>0</v>
      </c>
      <c r="M467" s="14">
        <f t="shared" si="377"/>
        <v>0</v>
      </c>
      <c r="N467" s="14">
        <f t="shared" si="377"/>
        <v>0</v>
      </c>
      <c r="O467" s="14">
        <f t="shared" si="377"/>
        <v>0</v>
      </c>
      <c r="P467" s="14">
        <f t="shared" si="377"/>
        <v>0</v>
      </c>
      <c r="Q467" s="14">
        <f t="shared" si="377"/>
        <v>0</v>
      </c>
      <c r="R467" s="14">
        <f t="shared" si="377"/>
        <v>0</v>
      </c>
      <c r="S467" s="14">
        <f t="shared" si="377"/>
        <v>0</v>
      </c>
      <c r="T467" s="14">
        <f t="shared" si="377"/>
        <v>0</v>
      </c>
      <c r="U467" s="14">
        <f t="shared" si="378"/>
        <v>9936</v>
      </c>
    </row>
    <row r="468" spans="1:21" x14ac:dyDescent="0.25">
      <c r="A468" s="14" t="s">
        <v>11</v>
      </c>
      <c r="B468" s="14">
        <f t="shared" si="379"/>
        <v>1192.1930705653065</v>
      </c>
      <c r="C468" s="14">
        <f t="shared" si="377"/>
        <v>1589.6462222400889</v>
      </c>
      <c r="D468" s="14">
        <f t="shared" si="377"/>
        <v>2384.5865911506116</v>
      </c>
      <c r="E468" s="14">
        <f t="shared" si="377"/>
        <v>4769.5741160439929</v>
      </c>
      <c r="F468" s="14">
        <f t="shared" si="377"/>
        <v>0</v>
      </c>
      <c r="G468" s="14">
        <f t="shared" si="377"/>
        <v>0</v>
      </c>
      <c r="H468" s="14">
        <f t="shared" si="377"/>
        <v>0</v>
      </c>
      <c r="I468" s="14">
        <f t="shared" si="377"/>
        <v>0</v>
      </c>
      <c r="J468" s="14">
        <f t="shared" si="377"/>
        <v>0</v>
      </c>
      <c r="K468" s="14">
        <f t="shared" si="377"/>
        <v>0</v>
      </c>
      <c r="L468" s="14">
        <f t="shared" si="377"/>
        <v>0</v>
      </c>
      <c r="M468" s="14">
        <f t="shared" si="377"/>
        <v>0</v>
      </c>
      <c r="N468" s="14">
        <f t="shared" si="377"/>
        <v>0</v>
      </c>
      <c r="O468" s="14">
        <f t="shared" si="377"/>
        <v>0</v>
      </c>
      <c r="P468" s="14">
        <f t="shared" si="377"/>
        <v>0</v>
      </c>
      <c r="Q468" s="14">
        <f t="shared" si="377"/>
        <v>0</v>
      </c>
      <c r="R468" s="14">
        <f t="shared" si="377"/>
        <v>0</v>
      </c>
      <c r="S468" s="14">
        <f t="shared" si="377"/>
        <v>0</v>
      </c>
      <c r="T468" s="14">
        <f t="shared" si="377"/>
        <v>0</v>
      </c>
      <c r="U468" s="14">
        <f t="shared" si="378"/>
        <v>9936</v>
      </c>
    </row>
    <row r="469" spans="1:21" x14ac:dyDescent="0.25">
      <c r="A469" s="14" t="s">
        <v>10</v>
      </c>
      <c r="B469" s="14">
        <f t="shared" si="379"/>
        <v>870.2005469456011</v>
      </c>
      <c r="C469" s="14">
        <f t="shared" si="377"/>
        <v>1087.7801214841186</v>
      </c>
      <c r="D469" s="14">
        <f t="shared" si="377"/>
        <v>1450.4240994498982</v>
      </c>
      <c r="E469" s="14">
        <f t="shared" si="377"/>
        <v>2175.7431374611583</v>
      </c>
      <c r="F469" s="14">
        <f t="shared" si="377"/>
        <v>4351.8520946592243</v>
      </c>
      <c r="G469" s="14">
        <f t="shared" si="377"/>
        <v>0</v>
      </c>
      <c r="H469" s="14">
        <f t="shared" si="377"/>
        <v>0</v>
      </c>
      <c r="I469" s="14">
        <f t="shared" si="377"/>
        <v>0</v>
      </c>
      <c r="J469" s="14">
        <f t="shared" si="377"/>
        <v>0</v>
      </c>
      <c r="K469" s="14">
        <f t="shared" si="377"/>
        <v>0</v>
      </c>
      <c r="L469" s="14">
        <f t="shared" si="377"/>
        <v>0</v>
      </c>
      <c r="M469" s="14">
        <f t="shared" si="377"/>
        <v>0</v>
      </c>
      <c r="N469" s="14">
        <f t="shared" si="377"/>
        <v>0</v>
      </c>
      <c r="O469" s="14">
        <f t="shared" si="377"/>
        <v>0</v>
      </c>
      <c r="P469" s="14">
        <f t="shared" si="377"/>
        <v>0</v>
      </c>
      <c r="Q469" s="14">
        <f t="shared" si="377"/>
        <v>0</v>
      </c>
      <c r="R469" s="14">
        <f t="shared" si="377"/>
        <v>0</v>
      </c>
      <c r="S469" s="14">
        <f t="shared" si="377"/>
        <v>0</v>
      </c>
      <c r="T469" s="14">
        <f t="shared" si="377"/>
        <v>0</v>
      </c>
      <c r="U469" s="14">
        <f t="shared" si="378"/>
        <v>9936</v>
      </c>
    </row>
    <row r="470" spans="1:21" x14ac:dyDescent="0.25">
      <c r="A470" s="14" t="s">
        <v>9</v>
      </c>
      <c r="B470" s="14">
        <f t="shared" si="379"/>
        <v>675.84149590995389</v>
      </c>
      <c r="C470" s="14">
        <f t="shared" si="377"/>
        <v>811.02499919363788</v>
      </c>
      <c r="D470" s="14">
        <f t="shared" si="377"/>
        <v>1013.8045098726442</v>
      </c>
      <c r="E470" s="14">
        <f t="shared" si="377"/>
        <v>1351.7793322013765</v>
      </c>
      <c r="F470" s="14">
        <f t="shared" si="377"/>
        <v>2027.7535363424597</v>
      </c>
      <c r="G470" s="14">
        <f t="shared" si="377"/>
        <v>352.67792404173269</v>
      </c>
      <c r="H470" s="14">
        <f t="shared" si="377"/>
        <v>0</v>
      </c>
      <c r="I470" s="14">
        <f t="shared" si="377"/>
        <v>0</v>
      </c>
      <c r="J470" s="14">
        <f t="shared" si="377"/>
        <v>0</v>
      </c>
      <c r="K470" s="14">
        <f t="shared" si="377"/>
        <v>0</v>
      </c>
      <c r="L470" s="14">
        <f t="shared" si="377"/>
        <v>0</v>
      </c>
      <c r="M470" s="14">
        <f t="shared" si="377"/>
        <v>0</v>
      </c>
      <c r="N470" s="14">
        <f t="shared" si="377"/>
        <v>0</v>
      </c>
      <c r="O470" s="14">
        <f t="shared" si="377"/>
        <v>0</v>
      </c>
      <c r="P470" s="14">
        <f t="shared" si="377"/>
        <v>0</v>
      </c>
      <c r="Q470" s="14">
        <f t="shared" si="377"/>
        <v>0</v>
      </c>
      <c r="R470" s="14">
        <f t="shared" si="377"/>
        <v>0</v>
      </c>
      <c r="S470" s="14">
        <f t="shared" si="377"/>
        <v>0</v>
      </c>
      <c r="T470" s="14">
        <f t="shared" si="377"/>
        <v>0</v>
      </c>
      <c r="U470" s="14">
        <f t="shared" si="378"/>
        <v>6232.8817975618049</v>
      </c>
    </row>
    <row r="471" spans="1:21" x14ac:dyDescent="0.25">
      <c r="A471" s="14" t="s">
        <v>8</v>
      </c>
      <c r="B471" s="14">
        <f t="shared" si="379"/>
        <v>547.38040019746506</v>
      </c>
      <c r="C471" s="14">
        <f t="shared" si="377"/>
        <v>638.6191678289033</v>
      </c>
      <c r="D471" s="14">
        <f t="shared" si="377"/>
        <v>766.35535080008174</v>
      </c>
      <c r="E471" s="14">
        <f t="shared" si="377"/>
        <v>957.96308190198636</v>
      </c>
      <c r="F471" s="14">
        <f t="shared" si="377"/>
        <v>1277.3165870444077</v>
      </c>
      <c r="G471" s="14">
        <f t="shared" si="377"/>
        <v>166.61248218177593</v>
      </c>
      <c r="H471" s="14">
        <f t="shared" si="377"/>
        <v>55.540896625169999</v>
      </c>
      <c r="I471" s="14">
        <f t="shared" si="377"/>
        <v>0</v>
      </c>
      <c r="J471" s="14">
        <f t="shared" si="377"/>
        <v>0</v>
      </c>
      <c r="K471" s="14">
        <f t="shared" si="377"/>
        <v>0</v>
      </c>
      <c r="L471" s="14">
        <f t="shared" si="377"/>
        <v>0</v>
      </c>
      <c r="M471" s="14">
        <f t="shared" si="377"/>
        <v>0</v>
      </c>
      <c r="N471" s="14">
        <f t="shared" si="377"/>
        <v>0</v>
      </c>
      <c r="O471" s="14">
        <f t="shared" si="377"/>
        <v>0</v>
      </c>
      <c r="P471" s="14">
        <f t="shared" si="377"/>
        <v>0</v>
      </c>
      <c r="Q471" s="14">
        <f t="shared" si="377"/>
        <v>0</v>
      </c>
      <c r="R471" s="14">
        <f t="shared" si="377"/>
        <v>0</v>
      </c>
      <c r="S471" s="14">
        <f t="shared" si="377"/>
        <v>0</v>
      </c>
      <c r="T471" s="14">
        <f t="shared" si="377"/>
        <v>0</v>
      </c>
      <c r="U471" s="14">
        <f t="shared" si="378"/>
        <v>4409.7879665797891</v>
      </c>
    </row>
    <row r="472" spans="1:21" x14ac:dyDescent="0.25">
      <c r="A472" s="14" t="s">
        <v>7</v>
      </c>
      <c r="B472" s="14">
        <f t="shared" si="379"/>
        <v>456.93224965976083</v>
      </c>
      <c r="C472" s="14">
        <f t="shared" si="377"/>
        <v>522.21377010485048</v>
      </c>
      <c r="D472" s="14">
        <f t="shared" si="377"/>
        <v>609.25678553791113</v>
      </c>
      <c r="E472" s="14">
        <f t="shared" si="377"/>
        <v>731.11862726088532</v>
      </c>
      <c r="F472" s="14">
        <f t="shared" si="377"/>
        <v>913.91432449708805</v>
      </c>
      <c r="G472" s="14">
        <f t="shared" si="377"/>
        <v>105.96347879558031</v>
      </c>
      <c r="H472" s="14">
        <f t="shared" si="377"/>
        <v>26.49171456206356</v>
      </c>
      <c r="I472" s="14">
        <f t="shared" si="377"/>
        <v>317.91790713112528</v>
      </c>
      <c r="J472" s="14">
        <f t="shared" si="377"/>
        <v>0</v>
      </c>
      <c r="K472" s="14">
        <f t="shared" si="377"/>
        <v>0</v>
      </c>
      <c r="L472" s="14">
        <f t="shared" si="377"/>
        <v>0</v>
      </c>
      <c r="M472" s="14">
        <f t="shared" si="377"/>
        <v>0</v>
      </c>
      <c r="N472" s="14">
        <f t="shared" si="377"/>
        <v>0</v>
      </c>
      <c r="O472" s="14">
        <f t="shared" si="377"/>
        <v>0</v>
      </c>
      <c r="P472" s="14">
        <f t="shared" si="377"/>
        <v>0</v>
      </c>
      <c r="Q472" s="14">
        <f t="shared" si="377"/>
        <v>0</v>
      </c>
      <c r="R472" s="14">
        <f t="shared" si="377"/>
        <v>0</v>
      </c>
      <c r="S472" s="14">
        <f t="shared" si="377"/>
        <v>0</v>
      </c>
      <c r="T472" s="14">
        <f t="shared" si="377"/>
        <v>0</v>
      </c>
      <c r="U472" s="14">
        <f t="shared" si="378"/>
        <v>3683.8088575492648</v>
      </c>
    </row>
    <row r="473" spans="1:21" x14ac:dyDescent="0.25">
      <c r="A473" s="14" t="s">
        <v>6</v>
      </c>
      <c r="B473" s="14">
        <f t="shared" si="379"/>
        <v>390.21197572718432</v>
      </c>
      <c r="C473" s="14">
        <f t="shared" si="377"/>
        <v>438.99209784574902</v>
      </c>
      <c r="D473" s="14">
        <f t="shared" si="377"/>
        <v>501.70995170409537</v>
      </c>
      <c r="E473" s="14">
        <f t="shared" si="377"/>
        <v>585.33460308653287</v>
      </c>
      <c r="F473" s="14">
        <f t="shared" si="377"/>
        <v>702.4105024333669</v>
      </c>
      <c r="G473" s="14">
        <f t="shared" si="377"/>
        <v>76.350162137650244</v>
      </c>
      <c r="H473" s="14">
        <f t="shared" si="377"/>
        <v>16.967044915592471</v>
      </c>
      <c r="I473" s="14">
        <f t="shared" si="377"/>
        <v>152.70774531271488</v>
      </c>
      <c r="J473" s="14">
        <f t="shared" si="377"/>
        <v>50.905055570260693</v>
      </c>
      <c r="K473" s="14">
        <f t="shared" si="377"/>
        <v>0</v>
      </c>
      <c r="L473" s="14">
        <f t="shared" si="377"/>
        <v>0</v>
      </c>
      <c r="M473" s="14">
        <f t="shared" si="377"/>
        <v>0</v>
      </c>
      <c r="N473" s="14">
        <f t="shared" si="377"/>
        <v>0</v>
      </c>
      <c r="O473" s="14">
        <f t="shared" si="377"/>
        <v>0</v>
      </c>
      <c r="P473" s="14">
        <f t="shared" si="377"/>
        <v>0</v>
      </c>
      <c r="Q473" s="14">
        <f t="shared" si="377"/>
        <v>0</v>
      </c>
      <c r="R473" s="14">
        <f t="shared" si="377"/>
        <v>0</v>
      </c>
      <c r="S473" s="14">
        <f t="shared" si="377"/>
        <v>0</v>
      </c>
      <c r="T473" s="14">
        <f t="shared" si="377"/>
        <v>0</v>
      </c>
      <c r="U473" s="14">
        <f t="shared" si="378"/>
        <v>2915.5891387331467</v>
      </c>
    </row>
    <row r="474" spans="1:21" x14ac:dyDescent="0.25">
      <c r="A474" s="14" t="s">
        <v>5</v>
      </c>
      <c r="B474" s="14">
        <f t="shared" si="379"/>
        <v>339.20197515547369</v>
      </c>
      <c r="C474" s="14">
        <f t="shared" si="377"/>
        <v>376.89363106825391</v>
      </c>
      <c r="D474" s="14">
        <f t="shared" si="377"/>
        <v>424.00853889845473</v>
      </c>
      <c r="E474" s="14">
        <f t="shared" si="377"/>
        <v>484.58533858615772</v>
      </c>
      <c r="F474" s="14">
        <f t="shared" si="377"/>
        <v>565.35515274477768</v>
      </c>
      <c r="G474" s="14">
        <f t="shared" si="377"/>
        <v>58.994271196974019</v>
      </c>
      <c r="H474" s="14">
        <f t="shared" si="377"/>
        <v>12.290649114559205</v>
      </c>
      <c r="I474" s="14">
        <f t="shared" si="377"/>
        <v>98.327007642997387</v>
      </c>
      <c r="J474" s="14">
        <f t="shared" si="377"/>
        <v>24.58239135331203</v>
      </c>
      <c r="K474" s="14">
        <f t="shared" si="377"/>
        <v>295.00181431339928</v>
      </c>
      <c r="L474" s="14">
        <f t="shared" si="377"/>
        <v>0</v>
      </c>
      <c r="M474" s="14">
        <f t="shared" si="377"/>
        <v>0</v>
      </c>
      <c r="N474" s="14">
        <f t="shared" si="377"/>
        <v>0</v>
      </c>
      <c r="O474" s="14">
        <f t="shared" si="377"/>
        <v>0</v>
      </c>
      <c r="P474" s="14">
        <f t="shared" si="377"/>
        <v>0</v>
      </c>
      <c r="Q474" s="14">
        <f t="shared" si="377"/>
        <v>0</v>
      </c>
      <c r="R474" s="14">
        <f t="shared" si="377"/>
        <v>0</v>
      </c>
      <c r="S474" s="14">
        <f t="shared" si="377"/>
        <v>0</v>
      </c>
      <c r="T474" s="14">
        <f t="shared" si="377"/>
        <v>0</v>
      </c>
      <c r="U474" s="14">
        <f t="shared" si="378"/>
        <v>2679.2407700743597</v>
      </c>
    </row>
    <row r="475" spans="1:21" x14ac:dyDescent="0.25">
      <c r="A475" s="14" t="s">
        <v>4</v>
      </c>
      <c r="B475" s="14">
        <f t="shared" si="379"/>
        <v>299.08399003309472</v>
      </c>
      <c r="C475" s="14">
        <f t="shared" si="377"/>
        <v>328.99422283425446</v>
      </c>
      <c r="D475" s="14">
        <f t="shared" si="377"/>
        <v>365.55138890624914</v>
      </c>
      <c r="E475" s="14">
        <f t="shared" si="377"/>
        <v>411.24814528297156</v>
      </c>
      <c r="F475" s="14">
        <f t="shared" si="377"/>
        <v>470.0015506615847</v>
      </c>
      <c r="G475" s="14">
        <f t="shared" si="377"/>
        <v>47.681746587564852</v>
      </c>
      <c r="H475" s="14">
        <f t="shared" si="377"/>
        <v>9.5364510003361769</v>
      </c>
      <c r="I475" s="14">
        <f t="shared" si="377"/>
        <v>71.524315886470703</v>
      </c>
      <c r="J475" s="14">
        <f t="shared" si="377"/>
        <v>15.894559832365758</v>
      </c>
      <c r="K475" s="14">
        <f t="shared" si="377"/>
        <v>143.05443063904303</v>
      </c>
      <c r="L475" s="14">
        <f t="shared" si="377"/>
        <v>47.686743246739177</v>
      </c>
      <c r="M475" s="14">
        <f t="shared" si="377"/>
        <v>0</v>
      </c>
      <c r="N475" s="14">
        <f t="shared" si="377"/>
        <v>0</v>
      </c>
      <c r="O475" s="14">
        <f t="shared" si="377"/>
        <v>0</v>
      </c>
      <c r="P475" s="14">
        <f t="shared" si="377"/>
        <v>0</v>
      </c>
      <c r="Q475" s="14">
        <f t="shared" si="377"/>
        <v>0</v>
      </c>
      <c r="R475" s="14">
        <f t="shared" si="377"/>
        <v>0</v>
      </c>
      <c r="S475" s="14">
        <f t="shared" si="377"/>
        <v>0</v>
      </c>
      <c r="T475" s="14">
        <f t="shared" si="377"/>
        <v>0</v>
      </c>
      <c r="U475" s="14">
        <f t="shared" si="378"/>
        <v>2210.2575449106748</v>
      </c>
    </row>
    <row r="476" spans="1:21" x14ac:dyDescent="0.25">
      <c r="A476" s="14" t="s">
        <v>3</v>
      </c>
      <c r="B476" s="14">
        <f t="shared" si="379"/>
        <v>266.79890568636785</v>
      </c>
      <c r="C476" s="14">
        <f t="shared" si="377"/>
        <v>291.05473155932975</v>
      </c>
      <c r="D476" s="14">
        <f t="shared" si="377"/>
        <v>320.16186738567393</v>
      </c>
      <c r="E476" s="14">
        <f t="shared" si="377"/>
        <v>355.73745043621062</v>
      </c>
      <c r="F476" s="14">
        <f t="shared" si="377"/>
        <v>400.20720015249941</v>
      </c>
      <c r="G476" s="14">
        <f t="shared" si="377"/>
        <v>39.772433490438232</v>
      </c>
      <c r="H476" s="14">
        <f t="shared" si="377"/>
        <v>7.7335936908652929</v>
      </c>
      <c r="I476" s="14">
        <f t="shared" si="377"/>
        <v>55.682427736344586</v>
      </c>
      <c r="J476" s="14">
        <f t="shared" si="377"/>
        <v>11.600646824903274</v>
      </c>
      <c r="K476" s="14">
        <f t="shared" si="377"/>
        <v>92.806629343971963</v>
      </c>
      <c r="L476" s="14">
        <f t="shared" si="377"/>
        <v>23.202169932563041</v>
      </c>
      <c r="M476" s="14">
        <f t="shared" si="377"/>
        <v>278.43655498098718</v>
      </c>
      <c r="N476" s="14">
        <f t="shared" si="377"/>
        <v>0</v>
      </c>
      <c r="O476" s="14">
        <f t="shared" si="377"/>
        <v>0</v>
      </c>
      <c r="P476" s="14">
        <f t="shared" si="377"/>
        <v>0</v>
      </c>
      <c r="Q476" s="14">
        <f t="shared" si="377"/>
        <v>0</v>
      </c>
      <c r="R476" s="14">
        <f t="shared" si="377"/>
        <v>0</v>
      </c>
      <c r="S476" s="14">
        <f t="shared" si="377"/>
        <v>0</v>
      </c>
      <c r="T476" s="14">
        <f t="shared" si="377"/>
        <v>0</v>
      </c>
      <c r="U476" s="14">
        <f t="shared" si="378"/>
        <v>2143.1946112201554</v>
      </c>
    </row>
    <row r="477" spans="1:21" x14ac:dyDescent="0.25">
      <c r="A477" s="14" t="s">
        <v>2</v>
      </c>
      <c r="B477" s="14">
        <f t="shared" si="379"/>
        <v>240.3197665705155</v>
      </c>
      <c r="C477" s="14">
        <f t="shared" si="377"/>
        <v>260.34746472112903</v>
      </c>
      <c r="D477" s="14">
        <f t="shared" si="377"/>
        <v>284.01666235511323</v>
      </c>
      <c r="E477" s="14">
        <f t="shared" si="377"/>
        <v>312.41983027625662</v>
      </c>
      <c r="F477" s="14">
        <f t="shared" si="377"/>
        <v>347.13498924567409</v>
      </c>
      <c r="G477" s="14">
        <f t="shared" si="377"/>
        <v>33.959059359109148</v>
      </c>
      <c r="H477" s="14">
        <f t="shared" si="377"/>
        <v>6.468435818427241</v>
      </c>
      <c r="I477" s="14">
        <f t="shared" si="377"/>
        <v>45.279402732208943</v>
      </c>
      <c r="J477" s="14">
        <f t="shared" si="377"/>
        <v>9.0559638134365663</v>
      </c>
      <c r="K477" s="14">
        <f t="shared" si="377"/>
        <v>67.92049293782874</v>
      </c>
      <c r="L477" s="14">
        <f t="shared" si="377"/>
        <v>15.093661856082198</v>
      </c>
      <c r="M477" s="14">
        <f t="shared" si="377"/>
        <v>135.84573448087002</v>
      </c>
      <c r="N477" s="14">
        <f t="shared" si="377"/>
        <v>45.283494417359982</v>
      </c>
      <c r="O477" s="14">
        <f t="shared" si="377"/>
        <v>0</v>
      </c>
      <c r="P477" s="14">
        <f t="shared" si="377"/>
        <v>0</v>
      </c>
      <c r="Q477" s="14">
        <f t="shared" si="377"/>
        <v>0</v>
      </c>
      <c r="R477" s="14">
        <f t="shared" si="377"/>
        <v>0</v>
      </c>
      <c r="S477" s="14">
        <f t="shared" si="377"/>
        <v>0</v>
      </c>
      <c r="T477" s="14">
        <f t="shared" si="377"/>
        <v>0</v>
      </c>
      <c r="U477" s="14">
        <f t="shared" si="378"/>
        <v>1803.1449585840114</v>
      </c>
    </row>
    <row r="478" spans="1:21" x14ac:dyDescent="0.25">
      <c r="A478" s="14" t="s">
        <v>1</v>
      </c>
      <c r="B478" s="14">
        <f t="shared" si="379"/>
        <v>218.25248193264792</v>
      </c>
      <c r="C478" s="14">
        <f t="shared" si="377"/>
        <v>235.04196320372026</v>
      </c>
      <c r="D478" s="14">
        <f t="shared" si="377"/>
        <v>254.6297632613495</v>
      </c>
      <c r="E478" s="14">
        <f t="shared" si="377"/>
        <v>277.77907362327028</v>
      </c>
      <c r="F478" s="14">
        <f t="shared" si="377"/>
        <v>305.55836672117448</v>
      </c>
      <c r="G478" s="14">
        <f t="shared" si="377"/>
        <v>29.522695515758347</v>
      </c>
      <c r="H478" s="14">
        <f t="shared" si="377"/>
        <v>5.5355364325854346</v>
      </c>
      <c r="I478" s="14">
        <f t="shared" si="377"/>
        <v>37.958205285970294</v>
      </c>
      <c r="J478" s="14">
        <f t="shared" si="377"/>
        <v>7.3808162761809948</v>
      </c>
      <c r="K478" s="14">
        <f t="shared" si="377"/>
        <v>53.142338213717927</v>
      </c>
      <c r="L478" s="14">
        <f t="shared" si="377"/>
        <v>11.071438014254563</v>
      </c>
      <c r="M478" s="14">
        <f t="shared" si="377"/>
        <v>88.572716546828957</v>
      </c>
      <c r="N478" s="14">
        <f t="shared" si="377"/>
        <v>22.143606350763406</v>
      </c>
      <c r="O478" s="14">
        <f t="shared" si="377"/>
        <v>265.73204036526442</v>
      </c>
      <c r="P478" s="14">
        <f t="shared" si="377"/>
        <v>0</v>
      </c>
      <c r="Q478" s="14">
        <f t="shared" si="377"/>
        <v>0</v>
      </c>
      <c r="R478" s="14">
        <f t="shared" si="377"/>
        <v>0</v>
      </c>
      <c r="S478" s="14">
        <f t="shared" si="377"/>
        <v>0</v>
      </c>
      <c r="T478" s="14">
        <f t="shared" si="377"/>
        <v>0</v>
      </c>
      <c r="U478" s="14">
        <f t="shared" si="378"/>
        <v>1812.3210417434866</v>
      </c>
    </row>
    <row r="479" spans="1:21" x14ac:dyDescent="0.25">
      <c r="A479" s="14" t="s">
        <v>0</v>
      </c>
      <c r="B479" s="14">
        <f t="shared" si="379"/>
        <v>199.61039309048354</v>
      </c>
      <c r="C479" s="14">
        <f t="shared" si="377"/>
        <v>213.86893360482125</v>
      </c>
      <c r="D479" s="14">
        <f t="shared" si="377"/>
        <v>230.32114805949908</v>
      </c>
      <c r="E479" s="14">
        <f t="shared" si="377"/>
        <v>249.51546402260183</v>
      </c>
      <c r="F479" s="14">
        <f t="shared" si="377"/>
        <v>272.19973985953555</v>
      </c>
      <c r="G479" s="14">
        <f t="shared" si="377"/>
        <v>26.036607062682318</v>
      </c>
      <c r="H479" s="14">
        <f t="shared" si="377"/>
        <v>4.821616461280974</v>
      </c>
      <c r="I479" s="14">
        <f t="shared" si="377"/>
        <v>32.546081354964578</v>
      </c>
      <c r="J479" s="14">
        <f t="shared" si="377"/>
        <v>6.1992903542342281</v>
      </c>
      <c r="K479" s="14">
        <f t="shared" si="377"/>
        <v>43.395329558403631</v>
      </c>
      <c r="L479" s="14">
        <f t="shared" si="377"/>
        <v>8.6791361861258221</v>
      </c>
      <c r="M479" s="14">
        <f t="shared" si="377"/>
        <v>65.094166469023918</v>
      </c>
      <c r="N479" s="14">
        <f t="shared" si="377"/>
        <v>14.465555138289007</v>
      </c>
      <c r="O479" s="14">
        <f t="shared" si="377"/>
        <v>130.1923405796025</v>
      </c>
      <c r="P479" s="14">
        <f t="shared" si="377"/>
        <v>0</v>
      </c>
      <c r="Q479" s="14">
        <f t="shared" si="377"/>
        <v>0</v>
      </c>
      <c r="R479" s="14">
        <f t="shared" si="377"/>
        <v>0</v>
      </c>
      <c r="S479" s="14">
        <f t="shared" si="377"/>
        <v>0</v>
      </c>
      <c r="T479" s="14">
        <f t="shared" si="377"/>
        <v>0</v>
      </c>
      <c r="U479" s="14">
        <f t="shared" si="378"/>
        <v>1496.9458018015484</v>
      </c>
    </row>
    <row r="480" spans="1:21" x14ac:dyDescent="0.25">
      <c r="A480" s="14" t="s">
        <v>99</v>
      </c>
      <c r="B480" s="14">
        <f t="shared" si="379"/>
        <v>183.67571405025203</v>
      </c>
      <c r="C480" s="14">
        <f t="shared" ref="C480:T483" si="380">IFERROR(C460*C$25,0)</f>
        <v>195.92128810221982</v>
      </c>
      <c r="D480" s="14">
        <f t="shared" si="380"/>
        <v>209.91626880758895</v>
      </c>
      <c r="E480" s="14">
        <f t="shared" si="380"/>
        <v>226.06437161349837</v>
      </c>
      <c r="F480" s="14">
        <f t="shared" si="380"/>
        <v>244.90388540298207</v>
      </c>
      <c r="G480" s="14">
        <f t="shared" si="380"/>
        <v>23.232073291739848</v>
      </c>
      <c r="H480" s="14">
        <f t="shared" si="380"/>
        <v>4.2592303383283427</v>
      </c>
      <c r="I480" s="14">
        <f t="shared" si="380"/>
        <v>28.394993481054573</v>
      </c>
      <c r="J480" s="14">
        <f t="shared" si="380"/>
        <v>5.3240873862499436</v>
      </c>
      <c r="K480" s="14">
        <f t="shared" si="380"/>
        <v>36.508230760045961</v>
      </c>
      <c r="L480" s="14">
        <f t="shared" si="380"/>
        <v>7.0988682083516252</v>
      </c>
      <c r="M480" s="14">
        <f t="shared" si="380"/>
        <v>51.112239087168021</v>
      </c>
      <c r="N480" s="14">
        <f t="shared" si="380"/>
        <v>10.648482072693994</v>
      </c>
      <c r="O480" s="14">
        <f t="shared" si="380"/>
        <v>85.188876931218232</v>
      </c>
      <c r="P480" s="14">
        <f t="shared" si="380"/>
        <v>0</v>
      </c>
      <c r="Q480" s="14">
        <f t="shared" si="380"/>
        <v>0</v>
      </c>
      <c r="R480" s="14">
        <f t="shared" si="380"/>
        <v>0</v>
      </c>
      <c r="S480" s="14">
        <f t="shared" si="380"/>
        <v>0</v>
      </c>
      <c r="T480" s="14">
        <f t="shared" si="380"/>
        <v>0</v>
      </c>
      <c r="U480" s="14">
        <f t="shared" si="378"/>
        <v>1312.2486095333916</v>
      </c>
    </row>
    <row r="481" spans="1:29" x14ac:dyDescent="0.25">
      <c r="A481" s="14" t="s">
        <v>100</v>
      </c>
      <c r="B481" s="14">
        <f t="shared" si="379"/>
        <v>169.91526890405717</v>
      </c>
      <c r="C481" s="14">
        <f t="shared" si="380"/>
        <v>180.53540209264187</v>
      </c>
      <c r="D481" s="14">
        <f t="shared" si="380"/>
        <v>192.57158257523619</v>
      </c>
      <c r="E481" s="14">
        <f t="shared" si="380"/>
        <v>206.32725342752195</v>
      </c>
      <c r="F481" s="14">
        <f t="shared" si="380"/>
        <v>222.19922587290858</v>
      </c>
      <c r="G481" s="14">
        <f t="shared" si="380"/>
        <v>20.931876786209347</v>
      </c>
      <c r="H481" s="14">
        <f t="shared" si="380"/>
        <v>3.8058087555624462</v>
      </c>
      <c r="I481" s="14">
        <f t="shared" si="380"/>
        <v>25.118431598625481</v>
      </c>
      <c r="J481" s="14">
        <f t="shared" si="380"/>
        <v>4.6515806117207665</v>
      </c>
      <c r="K481" s="14">
        <f t="shared" si="380"/>
        <v>31.398314044691201</v>
      </c>
      <c r="L481" s="14">
        <f t="shared" si="380"/>
        <v>5.9806625404247695</v>
      </c>
      <c r="M481" s="14">
        <f t="shared" si="380"/>
        <v>41.864890666821459</v>
      </c>
      <c r="N481" s="14">
        <f t="shared" si="380"/>
        <v>8.3730379533804893</v>
      </c>
      <c r="O481" s="14">
        <f t="shared" si="380"/>
        <v>62.798333758086692</v>
      </c>
      <c r="P481" s="14">
        <f t="shared" si="380"/>
        <v>0</v>
      </c>
      <c r="Q481" s="14">
        <f t="shared" si="380"/>
        <v>0</v>
      </c>
      <c r="R481" s="14">
        <f t="shared" si="380"/>
        <v>0</v>
      </c>
      <c r="S481" s="14">
        <f t="shared" si="380"/>
        <v>0</v>
      </c>
      <c r="T481" s="14">
        <f t="shared" si="380"/>
        <v>0</v>
      </c>
      <c r="U481" s="14">
        <f t="shared" si="378"/>
        <v>1176.4716695878888</v>
      </c>
    </row>
    <row r="482" spans="1:29" x14ac:dyDescent="0.25">
      <c r="A482" s="14" t="s">
        <v>101</v>
      </c>
      <c r="B482" s="14">
        <f t="shared" si="379"/>
        <v>157.92513352463141</v>
      </c>
      <c r="C482" s="14">
        <f t="shared" si="380"/>
        <v>167.21520098077312</v>
      </c>
      <c r="D482" s="14">
        <f t="shared" si="380"/>
        <v>177.6665496607427</v>
      </c>
      <c r="E482" s="14">
        <f t="shared" si="380"/>
        <v>189.51143894938193</v>
      </c>
      <c r="F482" s="14">
        <f t="shared" si="380"/>
        <v>203.04848875286459</v>
      </c>
      <c r="G482" s="14">
        <f t="shared" si="380"/>
        <v>19.014626347740425</v>
      </c>
      <c r="H482" s="14">
        <f t="shared" si="380"/>
        <v>3.433206593980167</v>
      </c>
      <c r="I482" s="14">
        <f t="shared" si="380"/>
        <v>22.471970069608584</v>
      </c>
      <c r="J482" s="14">
        <f t="shared" si="380"/>
        <v>4.1198757114503843</v>
      </c>
      <c r="K482" s="14">
        <f t="shared" si="380"/>
        <v>27.465945172768141</v>
      </c>
      <c r="L482" s="14">
        <f t="shared" si="380"/>
        <v>5.1498871681664653</v>
      </c>
      <c r="M482" s="14">
        <f t="shared" si="380"/>
        <v>35.313686523682961</v>
      </c>
      <c r="N482" s="14">
        <f t="shared" si="380"/>
        <v>6.86658933055066</v>
      </c>
      <c r="O482" s="14">
        <f t="shared" si="380"/>
        <v>49.439776772612333</v>
      </c>
      <c r="P482" s="14">
        <f t="shared" si="380"/>
        <v>0</v>
      </c>
      <c r="Q482" s="14">
        <f t="shared" si="380"/>
        <v>0</v>
      </c>
      <c r="R482" s="14">
        <f t="shared" si="380"/>
        <v>0</v>
      </c>
      <c r="S482" s="14">
        <f t="shared" si="380"/>
        <v>0</v>
      </c>
      <c r="T482" s="14">
        <f t="shared" si="380"/>
        <v>0</v>
      </c>
      <c r="U482" s="14">
        <f t="shared" si="378"/>
        <v>1068.642375558954</v>
      </c>
    </row>
    <row r="483" spans="1:29" x14ac:dyDescent="0.25">
      <c r="A483" s="14" t="s">
        <v>102</v>
      </c>
      <c r="B483" s="14">
        <f t="shared" si="379"/>
        <v>147.39407568472697</v>
      </c>
      <c r="C483" s="14">
        <f t="shared" si="380"/>
        <v>155.58293037427819</v>
      </c>
      <c r="D483" s="14">
        <f t="shared" si="380"/>
        <v>164.7351975877485</v>
      </c>
      <c r="E483" s="14">
        <f t="shared" si="380"/>
        <v>175.03151947486342</v>
      </c>
      <c r="F483" s="14">
        <f t="shared" si="380"/>
        <v>186.7007099010319</v>
      </c>
      <c r="G483" s="14">
        <f t="shared" si="380"/>
        <v>17.394518154120476</v>
      </c>
      <c r="H483" s="14">
        <f t="shared" si="380"/>
        <v>3.1221011141281951</v>
      </c>
      <c r="I483" s="14">
        <f t="shared" si="380"/>
        <v>20.293714193313924</v>
      </c>
      <c r="J483" s="14">
        <f t="shared" si="380"/>
        <v>3.6897774733235202</v>
      </c>
      <c r="K483" s="14">
        <f t="shared" si="380"/>
        <v>24.352612701828569</v>
      </c>
      <c r="L483" s="14">
        <f t="shared" si="380"/>
        <v>4.5097597520801003</v>
      </c>
      <c r="M483" s="14">
        <f t="shared" si="380"/>
        <v>30.441004034604425</v>
      </c>
      <c r="N483" s="14">
        <f t="shared" si="380"/>
        <v>5.7983136288153778</v>
      </c>
      <c r="O483" s="14">
        <f t="shared" si="380"/>
        <v>40.58841476738543</v>
      </c>
      <c r="P483" s="14">
        <f t="shared" si="380"/>
        <v>0</v>
      </c>
      <c r="Q483" s="14">
        <f t="shared" si="380"/>
        <v>0</v>
      </c>
      <c r="R483" s="14">
        <f t="shared" si="380"/>
        <v>0</v>
      </c>
      <c r="S483" s="14">
        <f t="shared" si="380"/>
        <v>0</v>
      </c>
      <c r="T483" s="14">
        <f t="shared" si="380"/>
        <v>0</v>
      </c>
      <c r="U483" s="14">
        <f t="shared" si="378"/>
        <v>979.63464884224902</v>
      </c>
    </row>
    <row r="485" spans="1:29" s="31" customFormat="1" x14ac:dyDescent="0.25">
      <c r="A485" s="31" t="s">
        <v>118</v>
      </c>
    </row>
    <row r="486" spans="1:29" x14ac:dyDescent="0.25">
      <c r="A486" s="14" t="s">
        <v>48</v>
      </c>
      <c r="B486" s="28">
        <v>1</v>
      </c>
      <c r="C486" s="28">
        <v>2</v>
      </c>
      <c r="D486" s="28">
        <v>3</v>
      </c>
      <c r="E486" s="28">
        <v>4</v>
      </c>
      <c r="F486" s="28">
        <v>5</v>
      </c>
      <c r="G486" s="29">
        <v>6</v>
      </c>
      <c r="H486" s="29">
        <v>7</v>
      </c>
      <c r="I486" s="29">
        <v>8</v>
      </c>
      <c r="J486" s="29">
        <v>9</v>
      </c>
      <c r="K486" s="29">
        <v>10</v>
      </c>
      <c r="L486" s="29">
        <v>11</v>
      </c>
      <c r="M486" s="29">
        <v>12</v>
      </c>
      <c r="N486" s="29">
        <v>13</v>
      </c>
      <c r="O486" s="29">
        <v>14</v>
      </c>
      <c r="P486" s="30">
        <v>15</v>
      </c>
      <c r="Q486" s="30">
        <v>16</v>
      </c>
      <c r="R486" s="30">
        <v>17</v>
      </c>
      <c r="S486" s="30">
        <v>18</v>
      </c>
      <c r="T486" s="30">
        <v>19</v>
      </c>
    </row>
    <row r="488" spans="1:29" x14ac:dyDescent="0.25">
      <c r="A488" s="14" t="s">
        <v>47</v>
      </c>
      <c r="B488" s="48">
        <f>'Target FITS'!$R$8*B37+1</f>
        <v>1.0000105460046667</v>
      </c>
      <c r="C488" s="14">
        <f>'Target FITS'!$R$8*C37+1</f>
        <v>1.0000105460046667</v>
      </c>
      <c r="D488" s="14">
        <f>'Target FITS'!$R$8*D37+1</f>
        <v>1.0000105460046667</v>
      </c>
      <c r="E488" s="14">
        <f>'Target FITS'!$R$8*E37+1</f>
        <v>1.0000105460046667</v>
      </c>
      <c r="F488" s="14">
        <f>'Target FITS'!$R$8*F37+1</f>
        <v>1.0000105460046667</v>
      </c>
      <c r="G488" s="14">
        <f>'Target FITS'!$R$8*G37+1</f>
        <v>1.0000290015128335</v>
      </c>
      <c r="H488" s="14">
        <f>'Target FITS'!$R$8*H37+1</f>
        <v>1.0000277460360876</v>
      </c>
      <c r="I488" s="14">
        <f>'Target FITS'!$R$8*I37+1</f>
        <v>1.0000394376632851</v>
      </c>
      <c r="J488" s="14">
        <f>'Target FITS'!$R$8*J37+1</f>
        <v>1.0000373016090991</v>
      </c>
      <c r="K488" s="14">
        <f>'Target FITS'!$R$8*K37+1</f>
        <v>1.0000456993535558</v>
      </c>
      <c r="L488" s="14">
        <f>'Target FITS'!$R$8*L37+1</f>
        <v>1.0000433824282882</v>
      </c>
      <c r="M488" s="14">
        <f>'Target FITS'!$R$8*M37+1</f>
        <v>1.0000498738137364</v>
      </c>
      <c r="N488" s="14">
        <f>'Target FITS'!$R$8*N37+1</f>
        <v>1.0000475922261884</v>
      </c>
      <c r="O488" s="14">
        <f>'Target FITS'!$R$8*O37+1</f>
        <v>1.0000528555710082</v>
      </c>
      <c r="P488" s="14">
        <f>'Target FITS'!$R$8*P37+1</f>
        <v>1.0000493318662744</v>
      </c>
      <c r="Q488" s="14">
        <f>'Target FITS'!$R$8*Q37+1</f>
        <v>1.0000462486246322</v>
      </c>
      <c r="R488" s="14">
        <f>'Target FITS'!$R$8*R37+1</f>
        <v>1.000043528117301</v>
      </c>
      <c r="S488" s="14">
        <f>'Target FITS'!$R$8*S37+1</f>
        <v>1.000041109888562</v>
      </c>
      <c r="T488" s="48">
        <f>'Target FITS'!$R$8*T37+1</f>
        <v>1.0000389462102166</v>
      </c>
      <c r="U488" s="33" t="s">
        <v>46</v>
      </c>
    </row>
    <row r="489" spans="1:29" x14ac:dyDescent="0.25">
      <c r="A489" s="14" t="s">
        <v>45</v>
      </c>
      <c r="B489" s="14">
        <f>IFERROR(1/(V489^$U489),0)</f>
        <v>1</v>
      </c>
      <c r="C489" s="14">
        <f t="shared" ref="C489:P504" si="381">IFERROR(1/(W489^$U489),0)</f>
        <v>0</v>
      </c>
      <c r="D489" s="14">
        <f t="shared" si="381"/>
        <v>0</v>
      </c>
      <c r="E489" s="14">
        <f t="shared" si="381"/>
        <v>0</v>
      </c>
      <c r="F489" s="14">
        <f t="shared" si="381"/>
        <v>0</v>
      </c>
      <c r="G489" s="14">
        <f t="shared" si="381"/>
        <v>0</v>
      </c>
      <c r="H489" s="14">
        <f t="shared" si="381"/>
        <v>0</v>
      </c>
      <c r="I489" s="14">
        <f t="shared" si="381"/>
        <v>0</v>
      </c>
      <c r="J489" s="14">
        <f t="shared" si="381"/>
        <v>0</v>
      </c>
      <c r="K489" s="14">
        <f t="shared" si="381"/>
        <v>0</v>
      </c>
      <c r="L489" s="14">
        <f t="shared" si="381"/>
        <v>0</v>
      </c>
      <c r="M489" s="14">
        <f t="shared" si="381"/>
        <v>0</v>
      </c>
      <c r="N489" s="14">
        <f t="shared" si="381"/>
        <v>0</v>
      </c>
      <c r="O489" s="14">
        <f t="shared" si="381"/>
        <v>0</v>
      </c>
      <c r="P489" s="14">
        <f t="shared" si="381"/>
        <v>0</v>
      </c>
      <c r="Q489" s="14">
        <f>IFERROR(1/(AK489^$U489),0)</f>
        <v>0</v>
      </c>
      <c r="R489" s="14">
        <f t="shared" ref="R489:R507" si="382">IFERROR(1/(AL489^$U489),0)</f>
        <v>0</v>
      </c>
      <c r="S489" s="14">
        <f t="shared" ref="S489:S507" si="383">IFERROR(1/(AM489^$U489),0)</f>
        <v>0</v>
      </c>
      <c r="T489" s="14">
        <f t="shared" ref="T489:T507" si="384">IFERROR(1/(AN489^$U489),0)</f>
        <v>0</v>
      </c>
      <c r="U489" s="34">
        <f>B488</f>
        <v>1.0000105460046667</v>
      </c>
      <c r="V489" s="14">
        <v>1</v>
      </c>
    </row>
    <row r="490" spans="1:29" x14ac:dyDescent="0.25">
      <c r="A490" s="14" t="s">
        <v>44</v>
      </c>
      <c r="B490" s="14">
        <f>IFERROR(1/(V490^$U490),0)</f>
        <v>0.49999634504665841</v>
      </c>
      <c r="C490" s="14">
        <f t="shared" si="381"/>
        <v>1</v>
      </c>
      <c r="D490" s="14">
        <f t="shared" si="381"/>
        <v>0</v>
      </c>
      <c r="E490" s="14">
        <f t="shared" si="381"/>
        <v>0</v>
      </c>
      <c r="F490" s="14">
        <f t="shared" si="381"/>
        <v>0</v>
      </c>
      <c r="G490" s="14">
        <f t="shared" si="381"/>
        <v>0</v>
      </c>
      <c r="H490" s="14">
        <f t="shared" si="381"/>
        <v>0</v>
      </c>
      <c r="I490" s="14">
        <f t="shared" si="381"/>
        <v>0</v>
      </c>
      <c r="J490" s="14">
        <f t="shared" si="381"/>
        <v>0</v>
      </c>
      <c r="K490" s="14">
        <f t="shared" si="381"/>
        <v>0</v>
      </c>
      <c r="L490" s="14">
        <f t="shared" si="381"/>
        <v>0</v>
      </c>
      <c r="M490" s="14">
        <f t="shared" si="381"/>
        <v>0</v>
      </c>
      <c r="N490" s="14">
        <f t="shared" si="381"/>
        <v>0</v>
      </c>
      <c r="O490" s="14">
        <f t="shared" si="381"/>
        <v>0</v>
      </c>
      <c r="P490" s="14">
        <f t="shared" si="381"/>
        <v>0</v>
      </c>
      <c r="Q490" s="14">
        <f>IFERROR(1/(AK490^$U490),0)</f>
        <v>0</v>
      </c>
      <c r="R490" s="14">
        <f t="shared" si="382"/>
        <v>0</v>
      </c>
      <c r="S490" s="14">
        <f t="shared" si="383"/>
        <v>0</v>
      </c>
      <c r="T490" s="14">
        <f t="shared" si="384"/>
        <v>0</v>
      </c>
      <c r="U490" s="35">
        <f>C488</f>
        <v>1.0000105460046667</v>
      </c>
      <c r="V490" s="14">
        <v>2</v>
      </c>
      <c r="W490" s="14">
        <v>1</v>
      </c>
    </row>
    <row r="491" spans="1:29" x14ac:dyDescent="0.25">
      <c r="A491" s="14" t="s">
        <v>43</v>
      </c>
      <c r="B491" s="14">
        <f>IFERROR(1/(V491^$U491),0)</f>
        <v>0.33332947136559793</v>
      </c>
      <c r="C491" s="14">
        <f t="shared" si="381"/>
        <v>0.49999634504665841</v>
      </c>
      <c r="D491" s="14">
        <f t="shared" si="381"/>
        <v>1</v>
      </c>
      <c r="E491" s="14">
        <f t="shared" si="381"/>
        <v>0</v>
      </c>
      <c r="F491" s="14">
        <f t="shared" si="381"/>
        <v>0</v>
      </c>
      <c r="G491" s="14">
        <f t="shared" si="381"/>
        <v>0</v>
      </c>
      <c r="H491" s="14">
        <f t="shared" si="381"/>
        <v>0</v>
      </c>
      <c r="I491" s="14">
        <f t="shared" si="381"/>
        <v>0</v>
      </c>
      <c r="J491" s="14">
        <f t="shared" si="381"/>
        <v>0</v>
      </c>
      <c r="K491" s="14">
        <f t="shared" si="381"/>
        <v>0</v>
      </c>
      <c r="L491" s="14">
        <f t="shared" si="381"/>
        <v>0</v>
      </c>
      <c r="M491" s="14">
        <f t="shared" si="381"/>
        <v>0</v>
      </c>
      <c r="N491" s="14">
        <f t="shared" si="381"/>
        <v>0</v>
      </c>
      <c r="O491" s="14">
        <f t="shared" si="381"/>
        <v>0</v>
      </c>
      <c r="P491" s="14">
        <f t="shared" si="381"/>
        <v>0</v>
      </c>
      <c r="Q491" s="14">
        <f>IFERROR(1/(AK491^$U491),0)</f>
        <v>0</v>
      </c>
      <c r="R491" s="14">
        <f t="shared" si="382"/>
        <v>0</v>
      </c>
      <c r="S491" s="14">
        <f t="shared" si="383"/>
        <v>0</v>
      </c>
      <c r="T491" s="14">
        <f t="shared" si="384"/>
        <v>0</v>
      </c>
      <c r="U491" s="35">
        <f>D488</f>
        <v>1.0000105460046667</v>
      </c>
      <c r="V491" s="14">
        <v>3</v>
      </c>
      <c r="W491" s="14">
        <v>2</v>
      </c>
      <c r="X491" s="14">
        <v>1</v>
      </c>
    </row>
    <row r="492" spans="1:29" x14ac:dyDescent="0.25">
      <c r="A492" s="14" t="s">
        <v>42</v>
      </c>
      <c r="B492" s="14">
        <f>IFERROR(1/(V492^$U492),0)</f>
        <v>0.24999634506001703</v>
      </c>
      <c r="C492" s="14">
        <f t="shared" si="381"/>
        <v>0.33332947136559793</v>
      </c>
      <c r="D492" s="14">
        <f t="shared" si="381"/>
        <v>0.49999634504665841</v>
      </c>
      <c r="E492" s="14">
        <f t="shared" si="381"/>
        <v>1</v>
      </c>
      <c r="F492" s="14">
        <f t="shared" si="381"/>
        <v>0</v>
      </c>
      <c r="G492" s="14">
        <f t="shared" si="381"/>
        <v>0</v>
      </c>
      <c r="H492" s="14">
        <f t="shared" si="381"/>
        <v>0</v>
      </c>
      <c r="I492" s="14">
        <f t="shared" si="381"/>
        <v>0</v>
      </c>
      <c r="J492" s="14">
        <f t="shared" si="381"/>
        <v>0</v>
      </c>
      <c r="K492" s="14">
        <f t="shared" si="381"/>
        <v>0</v>
      </c>
      <c r="L492" s="14">
        <f t="shared" si="381"/>
        <v>0</v>
      </c>
      <c r="M492" s="14">
        <f t="shared" si="381"/>
        <v>0</v>
      </c>
      <c r="N492" s="14">
        <f t="shared" si="381"/>
        <v>0</v>
      </c>
      <c r="O492" s="14">
        <f t="shared" si="381"/>
        <v>0</v>
      </c>
      <c r="P492" s="14">
        <f t="shared" si="381"/>
        <v>0</v>
      </c>
      <c r="Q492" s="14">
        <f>IFERROR(1/(AK492^$U492),0)</f>
        <v>0</v>
      </c>
      <c r="R492" s="14">
        <f t="shared" si="382"/>
        <v>0</v>
      </c>
      <c r="S492" s="14">
        <f t="shared" si="383"/>
        <v>0</v>
      </c>
      <c r="T492" s="14">
        <f t="shared" si="384"/>
        <v>0</v>
      </c>
      <c r="U492" s="35">
        <f>E488</f>
        <v>1.0000105460046667</v>
      </c>
      <c r="V492" s="14">
        <v>4</v>
      </c>
      <c r="W492" s="14">
        <v>3</v>
      </c>
      <c r="X492" s="14">
        <v>2</v>
      </c>
      <c r="Y492" s="14">
        <v>1</v>
      </c>
    </row>
    <row r="493" spans="1:29" x14ac:dyDescent="0.25">
      <c r="A493" s="14" t="s">
        <v>41</v>
      </c>
      <c r="B493" s="14">
        <f t="shared" ref="B493" si="385">IFERROR(1/(V493^$U493),0)</f>
        <v>0.19999660540086156</v>
      </c>
      <c r="C493" s="14">
        <f t="shared" si="381"/>
        <v>0.24999634506001703</v>
      </c>
      <c r="D493" s="14">
        <f t="shared" si="381"/>
        <v>0.33332947136559793</v>
      </c>
      <c r="E493" s="14">
        <f t="shared" si="381"/>
        <v>0.49999634504665841</v>
      </c>
      <c r="F493" s="14">
        <f t="shared" si="381"/>
        <v>1</v>
      </c>
      <c r="G493" s="14">
        <f t="shared" si="381"/>
        <v>0</v>
      </c>
      <c r="H493" s="14">
        <f t="shared" si="381"/>
        <v>0</v>
      </c>
      <c r="I493" s="14">
        <f t="shared" si="381"/>
        <v>0</v>
      </c>
      <c r="J493" s="14">
        <f t="shared" si="381"/>
        <v>0</v>
      </c>
      <c r="K493" s="14">
        <f t="shared" si="381"/>
        <v>0</v>
      </c>
      <c r="L493" s="14">
        <f t="shared" si="381"/>
        <v>0</v>
      </c>
      <c r="M493" s="14">
        <f t="shared" si="381"/>
        <v>0</v>
      </c>
      <c r="N493" s="14">
        <f t="shared" si="381"/>
        <v>0</v>
      </c>
      <c r="O493" s="14">
        <f t="shared" si="381"/>
        <v>0</v>
      </c>
      <c r="P493" s="14">
        <f t="shared" si="381"/>
        <v>0</v>
      </c>
      <c r="Q493" s="14">
        <f t="shared" ref="Q493" si="386">IFERROR(1/(AK493^$U493),0)</f>
        <v>0</v>
      </c>
      <c r="R493" s="14">
        <f t="shared" si="382"/>
        <v>0</v>
      </c>
      <c r="S493" s="14">
        <f t="shared" si="383"/>
        <v>0</v>
      </c>
      <c r="T493" s="14">
        <f t="shared" si="384"/>
        <v>0</v>
      </c>
      <c r="U493" s="35">
        <f>F488</f>
        <v>1.0000105460046667</v>
      </c>
      <c r="V493" s="14">
        <v>5</v>
      </c>
      <c r="W493" s="14">
        <v>4</v>
      </c>
      <c r="X493" s="14">
        <v>3</v>
      </c>
      <c r="Y493" s="14">
        <v>2</v>
      </c>
      <c r="Z493" s="14">
        <v>1</v>
      </c>
    </row>
    <row r="494" spans="1:29" x14ac:dyDescent="0.25">
      <c r="A494" s="14" t="s">
        <v>40</v>
      </c>
      <c r="B494" s="14">
        <f>IFERROR(1/(V494^$U494),0)</f>
        <v>0.16665800626914168</v>
      </c>
      <c r="C494" s="14">
        <f t="shared" si="381"/>
        <v>0.19999066499100834</v>
      </c>
      <c r="D494" s="14">
        <f t="shared" si="381"/>
        <v>0.24998994904362265</v>
      </c>
      <c r="E494" s="14">
        <f t="shared" si="381"/>
        <v>0.33332271302972694</v>
      </c>
      <c r="F494" s="14">
        <f t="shared" si="381"/>
        <v>0.49998994894259896</v>
      </c>
      <c r="G494" s="14">
        <f t="shared" si="381"/>
        <v>1</v>
      </c>
      <c r="H494" s="14">
        <f t="shared" si="381"/>
        <v>0</v>
      </c>
      <c r="I494" s="14">
        <f t="shared" si="381"/>
        <v>0</v>
      </c>
      <c r="J494" s="14">
        <f t="shared" si="381"/>
        <v>0</v>
      </c>
      <c r="K494" s="14">
        <f t="shared" si="381"/>
        <v>0</v>
      </c>
      <c r="L494" s="14">
        <f t="shared" si="381"/>
        <v>0</v>
      </c>
      <c r="M494" s="14">
        <f t="shared" si="381"/>
        <v>0</v>
      </c>
      <c r="N494" s="14">
        <f t="shared" si="381"/>
        <v>0</v>
      </c>
      <c r="O494" s="14">
        <f t="shared" si="381"/>
        <v>0</v>
      </c>
      <c r="P494" s="14">
        <f t="shared" si="381"/>
        <v>0</v>
      </c>
      <c r="Q494" s="14">
        <f>IFERROR(1/(AK494^$U494),0)</f>
        <v>0</v>
      </c>
      <c r="R494" s="14">
        <f t="shared" si="382"/>
        <v>0</v>
      </c>
      <c r="S494" s="14">
        <f t="shared" si="383"/>
        <v>0</v>
      </c>
      <c r="T494" s="14">
        <f t="shared" si="384"/>
        <v>0</v>
      </c>
      <c r="U494" s="35">
        <f>G488</f>
        <v>1.0000290015128335</v>
      </c>
      <c r="V494" s="14">
        <v>6</v>
      </c>
      <c r="W494" s="14">
        <v>5</v>
      </c>
      <c r="X494" s="14">
        <v>4</v>
      </c>
      <c r="Y494" s="14">
        <v>3</v>
      </c>
      <c r="Z494" s="14">
        <v>2</v>
      </c>
      <c r="AA494" s="14">
        <v>1</v>
      </c>
    </row>
    <row r="495" spans="1:29" x14ac:dyDescent="0.25">
      <c r="A495" s="14" t="s">
        <v>39</v>
      </c>
      <c r="B495" s="14">
        <f>IFERROR(1/(V495^$U495),0)</f>
        <v>0.14284943002346925</v>
      </c>
      <c r="C495" s="14">
        <f t="shared" si="381"/>
        <v>0.16665838116880635</v>
      </c>
      <c r="D495" s="14">
        <f t="shared" si="381"/>
        <v>0.19999106909492878</v>
      </c>
      <c r="E495" s="14">
        <f t="shared" si="381"/>
        <v>0.24999038414159128</v>
      </c>
      <c r="F495" s="14">
        <f t="shared" si="381"/>
        <v>0.33332317277612261</v>
      </c>
      <c r="G495" s="14">
        <f t="shared" si="381"/>
        <v>0.49999038404912471</v>
      </c>
      <c r="H495" s="14">
        <f t="shared" si="381"/>
        <v>1</v>
      </c>
      <c r="I495" s="14">
        <f t="shared" si="381"/>
        <v>0</v>
      </c>
      <c r="J495" s="14">
        <f t="shared" si="381"/>
        <v>0</v>
      </c>
      <c r="K495" s="14">
        <f t="shared" si="381"/>
        <v>0</v>
      </c>
      <c r="L495" s="14">
        <f t="shared" si="381"/>
        <v>0</v>
      </c>
      <c r="M495" s="14">
        <f t="shared" si="381"/>
        <v>0</v>
      </c>
      <c r="N495" s="14">
        <f t="shared" si="381"/>
        <v>0</v>
      </c>
      <c r="O495" s="14">
        <f t="shared" si="381"/>
        <v>0</v>
      </c>
      <c r="P495" s="14">
        <f t="shared" si="381"/>
        <v>0</v>
      </c>
      <c r="Q495" s="14">
        <f>IFERROR(1/(AK495^$U495),0)</f>
        <v>0</v>
      </c>
      <c r="R495" s="14">
        <f t="shared" si="382"/>
        <v>0</v>
      </c>
      <c r="S495" s="14">
        <f t="shared" si="383"/>
        <v>0</v>
      </c>
      <c r="T495" s="14">
        <f t="shared" si="384"/>
        <v>0</v>
      </c>
      <c r="U495" s="35">
        <f>H488</f>
        <v>1.0000277460360876</v>
      </c>
      <c r="V495" s="14">
        <v>7</v>
      </c>
      <c r="W495" s="14">
        <v>6</v>
      </c>
      <c r="X495" s="14">
        <v>5</v>
      </c>
      <c r="Y495" s="14">
        <v>4</v>
      </c>
      <c r="Z495" s="14">
        <v>3</v>
      </c>
      <c r="AA495" s="14">
        <v>2</v>
      </c>
      <c r="AB495" s="14">
        <v>1</v>
      </c>
    </row>
    <row r="496" spans="1:29" x14ac:dyDescent="0.25">
      <c r="A496" s="14" t="s">
        <v>38</v>
      </c>
      <c r="B496" s="14">
        <f t="shared" ref="B496:B503" si="387">IFERROR(1/(V496^$U496),0)</f>
        <v>0.12498974938090607</v>
      </c>
      <c r="C496" s="14">
        <f t="shared" si="381"/>
        <v>0.14284618011362316</v>
      </c>
      <c r="D496" s="14">
        <f t="shared" si="381"/>
        <v>0.16665488994832037</v>
      </c>
      <c r="E496" s="14">
        <f t="shared" si="381"/>
        <v>0.19998730590877317</v>
      </c>
      <c r="F496" s="14">
        <f t="shared" si="381"/>
        <v>0.24998633232106754</v>
      </c>
      <c r="G496" s="14">
        <f t="shared" si="381"/>
        <v>0.33331889141235549</v>
      </c>
      <c r="H496" s="14">
        <f t="shared" si="381"/>
        <v>0.49998633213425703</v>
      </c>
      <c r="I496" s="14">
        <f t="shared" si="381"/>
        <v>1</v>
      </c>
      <c r="J496" s="14">
        <f t="shared" si="381"/>
        <v>0</v>
      </c>
      <c r="K496" s="14">
        <f t="shared" si="381"/>
        <v>0</v>
      </c>
      <c r="L496" s="14">
        <f t="shared" si="381"/>
        <v>0</v>
      </c>
      <c r="M496" s="14">
        <f t="shared" si="381"/>
        <v>0</v>
      </c>
      <c r="N496" s="14">
        <f t="shared" si="381"/>
        <v>0</v>
      </c>
      <c r="O496" s="14">
        <f t="shared" si="381"/>
        <v>0</v>
      </c>
      <c r="P496" s="14">
        <f t="shared" si="381"/>
        <v>0</v>
      </c>
      <c r="Q496" s="14">
        <f t="shared" ref="Q496:Q503" si="388">IFERROR(1/(AK496^$U496),0)</f>
        <v>0</v>
      </c>
      <c r="R496" s="14">
        <f t="shared" si="382"/>
        <v>0</v>
      </c>
      <c r="S496" s="14">
        <f t="shared" si="383"/>
        <v>0</v>
      </c>
      <c r="T496" s="14">
        <f t="shared" si="384"/>
        <v>0</v>
      </c>
      <c r="U496" s="35">
        <f>I488</f>
        <v>1.0000394376632851</v>
      </c>
      <c r="V496" s="14">
        <v>8</v>
      </c>
      <c r="W496" s="14">
        <v>7</v>
      </c>
      <c r="X496" s="14">
        <v>6</v>
      </c>
      <c r="Y496" s="14">
        <v>5</v>
      </c>
      <c r="Z496" s="14">
        <v>4</v>
      </c>
      <c r="AA496" s="14">
        <v>3</v>
      </c>
      <c r="AB496" s="14">
        <v>2</v>
      </c>
      <c r="AC496" s="14">
        <v>1</v>
      </c>
    </row>
    <row r="497" spans="1:40" x14ac:dyDescent="0.25">
      <c r="A497" s="14" t="s">
        <v>37</v>
      </c>
      <c r="B497" s="14">
        <f t="shared" si="387"/>
        <v>0.11110200481626034</v>
      </c>
      <c r="C497" s="14">
        <f t="shared" si="381"/>
        <v>0.12499030456158403</v>
      </c>
      <c r="D497" s="14">
        <f t="shared" si="381"/>
        <v>0.14284677386493536</v>
      </c>
      <c r="E497" s="14">
        <f t="shared" si="381"/>
        <v>0.16665552778702039</v>
      </c>
      <c r="F497" s="14">
        <f t="shared" si="381"/>
        <v>0.19998799343563267</v>
      </c>
      <c r="G497" s="14">
        <f t="shared" si="381"/>
        <v>0.24998707258165909</v>
      </c>
      <c r="H497" s="14">
        <f t="shared" si="381"/>
        <v>0.3333196736111752</v>
      </c>
      <c r="I497" s="14">
        <f t="shared" si="381"/>
        <v>0.4999870724145366</v>
      </c>
      <c r="J497" s="14">
        <f t="shared" si="381"/>
        <v>1</v>
      </c>
      <c r="K497" s="14">
        <f t="shared" si="381"/>
        <v>0</v>
      </c>
      <c r="L497" s="14">
        <f t="shared" si="381"/>
        <v>0</v>
      </c>
      <c r="M497" s="14">
        <f t="shared" si="381"/>
        <v>0</v>
      </c>
      <c r="N497" s="14">
        <f t="shared" si="381"/>
        <v>0</v>
      </c>
      <c r="O497" s="14">
        <f t="shared" si="381"/>
        <v>0</v>
      </c>
      <c r="P497" s="14">
        <f t="shared" si="381"/>
        <v>0</v>
      </c>
      <c r="Q497" s="14">
        <f t="shared" si="388"/>
        <v>0</v>
      </c>
      <c r="R497" s="14">
        <f t="shared" si="382"/>
        <v>0</v>
      </c>
      <c r="S497" s="14">
        <f t="shared" si="383"/>
        <v>0</v>
      </c>
      <c r="T497" s="14">
        <f t="shared" si="384"/>
        <v>0</v>
      </c>
      <c r="U497" s="35">
        <f>J488</f>
        <v>1.0000373016090991</v>
      </c>
      <c r="V497" s="14">
        <v>9</v>
      </c>
      <c r="W497" s="14">
        <v>8</v>
      </c>
      <c r="X497" s="14">
        <v>7</v>
      </c>
      <c r="Y497" s="14">
        <v>6</v>
      </c>
      <c r="Z497" s="14">
        <v>5</v>
      </c>
      <c r="AA497" s="14">
        <v>4</v>
      </c>
      <c r="AB497" s="14">
        <v>3</v>
      </c>
      <c r="AC497" s="14">
        <v>2</v>
      </c>
      <c r="AD497" s="14">
        <v>1</v>
      </c>
    </row>
    <row r="498" spans="1:40" x14ac:dyDescent="0.25">
      <c r="A498" s="14" t="s">
        <v>36</v>
      </c>
      <c r="B498" s="14">
        <f t="shared" si="387"/>
        <v>9.9989477888587225E-2</v>
      </c>
      <c r="C498" s="14">
        <f t="shared" si="381"/>
        <v>0.11109995481092097</v>
      </c>
      <c r="D498" s="14">
        <f t="shared" si="381"/>
        <v>0.12498812192261419</v>
      </c>
      <c r="E498" s="14">
        <f t="shared" si="381"/>
        <v>0.14284443958828349</v>
      </c>
      <c r="F498" s="14">
        <f t="shared" si="381"/>
        <v>0.1666530201837981</v>
      </c>
      <c r="G498" s="14">
        <f t="shared" si="381"/>
        <v>0.1999852904865137</v>
      </c>
      <c r="H498" s="14">
        <f t="shared" si="381"/>
        <v>0.24998416231265053</v>
      </c>
      <c r="I498" s="14">
        <f t="shared" si="381"/>
        <v>0.3333165984629643</v>
      </c>
      <c r="J498" s="14">
        <f t="shared" si="381"/>
        <v>0.49998416206181029</v>
      </c>
      <c r="K498" s="14">
        <f t="shared" si="381"/>
        <v>1</v>
      </c>
      <c r="L498" s="14">
        <f t="shared" si="381"/>
        <v>0</v>
      </c>
      <c r="M498" s="14">
        <f t="shared" si="381"/>
        <v>0</v>
      </c>
      <c r="N498" s="14">
        <f t="shared" si="381"/>
        <v>0</v>
      </c>
      <c r="O498" s="14">
        <f t="shared" si="381"/>
        <v>0</v>
      </c>
      <c r="P498" s="14">
        <f t="shared" si="381"/>
        <v>0</v>
      </c>
      <c r="Q498" s="14">
        <f t="shared" si="388"/>
        <v>0</v>
      </c>
      <c r="R498" s="14">
        <f t="shared" si="382"/>
        <v>0</v>
      </c>
      <c r="S498" s="14">
        <f t="shared" si="383"/>
        <v>0</v>
      </c>
      <c r="T498" s="14">
        <f t="shared" si="384"/>
        <v>0</v>
      </c>
      <c r="U498" s="35">
        <f>K488</f>
        <v>1.0000456993535558</v>
      </c>
      <c r="V498" s="14">
        <v>10</v>
      </c>
      <c r="W498" s="14">
        <v>9</v>
      </c>
      <c r="X498" s="14">
        <v>8</v>
      </c>
      <c r="Y498" s="14">
        <v>7</v>
      </c>
      <c r="Z498" s="14">
        <v>6</v>
      </c>
      <c r="AA498" s="14">
        <v>5</v>
      </c>
      <c r="AB498" s="14">
        <v>4</v>
      </c>
      <c r="AC498" s="14">
        <v>3</v>
      </c>
      <c r="AD498" s="14">
        <v>2</v>
      </c>
      <c r="AE498" s="14">
        <v>1</v>
      </c>
    </row>
    <row r="499" spans="1:40" x14ac:dyDescent="0.25">
      <c r="A499" s="14" t="s">
        <v>35</v>
      </c>
      <c r="B499" s="14">
        <f t="shared" si="387"/>
        <v>9.0899634444623262E-2</v>
      </c>
      <c r="C499" s="14">
        <f t="shared" si="381"/>
        <v>9.9990011325633885E-2</v>
      </c>
      <c r="D499" s="14">
        <f t="shared" si="381"/>
        <v>0.11110052040058188</v>
      </c>
      <c r="E499" s="14">
        <f t="shared" si="381"/>
        <v>0.12498872410566861</v>
      </c>
      <c r="F499" s="14">
        <f t="shared" si="381"/>
        <v>0.14284508360794693</v>
      </c>
      <c r="G499" s="14">
        <f t="shared" si="381"/>
        <v>0.16665371202404713</v>
      </c>
      <c r="H499" s="14">
        <f t="shared" si="381"/>
        <v>0.19998603622252631</v>
      </c>
      <c r="I499" s="14">
        <f t="shared" si="381"/>
        <v>0.24998496524817879</v>
      </c>
      <c r="J499" s="14">
        <f t="shared" si="381"/>
        <v>0.33331744688897086</v>
      </c>
      <c r="K499" s="14">
        <f t="shared" si="381"/>
        <v>0.49998496502212825</v>
      </c>
      <c r="L499" s="14">
        <f t="shared" si="381"/>
        <v>1</v>
      </c>
      <c r="M499" s="14">
        <f t="shared" si="381"/>
        <v>0</v>
      </c>
      <c r="N499" s="14">
        <f t="shared" si="381"/>
        <v>0</v>
      </c>
      <c r="O499" s="14">
        <f t="shared" si="381"/>
        <v>0</v>
      </c>
      <c r="P499" s="14">
        <f t="shared" si="381"/>
        <v>0</v>
      </c>
      <c r="Q499" s="14">
        <f t="shared" si="388"/>
        <v>0</v>
      </c>
      <c r="R499" s="14">
        <f t="shared" si="382"/>
        <v>0</v>
      </c>
      <c r="S499" s="14">
        <f t="shared" si="383"/>
        <v>0</v>
      </c>
      <c r="T499" s="14">
        <f t="shared" si="384"/>
        <v>0</v>
      </c>
      <c r="U499" s="35">
        <f>L488</f>
        <v>1.0000433824282882</v>
      </c>
      <c r="V499" s="14">
        <v>11</v>
      </c>
      <c r="W499" s="14">
        <v>10</v>
      </c>
      <c r="X499" s="14">
        <v>9</v>
      </c>
      <c r="Y499" s="14">
        <v>8</v>
      </c>
      <c r="Z499" s="14">
        <v>7</v>
      </c>
      <c r="AA499" s="14">
        <v>6</v>
      </c>
      <c r="AB499" s="14">
        <v>5</v>
      </c>
      <c r="AC499" s="14">
        <v>4</v>
      </c>
      <c r="AD499" s="14">
        <v>3</v>
      </c>
      <c r="AE499" s="14">
        <v>2</v>
      </c>
      <c r="AF499" s="14">
        <v>1</v>
      </c>
    </row>
    <row r="500" spans="1:40" x14ac:dyDescent="0.25">
      <c r="A500" s="14" t="s">
        <v>34</v>
      </c>
      <c r="B500" s="14">
        <f t="shared" si="387"/>
        <v>8.3323006325651733E-2</v>
      </c>
      <c r="C500" s="14">
        <f t="shared" si="381"/>
        <v>9.0898219542605893E-2</v>
      </c>
      <c r="D500" s="14">
        <f t="shared" si="381"/>
        <v>9.9988516789367043E-2</v>
      </c>
      <c r="E500" s="14">
        <f t="shared" si="381"/>
        <v>0.11109893578164405</v>
      </c>
      <c r="F500" s="14">
        <f t="shared" si="381"/>
        <v>0.1249870369621922</v>
      </c>
      <c r="G500" s="14">
        <f t="shared" si="381"/>
        <v>0.14284327924983903</v>
      </c>
      <c r="H500" s="14">
        <f t="shared" si="381"/>
        <v>0.1666517736857708</v>
      </c>
      <c r="I500" s="14">
        <f t="shared" si="381"/>
        <v>0.1999839468829579</v>
      </c>
      <c r="J500" s="14">
        <f t="shared" si="381"/>
        <v>0.24998271565083746</v>
      </c>
      <c r="K500" s="14">
        <f t="shared" si="381"/>
        <v>0.33331506983879988</v>
      </c>
      <c r="L500" s="14">
        <f t="shared" si="381"/>
        <v>0.49998271535207833</v>
      </c>
      <c r="M500" s="14">
        <f t="shared" si="381"/>
        <v>1</v>
      </c>
      <c r="N500" s="14">
        <f t="shared" si="381"/>
        <v>0</v>
      </c>
      <c r="O500" s="14">
        <f t="shared" si="381"/>
        <v>0</v>
      </c>
      <c r="P500" s="14">
        <f t="shared" si="381"/>
        <v>0</v>
      </c>
      <c r="Q500" s="14">
        <f t="shared" si="388"/>
        <v>0</v>
      </c>
      <c r="R500" s="14">
        <f t="shared" si="382"/>
        <v>0</v>
      </c>
      <c r="S500" s="14">
        <f t="shared" si="383"/>
        <v>0</v>
      </c>
      <c r="T500" s="14">
        <f t="shared" si="384"/>
        <v>0</v>
      </c>
      <c r="U500" s="35">
        <f>M488</f>
        <v>1.0000498738137364</v>
      </c>
      <c r="V500" s="14">
        <v>12</v>
      </c>
      <c r="W500" s="14">
        <v>11</v>
      </c>
      <c r="X500" s="14">
        <v>10</v>
      </c>
      <c r="Y500" s="14">
        <v>9</v>
      </c>
      <c r="Z500" s="14">
        <v>8</v>
      </c>
      <c r="AA500" s="14">
        <v>7</v>
      </c>
      <c r="AB500" s="14">
        <v>6</v>
      </c>
      <c r="AC500" s="14">
        <v>5</v>
      </c>
      <c r="AD500" s="14">
        <v>4</v>
      </c>
      <c r="AE500" s="14">
        <v>3</v>
      </c>
      <c r="AF500" s="14">
        <v>2</v>
      </c>
      <c r="AG500" s="14">
        <v>1</v>
      </c>
    </row>
    <row r="501" spans="1:40" x14ac:dyDescent="0.25">
      <c r="A501" s="14" t="s">
        <v>33</v>
      </c>
      <c r="B501" s="14">
        <f t="shared" si="387"/>
        <v>7.6913687369266043E-2</v>
      </c>
      <c r="C501" s="14">
        <f t="shared" si="381"/>
        <v>8.3323478729447412E-2</v>
      </c>
      <c r="D501" s="14">
        <f t="shared" si="381"/>
        <v>9.0898716848852201E-2</v>
      </c>
      <c r="E501" s="14">
        <f t="shared" si="381"/>
        <v>9.9989042085366936E-2</v>
      </c>
      <c r="F501" s="14">
        <f t="shared" si="381"/>
        <v>0.11109949273980721</v>
      </c>
      <c r="G501" s="14">
        <f t="shared" si="381"/>
        <v>0.12498762995558775</v>
      </c>
      <c r="H501" s="14">
        <f t="shared" si="381"/>
        <v>0.14284391344174796</v>
      </c>
      <c r="I501" s="14">
        <f t="shared" si="381"/>
        <v>0.16665245496896236</v>
      </c>
      <c r="J501" s="14">
        <f t="shared" si="381"/>
        <v>0.19998468124005803</v>
      </c>
      <c r="K501" s="14">
        <f t="shared" si="381"/>
        <v>0.24998350633540636</v>
      </c>
      <c r="L501" s="14">
        <f t="shared" si="381"/>
        <v>0.33331590532077404</v>
      </c>
      <c r="M501" s="14">
        <f t="shared" si="381"/>
        <v>0.4999835060633564</v>
      </c>
      <c r="N501" s="14">
        <f t="shared" si="381"/>
        <v>1</v>
      </c>
      <c r="O501" s="14">
        <f t="shared" si="381"/>
        <v>0</v>
      </c>
      <c r="P501" s="14">
        <f t="shared" si="381"/>
        <v>0</v>
      </c>
      <c r="Q501" s="14">
        <f t="shared" si="388"/>
        <v>0</v>
      </c>
      <c r="R501" s="14">
        <f t="shared" si="382"/>
        <v>0</v>
      </c>
      <c r="S501" s="14">
        <f t="shared" si="383"/>
        <v>0</v>
      </c>
      <c r="T501" s="14">
        <f t="shared" si="384"/>
        <v>0</v>
      </c>
      <c r="U501" s="35">
        <f>N488</f>
        <v>1.0000475922261884</v>
      </c>
      <c r="V501" s="14">
        <v>13</v>
      </c>
      <c r="W501" s="14">
        <v>12</v>
      </c>
      <c r="X501" s="14">
        <v>11</v>
      </c>
      <c r="Y501" s="14">
        <v>10</v>
      </c>
      <c r="Z501" s="14">
        <v>9</v>
      </c>
      <c r="AA501" s="14">
        <v>8</v>
      </c>
      <c r="AB501" s="14">
        <v>7</v>
      </c>
      <c r="AC501" s="14">
        <v>6</v>
      </c>
      <c r="AD501" s="14">
        <v>5</v>
      </c>
      <c r="AE501" s="14">
        <v>4</v>
      </c>
      <c r="AF501" s="14">
        <v>3</v>
      </c>
      <c r="AG501" s="14">
        <v>2</v>
      </c>
      <c r="AH501" s="14">
        <v>1</v>
      </c>
    </row>
    <row r="502" spans="1:40" x14ac:dyDescent="0.25">
      <c r="A502" s="14" t="s">
        <v>32</v>
      </c>
      <c r="B502" s="14">
        <f t="shared" si="387"/>
        <v>7.1418608631860142E-2</v>
      </c>
      <c r="C502" s="14">
        <f t="shared" si="381"/>
        <v>7.6912649025119517E-2</v>
      </c>
      <c r="D502" s="14">
        <f t="shared" si="381"/>
        <v>8.332238895541634E-2</v>
      </c>
      <c r="E502" s="14">
        <f t="shared" si="381"/>
        <v>9.0897569627961985E-2</v>
      </c>
      <c r="F502" s="14">
        <f t="shared" si="381"/>
        <v>9.9987830295580074E-2</v>
      </c>
      <c r="G502" s="14">
        <f t="shared" si="381"/>
        <v>0.11109820790931163</v>
      </c>
      <c r="H502" s="14">
        <f t="shared" si="381"/>
        <v>0.12498626199622839</v>
      </c>
      <c r="I502" s="14">
        <f t="shared" si="381"/>
        <v>0.14284245044243521</v>
      </c>
      <c r="J502" s="14">
        <f t="shared" si="381"/>
        <v>0.16665088333574524</v>
      </c>
      <c r="K502" s="14">
        <f t="shared" si="381"/>
        <v>0.19998298717165905</v>
      </c>
      <c r="L502" s="14">
        <f t="shared" si="381"/>
        <v>0.24998168232609655</v>
      </c>
      <c r="M502" s="14">
        <f t="shared" si="381"/>
        <v>0.33331397796868889</v>
      </c>
      <c r="N502" s="14">
        <f t="shared" si="381"/>
        <v>0.4999816819905471</v>
      </c>
      <c r="O502" s="14">
        <f t="shared" si="381"/>
        <v>1</v>
      </c>
      <c r="P502" s="14">
        <f t="shared" si="381"/>
        <v>0</v>
      </c>
      <c r="Q502" s="14">
        <f t="shared" si="388"/>
        <v>0</v>
      </c>
      <c r="R502" s="14">
        <f t="shared" si="382"/>
        <v>0</v>
      </c>
      <c r="S502" s="14">
        <f t="shared" si="383"/>
        <v>0</v>
      </c>
      <c r="T502" s="14">
        <f t="shared" si="384"/>
        <v>0</v>
      </c>
      <c r="U502" s="35">
        <f>O488</f>
        <v>1.0000528555710082</v>
      </c>
      <c r="V502" s="14">
        <v>14</v>
      </c>
      <c r="W502" s="14">
        <v>13</v>
      </c>
      <c r="X502" s="14">
        <v>12</v>
      </c>
      <c r="Y502" s="14">
        <v>11</v>
      </c>
      <c r="Z502" s="14">
        <v>10</v>
      </c>
      <c r="AA502" s="14">
        <v>9</v>
      </c>
      <c r="AB502" s="14">
        <v>8</v>
      </c>
      <c r="AC502" s="14">
        <v>7</v>
      </c>
      <c r="AD502" s="14">
        <v>6</v>
      </c>
      <c r="AE502" s="14">
        <v>5</v>
      </c>
      <c r="AF502" s="14">
        <v>4</v>
      </c>
      <c r="AG502" s="14">
        <v>3</v>
      </c>
      <c r="AH502" s="14">
        <v>2</v>
      </c>
      <c r="AI502" s="14">
        <v>1</v>
      </c>
    </row>
    <row r="503" spans="1:40" x14ac:dyDescent="0.25">
      <c r="A503" s="14" t="s">
        <v>31</v>
      </c>
      <c r="B503" s="14">
        <f t="shared" si="387"/>
        <v>6.6657761050185671E-2</v>
      </c>
      <c r="C503" s="14">
        <f t="shared" si="381"/>
        <v>7.1419272775073303E-2</v>
      </c>
      <c r="D503" s="14">
        <f t="shared" si="381"/>
        <v>7.6913344174334847E-2</v>
      </c>
      <c r="E503" s="14">
        <f t="shared" si="381"/>
        <v>8.3323118535891028E-2</v>
      </c>
      <c r="F503" s="14">
        <f t="shared" si="381"/>
        <v>9.0898337667941989E-2</v>
      </c>
      <c r="G503" s="14">
        <f t="shared" si="381"/>
        <v>9.9988641563129949E-2</v>
      </c>
      <c r="H503" s="14">
        <f t="shared" si="381"/>
        <v>0.11109906807614504</v>
      </c>
      <c r="I503" s="14">
        <f t="shared" si="381"/>
        <v>0.12498717781617116</v>
      </c>
      <c r="J503" s="14">
        <f t="shared" si="381"/>
        <v>0.14284342988973628</v>
      </c>
      <c r="K503" s="14">
        <f t="shared" si="381"/>
        <v>0.16665193551130389</v>
      </c>
      <c r="L503" s="14">
        <f t="shared" si="381"/>
        <v>0.19998412131519031</v>
      </c>
      <c r="M503" s="14">
        <f t="shared" si="381"/>
        <v>0.24998290346259994</v>
      </c>
      <c r="N503" s="14">
        <f t="shared" si="381"/>
        <v>0.3333152682913656</v>
      </c>
      <c r="O503" s="14">
        <f t="shared" si="381"/>
        <v>0.49998290317029831</v>
      </c>
      <c r="P503" s="14">
        <f t="shared" si="381"/>
        <v>1</v>
      </c>
      <c r="Q503" s="14">
        <f t="shared" si="388"/>
        <v>0</v>
      </c>
      <c r="R503" s="14">
        <f t="shared" si="382"/>
        <v>0</v>
      </c>
      <c r="S503" s="14">
        <f t="shared" si="383"/>
        <v>0</v>
      </c>
      <c r="T503" s="14">
        <f t="shared" si="384"/>
        <v>0</v>
      </c>
      <c r="U503" s="35">
        <f>P488</f>
        <v>1.0000493318662744</v>
      </c>
      <c r="V503" s="14">
        <v>15</v>
      </c>
      <c r="W503" s="14">
        <v>14</v>
      </c>
      <c r="X503" s="14">
        <v>13</v>
      </c>
      <c r="Y503" s="14">
        <v>12</v>
      </c>
      <c r="Z503" s="14">
        <v>11</v>
      </c>
      <c r="AA503" s="14">
        <v>10</v>
      </c>
      <c r="AB503" s="14">
        <v>9</v>
      </c>
      <c r="AC503" s="14">
        <v>8</v>
      </c>
      <c r="AD503" s="14">
        <v>7</v>
      </c>
      <c r="AE503" s="14">
        <v>6</v>
      </c>
      <c r="AF503" s="14">
        <v>5</v>
      </c>
      <c r="AG503" s="14">
        <v>4</v>
      </c>
      <c r="AH503" s="14">
        <v>3</v>
      </c>
      <c r="AI503" s="14">
        <v>2</v>
      </c>
      <c r="AJ503" s="14">
        <v>1</v>
      </c>
    </row>
    <row r="504" spans="1:40" x14ac:dyDescent="0.25">
      <c r="A504" s="14" t="s">
        <v>91</v>
      </c>
      <c r="B504" s="14">
        <f>IFERROR(1/(V504^$U504),0)</f>
        <v>6.2491986237864838E-2</v>
      </c>
      <c r="C504" s="14">
        <f t="shared" si="381"/>
        <v>6.6658317616361068E-2</v>
      </c>
      <c r="D504" s="14">
        <f t="shared" si="381"/>
        <v>7.1419853905451164E-2</v>
      </c>
      <c r="E504" s="14">
        <f t="shared" si="381"/>
        <v>7.6913952435052169E-2</v>
      </c>
      <c r="F504" s="14">
        <f t="shared" si="381"/>
        <v>8.3323756924046838E-2</v>
      </c>
      <c r="G504" s="14">
        <f t="shared" si="381"/>
        <v>9.0899009708247921E-2</v>
      </c>
      <c r="H504" s="14">
        <f t="shared" si="381"/>
        <v>9.998935142763575E-2</v>
      </c>
      <c r="I504" s="14">
        <f t="shared" si="381"/>
        <v>0.11109982072758737</v>
      </c>
      <c r="J504" s="14">
        <f t="shared" si="381"/>
        <v>0.12498797916412584</v>
      </c>
      <c r="K504" s="14">
        <f t="shared" si="381"/>
        <v>0.14284428691163389</v>
      </c>
      <c r="L504" s="14">
        <f t="shared" si="381"/>
        <v>0.16665285617036713</v>
      </c>
      <c r="M504" s="14">
        <f t="shared" si="381"/>
        <v>0.1999851136960564</v>
      </c>
      <c r="N504" s="14">
        <f t="shared" si="381"/>
        <v>0.24998397196193367</v>
      </c>
      <c r="O504" s="14">
        <f t="shared" si="381"/>
        <v>0.33331639732780532</v>
      </c>
      <c r="P504" s="14">
        <f t="shared" si="381"/>
        <v>0.49998397170502745</v>
      </c>
      <c r="Q504" s="14">
        <f>IFERROR(1/(AK504^$U504),0)</f>
        <v>1</v>
      </c>
      <c r="R504" s="14">
        <f t="shared" si="382"/>
        <v>0</v>
      </c>
      <c r="S504" s="14">
        <f t="shared" si="383"/>
        <v>0</v>
      </c>
      <c r="T504" s="14">
        <f t="shared" si="384"/>
        <v>0</v>
      </c>
      <c r="U504" s="14">
        <f>Q488</f>
        <v>1.0000462486246322</v>
      </c>
      <c r="V504" s="14">
        <v>16</v>
      </c>
      <c r="W504" s="14">
        <v>15</v>
      </c>
      <c r="X504" s="14">
        <v>14</v>
      </c>
      <c r="Y504" s="14">
        <v>13</v>
      </c>
      <c r="Z504" s="14">
        <v>12</v>
      </c>
      <c r="AA504" s="14">
        <v>11</v>
      </c>
      <c r="AB504" s="14">
        <v>10</v>
      </c>
      <c r="AC504" s="14">
        <v>9</v>
      </c>
      <c r="AD504" s="14">
        <v>8</v>
      </c>
      <c r="AE504" s="14">
        <v>7</v>
      </c>
      <c r="AF504" s="14">
        <v>6</v>
      </c>
      <c r="AG504" s="37">
        <v>5</v>
      </c>
      <c r="AH504" s="14">
        <v>4</v>
      </c>
      <c r="AI504" s="14">
        <v>3</v>
      </c>
      <c r="AJ504" s="14">
        <v>2</v>
      </c>
      <c r="AK504" s="14">
        <v>1</v>
      </c>
    </row>
    <row r="505" spans="1:40" x14ac:dyDescent="0.25">
      <c r="A505" s="14" t="s">
        <v>92</v>
      </c>
      <c r="B505" s="14">
        <f>IFERROR(1/(V505^$U505),0)</f>
        <v>5.8816275480080456E-2</v>
      </c>
      <c r="C505" s="14">
        <f t="shared" ref="C505:P507" si="389">IFERROR(1/(W505^$U505),0)</f>
        <v>6.2492457607192561E-2</v>
      </c>
      <c r="D505" s="14">
        <f t="shared" si="389"/>
        <v>6.6658808708022044E-2</v>
      </c>
      <c r="E505" s="14">
        <f t="shared" si="389"/>
        <v>7.1420366671476124E-2</v>
      </c>
      <c r="F505" s="14">
        <f t="shared" si="389"/>
        <v>7.6914489139679867E-2</v>
      </c>
      <c r="G505" s="14">
        <f t="shared" si="389"/>
        <v>8.3324320211775452E-2</v>
      </c>
      <c r="H505" s="14">
        <f t="shared" si="389"/>
        <v>9.0899602689114636E-2</v>
      </c>
      <c r="I505" s="14">
        <f t="shared" si="389"/>
        <v>9.9989977782855372E-2</v>
      </c>
      <c r="J505" s="14">
        <f t="shared" si="389"/>
        <v>0.11110048483603556</v>
      </c>
      <c r="K505" s="14">
        <f t="shared" si="389"/>
        <v>0.12498868624011722</v>
      </c>
      <c r="L505" s="14">
        <f t="shared" si="389"/>
        <v>0.14284504311169591</v>
      </c>
      <c r="M505" s="14">
        <f t="shared" si="389"/>
        <v>0.16665366852082311</v>
      </c>
      <c r="N505" s="14">
        <f t="shared" si="389"/>
        <v>0.19998598933032191</v>
      </c>
      <c r="O505" s="14">
        <f t="shared" si="389"/>
        <v>0.24998491475925616</v>
      </c>
      <c r="P505" s="14">
        <f t="shared" si="389"/>
        <v>0.33331739353960449</v>
      </c>
      <c r="Q505" s="14">
        <f>IFERROR(1/(AK505^$U505),0)</f>
        <v>0.49998491453168481</v>
      </c>
      <c r="R505" s="14">
        <f t="shared" si="382"/>
        <v>1</v>
      </c>
      <c r="S505" s="14">
        <f t="shared" si="383"/>
        <v>0</v>
      </c>
      <c r="T505" s="14">
        <f t="shared" si="384"/>
        <v>0</v>
      </c>
      <c r="U505" s="14">
        <f>R488</f>
        <v>1.000043528117301</v>
      </c>
      <c r="V505" s="14">
        <v>17</v>
      </c>
      <c r="W505" s="14">
        <v>16</v>
      </c>
      <c r="X505" s="14">
        <v>15</v>
      </c>
      <c r="Y505" s="14">
        <v>14</v>
      </c>
      <c r="Z505" s="14">
        <v>13</v>
      </c>
      <c r="AA505" s="14">
        <v>12</v>
      </c>
      <c r="AB505" s="14">
        <v>11</v>
      </c>
      <c r="AC505" s="14">
        <v>10</v>
      </c>
      <c r="AD505" s="14">
        <v>9</v>
      </c>
      <c r="AE505" s="14">
        <v>8</v>
      </c>
      <c r="AF505" s="14">
        <v>7</v>
      </c>
      <c r="AG505" s="14">
        <v>6</v>
      </c>
      <c r="AH505" s="14">
        <v>5</v>
      </c>
      <c r="AI505" s="14">
        <v>4</v>
      </c>
      <c r="AJ505" s="14">
        <v>3</v>
      </c>
      <c r="AK505" s="14">
        <v>2</v>
      </c>
      <c r="AL505" s="14">
        <v>1</v>
      </c>
    </row>
    <row r="506" spans="1:40" x14ac:dyDescent="0.25">
      <c r="A506" s="14" t="s">
        <v>93</v>
      </c>
      <c r="B506" s="14">
        <f>IFERROR(1/(V506^$U506),0)</f>
        <v>5.5548954677682609E-2</v>
      </c>
      <c r="C506" s="14">
        <f t="shared" si="389"/>
        <v>5.8816678452816455E-2</v>
      </c>
      <c r="D506" s="14">
        <f t="shared" si="389"/>
        <v>6.249287660513541E-2</v>
      </c>
      <c r="E506" s="14">
        <f t="shared" si="389"/>
        <v>6.6659245236980288E-2</v>
      </c>
      <c r="F506" s="14">
        <f t="shared" si="389"/>
        <v>7.1420822466588929E-2</v>
      </c>
      <c r="G506" s="14">
        <f t="shared" si="389"/>
        <v>7.6914966213604094E-2</v>
      </c>
      <c r="H506" s="14">
        <f t="shared" si="389"/>
        <v>8.3324820915175554E-2</v>
      </c>
      <c r="I506" s="14">
        <f t="shared" si="389"/>
        <v>9.090012978646593E-2</v>
      </c>
      <c r="J506" s="14">
        <f t="shared" si="389"/>
        <v>9.9990534546344545E-2</v>
      </c>
      <c r="K506" s="14">
        <f t="shared" si="389"/>
        <v>0.11110107515798888</v>
      </c>
      <c r="L506" s="14">
        <f t="shared" si="389"/>
        <v>0.12498931475546762</v>
      </c>
      <c r="M506" s="14">
        <f t="shared" si="389"/>
        <v>0.14284571529288961</v>
      </c>
      <c r="N506" s="14">
        <f t="shared" si="389"/>
        <v>0.1666543906134417</v>
      </c>
      <c r="O506" s="14">
        <f t="shared" si="389"/>
        <v>0.19998676767510989</v>
      </c>
      <c r="P506" s="14">
        <f t="shared" si="389"/>
        <v>0.24998575280430566</v>
      </c>
      <c r="Q506" s="14">
        <f>IFERROR(1/(AK506^$U506),0)</f>
        <v>0.33331827906370343</v>
      </c>
      <c r="R506" s="14">
        <f t="shared" si="382"/>
        <v>0.49998575260131722</v>
      </c>
      <c r="S506" s="14">
        <f t="shared" si="383"/>
        <v>1</v>
      </c>
      <c r="T506" s="14">
        <f t="shared" si="384"/>
        <v>0</v>
      </c>
      <c r="U506" s="14">
        <f>S488</f>
        <v>1.000041109888562</v>
      </c>
      <c r="V506" s="14">
        <v>18</v>
      </c>
      <c r="W506" s="14">
        <v>17</v>
      </c>
      <c r="X506" s="14">
        <v>16</v>
      </c>
      <c r="Y506" s="14">
        <v>15</v>
      </c>
      <c r="Z506" s="14">
        <v>14</v>
      </c>
      <c r="AA506" s="14">
        <v>13</v>
      </c>
      <c r="AB506" s="14">
        <v>12</v>
      </c>
      <c r="AC506" s="14">
        <v>11</v>
      </c>
      <c r="AD506" s="14">
        <v>10</v>
      </c>
      <c r="AE506" s="14">
        <v>9</v>
      </c>
      <c r="AF506" s="14">
        <v>8</v>
      </c>
      <c r="AG506" s="14">
        <v>7</v>
      </c>
      <c r="AH506" s="14">
        <v>6</v>
      </c>
      <c r="AI506" s="14">
        <v>5</v>
      </c>
      <c r="AJ506" s="14">
        <v>4</v>
      </c>
      <c r="AK506" s="14">
        <v>3</v>
      </c>
      <c r="AL506" s="14">
        <v>2</v>
      </c>
      <c r="AM506" s="14">
        <v>1</v>
      </c>
    </row>
    <row r="507" spans="1:40" x14ac:dyDescent="0.25">
      <c r="A507" s="14" t="s">
        <v>94</v>
      </c>
      <c r="B507" s="14">
        <f>IFERROR(1/(V507^$U507),0)</f>
        <v>5.2625543780812849E-2</v>
      </c>
      <c r="C507" s="14">
        <f t="shared" si="389"/>
        <v>5.5549302072753784E-2</v>
      </c>
      <c r="D507" s="14">
        <f t="shared" si="389"/>
        <v>5.8817039009709998E-2</v>
      </c>
      <c r="E507" s="14">
        <f t="shared" si="389"/>
        <v>6.249325150041294E-2</v>
      </c>
      <c r="F507" s="14">
        <f t="shared" si="389"/>
        <v>6.6659635817945026E-2</v>
      </c>
      <c r="G507" s="14">
        <f t="shared" si="389"/>
        <v>7.1421230285734452E-2</v>
      </c>
      <c r="H507" s="14">
        <f t="shared" si="389"/>
        <v>7.6915393071728816E-2</v>
      </c>
      <c r="I507" s="14">
        <f t="shared" si="389"/>
        <v>8.332526891550493E-2</v>
      </c>
      <c r="J507" s="14">
        <f t="shared" si="389"/>
        <v>9.0900601402476244E-2</v>
      </c>
      <c r="K507" s="14">
        <f t="shared" si="389"/>
        <v>9.999103270577854E-2</v>
      </c>
      <c r="L507" s="14">
        <f t="shared" si="389"/>
        <v>0.11110160334344794</v>
      </c>
      <c r="M507" s="14">
        <f t="shared" si="389"/>
        <v>0.12498987711398651</v>
      </c>
      <c r="N507" s="14">
        <f t="shared" si="389"/>
        <v>0.14284631672084935</v>
      </c>
      <c r="O507" s="14">
        <f t="shared" si="389"/>
        <v>0.16665503669896298</v>
      </c>
      <c r="P507" s="14">
        <f t="shared" si="389"/>
        <v>0.19998746409143531</v>
      </c>
      <c r="Q507" s="14">
        <f>IFERROR(1/(AK507^$U507),0)</f>
        <v>0.24998650263646824</v>
      </c>
      <c r="R507" s="14">
        <f t="shared" si="382"/>
        <v>0.33331907137673344</v>
      </c>
      <c r="S507" s="14">
        <f t="shared" si="383"/>
        <v>0.49998650245428444</v>
      </c>
      <c r="T507" s="14">
        <f t="shared" si="384"/>
        <v>1</v>
      </c>
      <c r="U507" s="14">
        <f>T488</f>
        <v>1.0000389462102166</v>
      </c>
      <c r="V507" s="14">
        <v>19</v>
      </c>
      <c r="W507" s="14">
        <v>18</v>
      </c>
      <c r="X507" s="14">
        <v>17</v>
      </c>
      <c r="Y507" s="14">
        <v>16</v>
      </c>
      <c r="Z507" s="14">
        <v>15</v>
      </c>
      <c r="AA507" s="14">
        <v>14</v>
      </c>
      <c r="AB507" s="14">
        <v>13</v>
      </c>
      <c r="AC507" s="14">
        <v>12</v>
      </c>
      <c r="AD507" s="14">
        <v>11</v>
      </c>
      <c r="AE507" s="14">
        <v>10</v>
      </c>
      <c r="AF507" s="14">
        <v>9</v>
      </c>
      <c r="AG507" s="14">
        <v>8</v>
      </c>
      <c r="AH507" s="14">
        <v>7</v>
      </c>
      <c r="AI507" s="14">
        <v>6</v>
      </c>
      <c r="AJ507" s="14">
        <v>5</v>
      </c>
      <c r="AK507" s="14">
        <v>4</v>
      </c>
      <c r="AL507" s="14">
        <v>3</v>
      </c>
      <c r="AM507" s="14">
        <v>2</v>
      </c>
      <c r="AN507" s="14">
        <v>1</v>
      </c>
    </row>
    <row r="508" spans="1:40" x14ac:dyDescent="0.25">
      <c r="U508" s="14" t="s">
        <v>30</v>
      </c>
    </row>
    <row r="509" spans="1:40" x14ac:dyDescent="0.25">
      <c r="A509" s="14" t="s">
        <v>29</v>
      </c>
      <c r="B509" s="14">
        <f t="shared" ref="B509:B527" si="390">B489/SUM($B489:$T489)</f>
        <v>1</v>
      </c>
      <c r="C509" s="14">
        <f t="shared" ref="C509:P509" si="391">C489/SUM($B489:$T489)</f>
        <v>0</v>
      </c>
      <c r="D509" s="14">
        <f t="shared" si="391"/>
        <v>0</v>
      </c>
      <c r="E509" s="14">
        <f t="shared" si="391"/>
        <v>0</v>
      </c>
      <c r="F509" s="14">
        <f t="shared" si="391"/>
        <v>0</v>
      </c>
      <c r="G509" s="14">
        <f t="shared" si="391"/>
        <v>0</v>
      </c>
      <c r="H509" s="14">
        <f t="shared" si="391"/>
        <v>0</v>
      </c>
      <c r="I509" s="14">
        <f t="shared" si="391"/>
        <v>0</v>
      </c>
      <c r="J509" s="14">
        <f t="shared" si="391"/>
        <v>0</v>
      </c>
      <c r="K509" s="14">
        <f t="shared" si="391"/>
        <v>0</v>
      </c>
      <c r="L509" s="14">
        <f t="shared" si="391"/>
        <v>0</v>
      </c>
      <c r="M509" s="14">
        <f t="shared" si="391"/>
        <v>0</v>
      </c>
      <c r="N509" s="14">
        <f t="shared" si="391"/>
        <v>0</v>
      </c>
      <c r="O509" s="14">
        <f t="shared" si="391"/>
        <v>0</v>
      </c>
      <c r="P509" s="14">
        <f t="shared" si="391"/>
        <v>0</v>
      </c>
      <c r="Q509" s="14">
        <f t="shared" ref="Q509:Q527" si="392">Q489/SUM($B489:$T489)</f>
        <v>0</v>
      </c>
      <c r="R509" s="14">
        <f t="shared" ref="R509:T509" si="393">R489/SUM($B489:$T489)</f>
        <v>0</v>
      </c>
      <c r="S509" s="14">
        <f t="shared" si="393"/>
        <v>0</v>
      </c>
      <c r="T509" s="14">
        <f t="shared" si="393"/>
        <v>0</v>
      </c>
      <c r="U509" s="14">
        <f t="shared" ref="U509:U527" si="394">SUM(B509:T509)</f>
        <v>1</v>
      </c>
    </row>
    <row r="510" spans="1:40" x14ac:dyDescent="0.25">
      <c r="A510" s="14" t="s">
        <v>28</v>
      </c>
      <c r="B510" s="14">
        <f t="shared" si="390"/>
        <v>0.33333170890566782</v>
      </c>
      <c r="C510" s="14">
        <f t="shared" ref="C510:P510" si="395">C490/SUM($B490:$T490)</f>
        <v>0.66666829109433212</v>
      </c>
      <c r="D510" s="14">
        <f t="shared" si="395"/>
        <v>0</v>
      </c>
      <c r="E510" s="14">
        <f t="shared" si="395"/>
        <v>0</v>
      </c>
      <c r="F510" s="14">
        <f t="shared" si="395"/>
        <v>0</v>
      </c>
      <c r="G510" s="14">
        <f t="shared" si="395"/>
        <v>0</v>
      </c>
      <c r="H510" s="14">
        <f t="shared" si="395"/>
        <v>0</v>
      </c>
      <c r="I510" s="14">
        <f t="shared" si="395"/>
        <v>0</v>
      </c>
      <c r="J510" s="14">
        <f t="shared" si="395"/>
        <v>0</v>
      </c>
      <c r="K510" s="14">
        <f t="shared" si="395"/>
        <v>0</v>
      </c>
      <c r="L510" s="14">
        <f t="shared" si="395"/>
        <v>0</v>
      </c>
      <c r="M510" s="14">
        <f t="shared" si="395"/>
        <v>0</v>
      </c>
      <c r="N510" s="14">
        <f t="shared" si="395"/>
        <v>0</v>
      </c>
      <c r="O510" s="14">
        <f t="shared" si="395"/>
        <v>0</v>
      </c>
      <c r="P510" s="14">
        <f t="shared" si="395"/>
        <v>0</v>
      </c>
      <c r="Q510" s="14">
        <f t="shared" si="392"/>
        <v>0</v>
      </c>
      <c r="R510" s="14">
        <f t="shared" ref="R510:T510" si="396">R490/SUM($B490:$T490)</f>
        <v>0</v>
      </c>
      <c r="S510" s="14">
        <f t="shared" si="396"/>
        <v>0</v>
      </c>
      <c r="T510" s="14">
        <f t="shared" si="396"/>
        <v>0</v>
      </c>
      <c r="U510" s="14">
        <f t="shared" si="394"/>
        <v>1</v>
      </c>
    </row>
    <row r="511" spans="1:40" x14ac:dyDescent="0.25">
      <c r="A511" s="14" t="s">
        <v>27</v>
      </c>
      <c r="B511" s="14">
        <f t="shared" si="390"/>
        <v>0.18181682076452185</v>
      </c>
      <c r="C511" s="14">
        <f t="shared" ref="C511:P511" si="397">C491/SUM($B491:$T491)</f>
        <v>0.27272639733243426</v>
      </c>
      <c r="D511" s="14">
        <f t="shared" si="397"/>
        <v>0.54545678190304392</v>
      </c>
      <c r="E511" s="14">
        <f t="shared" si="397"/>
        <v>0</v>
      </c>
      <c r="F511" s="14">
        <f t="shared" si="397"/>
        <v>0</v>
      </c>
      <c r="G511" s="14">
        <f t="shared" si="397"/>
        <v>0</v>
      </c>
      <c r="H511" s="14">
        <f t="shared" si="397"/>
        <v>0</v>
      </c>
      <c r="I511" s="14">
        <f t="shared" si="397"/>
        <v>0</v>
      </c>
      <c r="J511" s="14">
        <f t="shared" si="397"/>
        <v>0</v>
      </c>
      <c r="K511" s="14">
        <f t="shared" si="397"/>
        <v>0</v>
      </c>
      <c r="L511" s="14">
        <f t="shared" si="397"/>
        <v>0</v>
      </c>
      <c r="M511" s="14">
        <f t="shared" si="397"/>
        <v>0</v>
      </c>
      <c r="N511" s="14">
        <f t="shared" si="397"/>
        <v>0</v>
      </c>
      <c r="O511" s="14">
        <f t="shared" si="397"/>
        <v>0</v>
      </c>
      <c r="P511" s="14">
        <f t="shared" si="397"/>
        <v>0</v>
      </c>
      <c r="Q511" s="14">
        <f t="shared" si="392"/>
        <v>0</v>
      </c>
      <c r="R511" s="14">
        <f t="shared" ref="R511:T511" si="398">R491/SUM($B491:$T491)</f>
        <v>0</v>
      </c>
      <c r="S511" s="14">
        <f t="shared" si="398"/>
        <v>0</v>
      </c>
      <c r="T511" s="14">
        <f t="shared" si="398"/>
        <v>0</v>
      </c>
      <c r="U511" s="14">
        <f t="shared" si="394"/>
        <v>1</v>
      </c>
    </row>
    <row r="512" spans="1:40" x14ac:dyDescent="0.25">
      <c r="A512" s="14" t="s">
        <v>26</v>
      </c>
      <c r="B512" s="14">
        <f t="shared" si="390"/>
        <v>0.11999888912204813</v>
      </c>
      <c r="C512" s="14">
        <f t="shared" ref="C512:P512" si="399">C492/SUM($B492:$T492)</f>
        <v>0.15999900424907668</v>
      </c>
      <c r="D512" s="14">
        <f t="shared" si="399"/>
        <v>0.23999953261828377</v>
      </c>
      <c r="E512" s="14">
        <f t="shared" si="399"/>
        <v>0.48000257401059127</v>
      </c>
      <c r="F512" s="14">
        <f t="shared" si="399"/>
        <v>0</v>
      </c>
      <c r="G512" s="14">
        <f t="shared" si="399"/>
        <v>0</v>
      </c>
      <c r="H512" s="14">
        <f t="shared" si="399"/>
        <v>0</v>
      </c>
      <c r="I512" s="14">
        <f t="shared" si="399"/>
        <v>0</v>
      </c>
      <c r="J512" s="14">
        <f t="shared" si="399"/>
        <v>0</v>
      </c>
      <c r="K512" s="14">
        <f t="shared" si="399"/>
        <v>0</v>
      </c>
      <c r="L512" s="14">
        <f t="shared" si="399"/>
        <v>0</v>
      </c>
      <c r="M512" s="14">
        <f t="shared" si="399"/>
        <v>0</v>
      </c>
      <c r="N512" s="14">
        <f t="shared" si="399"/>
        <v>0</v>
      </c>
      <c r="O512" s="14">
        <f t="shared" si="399"/>
        <v>0</v>
      </c>
      <c r="P512" s="14">
        <f t="shared" si="399"/>
        <v>0</v>
      </c>
      <c r="Q512" s="14">
        <f t="shared" si="392"/>
        <v>0</v>
      </c>
      <c r="R512" s="14">
        <f t="shared" ref="R512:T512" si="400">R492/SUM($B492:$T492)</f>
        <v>0</v>
      </c>
      <c r="S512" s="14">
        <f t="shared" si="400"/>
        <v>0</v>
      </c>
      <c r="T512" s="14">
        <f t="shared" si="400"/>
        <v>0</v>
      </c>
      <c r="U512" s="14">
        <f t="shared" si="394"/>
        <v>0.99999999999999978</v>
      </c>
    </row>
    <row r="513" spans="1:21" x14ac:dyDescent="0.25">
      <c r="A513" s="14" t="s">
        <v>25</v>
      </c>
      <c r="B513" s="14">
        <f t="shared" si="390"/>
        <v>8.7590312970074094E-2</v>
      </c>
      <c r="C513" s="14">
        <f t="shared" ref="C513:P513" si="401">C493/SUM($B493:$T493)</f>
        <v>0.10948814886778672</v>
      </c>
      <c r="D513" s="14">
        <f t="shared" si="401"/>
        <v>0.14598464139199985</v>
      </c>
      <c r="E513" s="14">
        <f t="shared" si="401"/>
        <v>0.21897789844357679</v>
      </c>
      <c r="F513" s="14">
        <f t="shared" si="401"/>
        <v>0.43795899832656243</v>
      </c>
      <c r="G513" s="14">
        <f t="shared" si="401"/>
        <v>0</v>
      </c>
      <c r="H513" s="14">
        <f t="shared" si="401"/>
        <v>0</v>
      </c>
      <c r="I513" s="14">
        <f t="shared" si="401"/>
        <v>0</v>
      </c>
      <c r="J513" s="14">
        <f t="shared" si="401"/>
        <v>0</v>
      </c>
      <c r="K513" s="14">
        <f t="shared" si="401"/>
        <v>0</v>
      </c>
      <c r="L513" s="14">
        <f t="shared" si="401"/>
        <v>0</v>
      </c>
      <c r="M513" s="14">
        <f t="shared" si="401"/>
        <v>0</v>
      </c>
      <c r="N513" s="14">
        <f t="shared" si="401"/>
        <v>0</v>
      </c>
      <c r="O513" s="14">
        <f t="shared" si="401"/>
        <v>0</v>
      </c>
      <c r="P513" s="14">
        <f t="shared" si="401"/>
        <v>0</v>
      </c>
      <c r="Q513" s="14">
        <f t="shared" si="392"/>
        <v>0</v>
      </c>
      <c r="R513" s="14">
        <f t="shared" ref="R513:T513" si="402">R493/SUM($B493:$T493)</f>
        <v>0</v>
      </c>
      <c r="S513" s="14">
        <f t="shared" si="402"/>
        <v>0</v>
      </c>
      <c r="T513" s="14">
        <f t="shared" si="402"/>
        <v>0</v>
      </c>
      <c r="U513" s="14">
        <f t="shared" si="394"/>
        <v>0.99999999999999978</v>
      </c>
    </row>
    <row r="514" spans="1:21" x14ac:dyDescent="0.25">
      <c r="A514" s="14" t="s">
        <v>24</v>
      </c>
      <c r="B514" s="14">
        <f t="shared" si="390"/>
        <v>6.802502869130933E-2</v>
      </c>
      <c r="C514" s="14">
        <f t="shared" ref="C514:P514" si="403">C494/SUM($B494:$T494)</f>
        <v>8.1630466057761503E-2</v>
      </c>
      <c r="D514" s="14">
        <f t="shared" si="403"/>
        <v>0.10203874291384783</v>
      </c>
      <c r="E514" s="14">
        <f t="shared" si="403"/>
        <v>0.1360527923314693</v>
      </c>
      <c r="F514" s="14">
        <f t="shared" si="403"/>
        <v>0.20408158829921269</v>
      </c>
      <c r="G514" s="14">
        <f t="shared" si="403"/>
        <v>0.40817138170639938</v>
      </c>
      <c r="H514" s="14">
        <f t="shared" si="403"/>
        <v>0</v>
      </c>
      <c r="I514" s="14">
        <f t="shared" si="403"/>
        <v>0</v>
      </c>
      <c r="J514" s="14">
        <f t="shared" si="403"/>
        <v>0</v>
      </c>
      <c r="K514" s="14">
        <f t="shared" si="403"/>
        <v>0</v>
      </c>
      <c r="L514" s="14">
        <f t="shared" si="403"/>
        <v>0</v>
      </c>
      <c r="M514" s="14">
        <f t="shared" si="403"/>
        <v>0</v>
      </c>
      <c r="N514" s="14">
        <f t="shared" si="403"/>
        <v>0</v>
      </c>
      <c r="O514" s="14">
        <f t="shared" si="403"/>
        <v>0</v>
      </c>
      <c r="P514" s="14">
        <f t="shared" si="403"/>
        <v>0</v>
      </c>
      <c r="Q514" s="14">
        <f t="shared" si="392"/>
        <v>0</v>
      </c>
      <c r="R514" s="14">
        <f t="shared" ref="R514:T514" si="404">R494/SUM($B494:$T494)</f>
        <v>0</v>
      </c>
      <c r="S514" s="14">
        <f t="shared" si="404"/>
        <v>0</v>
      </c>
      <c r="T514" s="14">
        <f t="shared" si="404"/>
        <v>0</v>
      </c>
      <c r="U514" s="14">
        <f t="shared" si="394"/>
        <v>1</v>
      </c>
    </row>
    <row r="515" spans="1:21" x14ac:dyDescent="0.25">
      <c r="A515" s="14" t="s">
        <v>23</v>
      </c>
      <c r="B515" s="14">
        <f t="shared" si="390"/>
        <v>5.5094598344496662E-2</v>
      </c>
      <c r="C515" s="14">
        <f t="shared" ref="C515:P515" si="405">C495/SUM($B495:$T495)</f>
        <v>6.4277306319884306E-2</v>
      </c>
      <c r="D515" s="14">
        <f t="shared" si="405"/>
        <v>7.7133157776417605E-2</v>
      </c>
      <c r="E515" s="14">
        <f t="shared" si="405"/>
        <v>9.6417044170246685E-2</v>
      </c>
      <c r="F515" s="14">
        <f t="shared" si="405"/>
        <v>0.12855708503699734</v>
      </c>
      <c r="G515" s="14">
        <f t="shared" si="405"/>
        <v>0.19283779697805861</v>
      </c>
      <c r="H515" s="14">
        <f t="shared" si="405"/>
        <v>0.38568301137389882</v>
      </c>
      <c r="I515" s="14">
        <f t="shared" si="405"/>
        <v>0</v>
      </c>
      <c r="J515" s="14">
        <f t="shared" si="405"/>
        <v>0</v>
      </c>
      <c r="K515" s="14">
        <f t="shared" si="405"/>
        <v>0</v>
      </c>
      <c r="L515" s="14">
        <f t="shared" si="405"/>
        <v>0</v>
      </c>
      <c r="M515" s="14">
        <f t="shared" si="405"/>
        <v>0</v>
      </c>
      <c r="N515" s="14">
        <f t="shared" si="405"/>
        <v>0</v>
      </c>
      <c r="O515" s="14">
        <f t="shared" si="405"/>
        <v>0</v>
      </c>
      <c r="P515" s="14">
        <f t="shared" si="405"/>
        <v>0</v>
      </c>
      <c r="Q515" s="14">
        <f t="shared" si="392"/>
        <v>0</v>
      </c>
      <c r="R515" s="14">
        <f t="shared" ref="R515:T515" si="406">R495/SUM($B495:$T495)</f>
        <v>0</v>
      </c>
      <c r="S515" s="14">
        <f t="shared" si="406"/>
        <v>0</v>
      </c>
      <c r="T515" s="14">
        <f t="shared" si="406"/>
        <v>0</v>
      </c>
      <c r="U515" s="14">
        <f t="shared" si="394"/>
        <v>1</v>
      </c>
    </row>
    <row r="516" spans="1:21" x14ac:dyDescent="0.25">
      <c r="A516" s="14" t="s">
        <v>22</v>
      </c>
      <c r="B516" s="14">
        <f t="shared" si="390"/>
        <v>4.5989824025423134E-2</v>
      </c>
      <c r="C516" s="14">
        <f t="shared" ref="C516:P516" si="407">C496/SUM($B496:$T496)</f>
        <v>5.2560075675557802E-2</v>
      </c>
      <c r="D516" s="14">
        <f t="shared" si="407"/>
        <v>6.1320461075109259E-2</v>
      </c>
      <c r="E516" s="14">
        <f t="shared" si="407"/>
        <v>7.3585082389708123E-2</v>
      </c>
      <c r="F516" s="14">
        <f t="shared" si="407"/>
        <v>9.1982162450540486E-2</v>
      </c>
      <c r="G516" s="14">
        <f t="shared" si="407"/>
        <v>0.12264427472118056</v>
      </c>
      <c r="H516" s="14">
        <f t="shared" si="407"/>
        <v>0.18396935383793916</v>
      </c>
      <c r="I516" s="14">
        <f t="shared" si="407"/>
        <v>0.3679487658245415</v>
      </c>
      <c r="J516" s="14">
        <f t="shared" si="407"/>
        <v>0</v>
      </c>
      <c r="K516" s="14">
        <f t="shared" si="407"/>
        <v>0</v>
      </c>
      <c r="L516" s="14">
        <f t="shared" si="407"/>
        <v>0</v>
      </c>
      <c r="M516" s="14">
        <f t="shared" si="407"/>
        <v>0</v>
      </c>
      <c r="N516" s="14">
        <f t="shared" si="407"/>
        <v>0</v>
      </c>
      <c r="O516" s="14">
        <f t="shared" si="407"/>
        <v>0</v>
      </c>
      <c r="P516" s="14">
        <f t="shared" si="407"/>
        <v>0</v>
      </c>
      <c r="Q516" s="14">
        <f t="shared" si="392"/>
        <v>0</v>
      </c>
      <c r="R516" s="14">
        <f t="shared" ref="R516:T516" si="408">R496/SUM($B496:$T496)</f>
        <v>0</v>
      </c>
      <c r="S516" s="14">
        <f t="shared" si="408"/>
        <v>0</v>
      </c>
      <c r="T516" s="14">
        <f t="shared" si="408"/>
        <v>0</v>
      </c>
      <c r="U516" s="14">
        <f t="shared" si="394"/>
        <v>1</v>
      </c>
    </row>
    <row r="517" spans="1:21" x14ac:dyDescent="0.25">
      <c r="A517" s="14" t="s">
        <v>21</v>
      </c>
      <c r="B517" s="14">
        <f t="shared" si="390"/>
        <v>3.9274251752424827E-2</v>
      </c>
      <c r="C517" s="14">
        <f t="shared" ref="C517:P517" si="409">C497/SUM($B497:$T497)</f>
        <v>4.418372734211419E-2</v>
      </c>
      <c r="D517" s="14">
        <f t="shared" si="409"/>
        <v>5.0495939907396606E-2</v>
      </c>
      <c r="E517" s="14">
        <f t="shared" si="409"/>
        <v>5.8912268640563155E-2</v>
      </c>
      <c r="F517" s="14">
        <f t="shared" si="409"/>
        <v>7.0695203157160255E-2</v>
      </c>
      <c r="G517" s="14">
        <f t="shared" si="409"/>
        <v>8.8369739498947872E-2</v>
      </c>
      <c r="H517" s="14">
        <f t="shared" si="409"/>
        <v>0.11782758373344361</v>
      </c>
      <c r="I517" s="14">
        <f t="shared" si="409"/>
        <v>0.17674404874548633</v>
      </c>
      <c r="J517" s="14">
        <f t="shared" si="409"/>
        <v>0.35349723722246318</v>
      </c>
      <c r="K517" s="14">
        <f t="shared" si="409"/>
        <v>0</v>
      </c>
      <c r="L517" s="14">
        <f t="shared" si="409"/>
        <v>0</v>
      </c>
      <c r="M517" s="14">
        <f t="shared" si="409"/>
        <v>0</v>
      </c>
      <c r="N517" s="14">
        <f t="shared" si="409"/>
        <v>0</v>
      </c>
      <c r="O517" s="14">
        <f t="shared" si="409"/>
        <v>0</v>
      </c>
      <c r="P517" s="14">
        <f t="shared" si="409"/>
        <v>0</v>
      </c>
      <c r="Q517" s="14">
        <f t="shared" si="392"/>
        <v>0</v>
      </c>
      <c r="R517" s="14">
        <f t="shared" ref="R517:T517" si="410">R497/SUM($B497:$T497)</f>
        <v>0</v>
      </c>
      <c r="S517" s="14">
        <f t="shared" si="410"/>
        <v>0</v>
      </c>
      <c r="T517" s="14">
        <f t="shared" si="410"/>
        <v>0</v>
      </c>
      <c r="U517" s="14">
        <f t="shared" si="394"/>
        <v>1</v>
      </c>
    </row>
    <row r="518" spans="1:21" x14ac:dyDescent="0.25">
      <c r="A518" s="14" t="s">
        <v>20</v>
      </c>
      <c r="B518" s="14">
        <f t="shared" si="390"/>
        <v>3.4139556758514281E-2</v>
      </c>
      <c r="C518" s="14">
        <f t="shared" ref="C518:P518" si="411">C498/SUM($B498:$T498)</f>
        <v>3.7933023486351553E-2</v>
      </c>
      <c r="D518" s="14">
        <f t="shared" si="411"/>
        <v>4.2674881123709006E-2</v>
      </c>
      <c r="E518" s="14">
        <f t="shared" si="411"/>
        <v>4.8771590330696064E-2</v>
      </c>
      <c r="F518" s="14">
        <f t="shared" si="411"/>
        <v>5.6900589558853923E-2</v>
      </c>
      <c r="G518" s="14">
        <f t="shared" si="411"/>
        <v>6.828127638629844E-2</v>
      </c>
      <c r="H518" s="14">
        <f t="shared" si="411"/>
        <v>8.53524658615753E-2</v>
      </c>
      <c r="I518" s="14">
        <f t="shared" si="411"/>
        <v>0.1138047839839767</v>
      </c>
      <c r="J518" s="14">
        <f t="shared" si="411"/>
        <v>0.17071033912274938</v>
      </c>
      <c r="K518" s="14">
        <f t="shared" si="411"/>
        <v>0.3414314933872753</v>
      </c>
      <c r="L518" s="14">
        <f t="shared" si="411"/>
        <v>0</v>
      </c>
      <c r="M518" s="14">
        <f t="shared" si="411"/>
        <v>0</v>
      </c>
      <c r="N518" s="14">
        <f t="shared" si="411"/>
        <v>0</v>
      </c>
      <c r="O518" s="14">
        <f t="shared" si="411"/>
        <v>0</v>
      </c>
      <c r="P518" s="14">
        <f t="shared" si="411"/>
        <v>0</v>
      </c>
      <c r="Q518" s="14">
        <f t="shared" si="392"/>
        <v>0</v>
      </c>
      <c r="R518" s="14">
        <f t="shared" ref="R518:T518" si="412">R498/SUM($B498:$T498)</f>
        <v>0</v>
      </c>
      <c r="S518" s="14">
        <f t="shared" si="412"/>
        <v>0</v>
      </c>
      <c r="T518" s="14">
        <f t="shared" si="412"/>
        <v>0</v>
      </c>
      <c r="U518" s="14">
        <f t="shared" si="394"/>
        <v>0.99999999999999989</v>
      </c>
    </row>
    <row r="519" spans="1:21" x14ac:dyDescent="0.25">
      <c r="A519" s="14" t="s">
        <v>19</v>
      </c>
      <c r="B519" s="14">
        <f t="shared" si="390"/>
        <v>3.010169760878182E-2</v>
      </c>
      <c r="C519" s="14">
        <f t="shared" ref="C519:P519" si="413">C499/SUM($B499:$T499)</f>
        <v>3.3112004280463146E-2</v>
      </c>
      <c r="D519" s="14">
        <f t="shared" si="413"/>
        <v>3.6791284032214593E-2</v>
      </c>
      <c r="E519" s="14">
        <f t="shared" si="413"/>
        <v>4.1390406028842294E-2</v>
      </c>
      <c r="F519" s="14">
        <f t="shared" si="413"/>
        <v>4.7303595200782617E-2</v>
      </c>
      <c r="G519" s="14">
        <f t="shared" si="413"/>
        <v>5.5187896798253894E-2</v>
      </c>
      <c r="H519" s="14">
        <f t="shared" si="413"/>
        <v>6.6225999973814578E-2</v>
      </c>
      <c r="I519" s="14">
        <f t="shared" si="413"/>
        <v>8.2783301347892427E-2</v>
      </c>
      <c r="J519" s="14">
        <f t="shared" si="413"/>
        <v>0.11037911269154146</v>
      </c>
      <c r="K519" s="14">
        <f t="shared" si="413"/>
        <v>0.16557158142591072</v>
      </c>
      <c r="L519" s="14">
        <f t="shared" si="413"/>
        <v>0.33115312061150254</v>
      </c>
      <c r="M519" s="14">
        <f t="shared" si="413"/>
        <v>0</v>
      </c>
      <c r="N519" s="14">
        <f t="shared" si="413"/>
        <v>0</v>
      </c>
      <c r="O519" s="14">
        <f t="shared" si="413"/>
        <v>0</v>
      </c>
      <c r="P519" s="14">
        <f t="shared" si="413"/>
        <v>0</v>
      </c>
      <c r="Q519" s="14">
        <f t="shared" si="392"/>
        <v>0</v>
      </c>
      <c r="R519" s="14">
        <f t="shared" ref="R519:T519" si="414">R499/SUM($B499:$T499)</f>
        <v>0</v>
      </c>
      <c r="S519" s="14">
        <f t="shared" si="414"/>
        <v>0</v>
      </c>
      <c r="T519" s="14">
        <f t="shared" si="414"/>
        <v>0</v>
      </c>
      <c r="U519" s="14">
        <f t="shared" si="394"/>
        <v>1.0000000000000002</v>
      </c>
    </row>
    <row r="520" spans="1:21" x14ac:dyDescent="0.25">
      <c r="A520" s="14" t="s">
        <v>18</v>
      </c>
      <c r="B520" s="14">
        <f t="shared" si="390"/>
        <v>2.6851925126682559E-2</v>
      </c>
      <c r="C520" s="14">
        <f t="shared" ref="C520:P520" si="415">C500/SUM($B500:$T500)</f>
        <v>2.9293136349010814E-2</v>
      </c>
      <c r="D520" s="14">
        <f t="shared" si="415"/>
        <v>3.222260315311691E-2</v>
      </c>
      <c r="E520" s="14">
        <f t="shared" si="415"/>
        <v>3.5803080527405419E-2</v>
      </c>
      <c r="F520" s="14">
        <f t="shared" si="415"/>
        <v>4.0278702201380745E-2</v>
      </c>
      <c r="G520" s="14">
        <f t="shared" si="415"/>
        <v>4.6033109082451062E-2</v>
      </c>
      <c r="H520" s="14">
        <f t="shared" si="415"/>
        <v>5.3705706821832712E-2</v>
      </c>
      <c r="I520" s="14">
        <f t="shared" si="415"/>
        <v>6.4447434208653356E-2</v>
      </c>
      <c r="J520" s="14">
        <f t="shared" si="415"/>
        <v>8.056018931177901E-2</v>
      </c>
      <c r="K520" s="14">
        <f t="shared" si="415"/>
        <v>0.10741512690896558</v>
      </c>
      <c r="L520" s="14">
        <f t="shared" si="415"/>
        <v>0.16112594863414434</v>
      </c>
      <c r="M520" s="14">
        <f t="shared" si="415"/>
        <v>0.32226303767457742</v>
      </c>
      <c r="N520" s="14">
        <f t="shared" si="415"/>
        <v>0</v>
      </c>
      <c r="O520" s="14">
        <f t="shared" si="415"/>
        <v>0</v>
      </c>
      <c r="P520" s="14">
        <f t="shared" si="415"/>
        <v>0</v>
      </c>
      <c r="Q520" s="14">
        <f t="shared" si="392"/>
        <v>0</v>
      </c>
      <c r="R520" s="14">
        <f t="shared" ref="R520:T520" si="416">R500/SUM($B500:$T500)</f>
        <v>0</v>
      </c>
      <c r="S520" s="14">
        <f t="shared" si="416"/>
        <v>0</v>
      </c>
      <c r="T520" s="14">
        <f t="shared" si="416"/>
        <v>0</v>
      </c>
      <c r="U520" s="14">
        <f t="shared" si="394"/>
        <v>0.99999999999999989</v>
      </c>
    </row>
    <row r="521" spans="1:21" x14ac:dyDescent="0.25">
      <c r="A521" s="14" t="s">
        <v>17</v>
      </c>
      <c r="B521" s="14">
        <f t="shared" si="390"/>
        <v>2.4186876568904066E-2</v>
      </c>
      <c r="C521" s="14">
        <f t="shared" ref="C521:P521" si="417">C501/SUM($B501:$T501)</f>
        <v>2.6202549432393432E-2</v>
      </c>
      <c r="D521" s="14">
        <f t="shared" si="417"/>
        <v>2.8584717751725813E-2</v>
      </c>
      <c r="E521" s="14">
        <f t="shared" si="417"/>
        <v>3.1443332154272738E-2</v>
      </c>
      <c r="F521" s="14">
        <f t="shared" si="417"/>
        <v>3.4937210913636794E-2</v>
      </c>
      <c r="G521" s="14">
        <f t="shared" si="417"/>
        <v>3.9304582601297079E-2</v>
      </c>
      <c r="H521" s="14">
        <f t="shared" si="417"/>
        <v>4.4919808439912834E-2</v>
      </c>
      <c r="I521" s="14">
        <f t="shared" si="417"/>
        <v>5.2406827654576923E-2</v>
      </c>
      <c r="J521" s="14">
        <f t="shared" si="417"/>
        <v>6.2888738874294664E-2</v>
      </c>
      <c r="K521" s="14">
        <f t="shared" si="417"/>
        <v>7.8611758437320364E-2</v>
      </c>
      <c r="L521" s="14">
        <f t="shared" si="417"/>
        <v>0.10481711300279591</v>
      </c>
      <c r="M521" s="14">
        <f t="shared" si="417"/>
        <v>0.15722870351518939</v>
      </c>
      <c r="N521" s="14">
        <f t="shared" si="417"/>
        <v>0.31446778065367992</v>
      </c>
      <c r="O521" s="14">
        <f t="shared" si="417"/>
        <v>0</v>
      </c>
      <c r="P521" s="14">
        <f t="shared" si="417"/>
        <v>0</v>
      </c>
      <c r="Q521" s="14">
        <f t="shared" si="392"/>
        <v>0</v>
      </c>
      <c r="R521" s="14">
        <f t="shared" ref="R521:T521" si="418">R501/SUM($B501:$T501)</f>
        <v>0</v>
      </c>
      <c r="S521" s="14">
        <f t="shared" si="418"/>
        <v>0</v>
      </c>
      <c r="T521" s="14">
        <f t="shared" si="418"/>
        <v>0</v>
      </c>
      <c r="U521" s="14">
        <f t="shared" si="394"/>
        <v>1</v>
      </c>
    </row>
    <row r="522" spans="1:21" x14ac:dyDescent="0.25">
      <c r="A522" s="14" t="s">
        <v>16</v>
      </c>
      <c r="B522" s="14">
        <f t="shared" si="390"/>
        <v>2.1965648611387112E-2</v>
      </c>
      <c r="C522" s="14">
        <f t="shared" ref="C522:P522" si="419">C502/SUM($B502:$T502)</f>
        <v>2.3655406547685894E-2</v>
      </c>
      <c r="D522" s="14">
        <f t="shared" si="419"/>
        <v>2.5626798845805633E-2</v>
      </c>
      <c r="E522" s="14">
        <f t="shared" si="419"/>
        <v>2.7956636405069981E-2</v>
      </c>
      <c r="F522" s="14">
        <f t="shared" si="419"/>
        <v>3.0752454966028853E-2</v>
      </c>
      <c r="G522" s="14">
        <f t="shared" si="419"/>
        <v>3.4169584692834799E-2</v>
      </c>
      <c r="H522" s="14">
        <f t="shared" si="419"/>
        <v>3.8441022092877676E-2</v>
      </c>
      <c r="I522" s="14">
        <f t="shared" si="419"/>
        <v>4.3932906749576478E-2</v>
      </c>
      <c r="J522" s="14">
        <f t="shared" si="419"/>
        <v>5.1255475488180276E-2</v>
      </c>
      <c r="K522" s="14">
        <f t="shared" si="419"/>
        <v>6.1507163309655576E-2</v>
      </c>
      <c r="L522" s="14">
        <f t="shared" si="419"/>
        <v>7.6884860940974339E-2</v>
      </c>
      <c r="M522" s="14">
        <f t="shared" si="419"/>
        <v>0.10251470670709359</v>
      </c>
      <c r="N522" s="14">
        <f t="shared" si="419"/>
        <v>0.15377535559878366</v>
      </c>
      <c r="O522" s="14">
        <f t="shared" si="419"/>
        <v>0.30756197904404625</v>
      </c>
      <c r="P522" s="14">
        <f t="shared" si="419"/>
        <v>0</v>
      </c>
      <c r="Q522" s="14">
        <f t="shared" si="392"/>
        <v>0</v>
      </c>
      <c r="R522" s="14">
        <f t="shared" ref="R522:T522" si="420">R502/SUM($B502:$T502)</f>
        <v>0</v>
      </c>
      <c r="S522" s="14">
        <f t="shared" si="420"/>
        <v>0</v>
      </c>
      <c r="T522" s="14">
        <f t="shared" si="420"/>
        <v>0</v>
      </c>
      <c r="U522" s="14">
        <f t="shared" si="394"/>
        <v>1</v>
      </c>
    </row>
    <row r="523" spans="1:21" x14ac:dyDescent="0.25">
      <c r="A523" s="14" t="s">
        <v>15</v>
      </c>
      <c r="B523" s="14">
        <f t="shared" si="390"/>
        <v>2.0089454838601088E-2</v>
      </c>
      <c r="C523" s="14">
        <f t="shared" ref="C523:P523" si="421">C503/SUM($B503:$T503)</f>
        <v>2.1524489157989365E-2</v>
      </c>
      <c r="D523" s="14">
        <f t="shared" si="421"/>
        <v>2.3180303837579585E-2</v>
      </c>
      <c r="E523" s="14">
        <f t="shared" si="421"/>
        <v>2.5112094982877097E-2</v>
      </c>
      <c r="F523" s="14">
        <f t="shared" si="421"/>
        <v>2.7395130300118985E-2</v>
      </c>
      <c r="G523" s="14">
        <f t="shared" si="421"/>
        <v>3.0134785018405229E-2</v>
      </c>
      <c r="H523" s="14">
        <f t="shared" si="421"/>
        <v>3.3483268498112367E-2</v>
      </c>
      <c r="I523" s="14">
        <f t="shared" si="421"/>
        <v>3.7668895933239271E-2</v>
      </c>
      <c r="J523" s="14">
        <f t="shared" si="421"/>
        <v>4.3050450368415795E-2</v>
      </c>
      <c r="K523" s="14">
        <f t="shared" si="421"/>
        <v>5.0225907373324157E-2</v>
      </c>
      <c r="L523" s="14">
        <f t="shared" si="421"/>
        <v>6.0271630944430679E-2</v>
      </c>
      <c r="M523" s="14">
        <f t="shared" si="421"/>
        <v>7.5340368029362254E-2</v>
      </c>
      <c r="N523" s="14">
        <f t="shared" si="421"/>
        <v>0.1004552496792411</v>
      </c>
      <c r="O523" s="14">
        <f t="shared" si="421"/>
        <v>0.1506858885606748</v>
      </c>
      <c r="P523" s="14">
        <f t="shared" si="421"/>
        <v>0.30138208247762815</v>
      </c>
      <c r="Q523" s="14">
        <f t="shared" si="392"/>
        <v>0</v>
      </c>
      <c r="R523" s="14">
        <f t="shared" ref="R523:T523" si="422">R503/SUM($B503:$T503)</f>
        <v>0</v>
      </c>
      <c r="S523" s="14">
        <f t="shared" si="422"/>
        <v>0</v>
      </c>
      <c r="T523" s="14">
        <f t="shared" si="422"/>
        <v>0</v>
      </c>
      <c r="U523" s="14">
        <f t="shared" si="394"/>
        <v>1</v>
      </c>
    </row>
    <row r="524" spans="1:21" x14ac:dyDescent="0.25">
      <c r="A524" s="14" t="s">
        <v>95</v>
      </c>
      <c r="B524" s="14">
        <f t="shared" si="390"/>
        <v>1.8485741866644225E-2</v>
      </c>
      <c r="C524" s="14">
        <f t="shared" ref="C524:P524" si="423">C504/SUM($B504:$T504)</f>
        <v>1.9718183512851897E-2</v>
      </c>
      <c r="D524" s="14">
        <f t="shared" si="423"/>
        <v>2.1126692603821478E-2</v>
      </c>
      <c r="E524" s="14">
        <f t="shared" si="423"/>
        <v>2.275190078365967E-2</v>
      </c>
      <c r="F524" s="14">
        <f t="shared" si="423"/>
        <v>2.4647983758974319E-2</v>
      </c>
      <c r="G524" s="14">
        <f t="shared" si="423"/>
        <v>2.6888817759838105E-2</v>
      </c>
      <c r="H524" s="14">
        <f t="shared" si="423"/>
        <v>2.9577829913565605E-2</v>
      </c>
      <c r="I524" s="14">
        <f t="shared" si="423"/>
        <v>3.2864415600159368E-2</v>
      </c>
      <c r="J524" s="14">
        <f t="shared" si="423"/>
        <v>3.6972668950976194E-2</v>
      </c>
      <c r="K524" s="14">
        <f t="shared" si="423"/>
        <v>4.2254739750508384E-2</v>
      </c>
      <c r="L524" s="14">
        <f t="shared" si="423"/>
        <v>4.9297547829224707E-2</v>
      </c>
      <c r="M524" s="14">
        <f t="shared" si="423"/>
        <v>5.9157556216653008E-2</v>
      </c>
      <c r="N524" s="14">
        <f t="shared" si="423"/>
        <v>7.3947708413318367E-2</v>
      </c>
      <c r="O524" s="14">
        <f t="shared" si="423"/>
        <v>9.8598256382323557E-2</v>
      </c>
      <c r="P524" s="14">
        <f t="shared" si="423"/>
        <v>0.14790015800135461</v>
      </c>
      <c r="Q524" s="14">
        <f t="shared" si="392"/>
        <v>0.2958097986561265</v>
      </c>
      <c r="R524" s="14">
        <f t="shared" ref="R524:T524" si="424">R504/SUM($B504:$T504)</f>
        <v>0</v>
      </c>
      <c r="S524" s="14">
        <f t="shared" si="424"/>
        <v>0</v>
      </c>
      <c r="T524" s="14">
        <f t="shared" si="424"/>
        <v>0</v>
      </c>
      <c r="U524" s="14">
        <f t="shared" si="394"/>
        <v>1</v>
      </c>
    </row>
    <row r="525" spans="1:21" x14ac:dyDescent="0.25">
      <c r="A525" s="14" t="s">
        <v>96</v>
      </c>
      <c r="B525" s="14">
        <f t="shared" si="390"/>
        <v>1.7100849588956069E-2</v>
      </c>
      <c r="C525" s="14">
        <f t="shared" ref="C525:P525" si="425">C505/SUM($B505:$T505)</f>
        <v>1.8169700635783128E-2</v>
      </c>
      <c r="D525" s="14">
        <f t="shared" si="425"/>
        <v>1.9381068457504456E-2</v>
      </c>
      <c r="E525" s="14">
        <f t="shared" si="425"/>
        <v>2.0765492851560166E-2</v>
      </c>
      <c r="F525" s="14">
        <f t="shared" si="425"/>
        <v>2.2362910593251004E-2</v>
      </c>
      <c r="G525" s="14">
        <f t="shared" si="425"/>
        <v>2.4226570883873227E-2</v>
      </c>
      <c r="H525" s="14">
        <f t="shared" si="425"/>
        <v>2.6429086517198313E-2</v>
      </c>
      <c r="I525" s="14">
        <f t="shared" si="425"/>
        <v>2.9072115779360631E-2</v>
      </c>
      <c r="J525" s="14">
        <f t="shared" si="425"/>
        <v>3.2302499009557138E-2</v>
      </c>
      <c r="K525" s="14">
        <f t="shared" si="425"/>
        <v>3.634049769841944E-2</v>
      </c>
      <c r="L525" s="14">
        <f t="shared" si="425"/>
        <v>4.1532238769664359E-2</v>
      </c>
      <c r="M525" s="14">
        <f t="shared" si="425"/>
        <v>4.8454603688523806E-2</v>
      </c>
      <c r="N525" s="14">
        <f t="shared" si="425"/>
        <v>5.8145985877576516E-2</v>
      </c>
      <c r="O525" s="14">
        <f t="shared" si="425"/>
        <v>7.268318831670767E-2</v>
      </c>
      <c r="P525" s="14">
        <f t="shared" si="425"/>
        <v>9.6912131306819985E-2</v>
      </c>
      <c r="Q525" s="14">
        <f t="shared" si="392"/>
        <v>0.14537076260548182</v>
      </c>
      <c r="R525" s="14">
        <f t="shared" ref="R525:T525" si="426">R505/SUM($B505:$T505)</f>
        <v>0.29075029741976238</v>
      </c>
      <c r="S525" s="14">
        <f t="shared" si="426"/>
        <v>0</v>
      </c>
      <c r="T525" s="14">
        <f t="shared" si="426"/>
        <v>0</v>
      </c>
      <c r="U525" s="14">
        <f t="shared" si="394"/>
        <v>1.0000000000000002</v>
      </c>
    </row>
    <row r="526" spans="1:21" x14ac:dyDescent="0.25">
      <c r="A526" s="14" t="s">
        <v>97</v>
      </c>
      <c r="B526" s="14">
        <f t="shared" si="390"/>
        <v>1.5894126088712445E-2</v>
      </c>
      <c r="C526" s="14">
        <f t="shared" ref="C526:P526" si="427">C506/SUM($B506:$T506)</f>
        <v>1.6829114226768756E-2</v>
      </c>
      <c r="D526" s="14">
        <f t="shared" si="427"/>
        <v>1.7880978430138257E-2</v>
      </c>
      <c r="E526" s="14">
        <f t="shared" si="427"/>
        <v>1.9073094262935446E-2</v>
      </c>
      <c r="F526" s="14">
        <f t="shared" si="427"/>
        <v>2.0435516099812017E-2</v>
      </c>
      <c r="G526" s="14">
        <f t="shared" si="427"/>
        <v>2.2007545924158177E-2</v>
      </c>
      <c r="H526" s="14">
        <f t="shared" si="427"/>
        <v>2.3841586536231731E-2</v>
      </c>
      <c r="I526" s="14">
        <f t="shared" si="427"/>
        <v>2.6009096529171424E-2</v>
      </c>
      <c r="J526" s="14">
        <f t="shared" si="427"/>
        <v>2.8610118281773195E-2</v>
      </c>
      <c r="K526" s="14">
        <f t="shared" si="427"/>
        <v>3.1789158003040593E-2</v>
      </c>
      <c r="L526" s="14">
        <f t="shared" si="427"/>
        <v>3.5762975919028515E-2</v>
      </c>
      <c r="M526" s="14">
        <f t="shared" si="427"/>
        <v>4.0872196844590994E-2</v>
      </c>
      <c r="N526" s="14">
        <f t="shared" si="427"/>
        <v>4.7684531833535521E-2</v>
      </c>
      <c r="O526" s="14">
        <f t="shared" si="427"/>
        <v>5.722186708905401E-2</v>
      </c>
      <c r="P526" s="14">
        <f t="shared" si="427"/>
        <v>7.1527990013638423E-2</v>
      </c>
      <c r="Q526" s="14">
        <f t="shared" si="392"/>
        <v>9.5371781266652592E-2</v>
      </c>
      <c r="R526" s="14">
        <f t="shared" ref="R526:T526" si="428">R506/SUM($B506:$T506)</f>
        <v>0.14306005649459774</v>
      </c>
      <c r="S526" s="14">
        <f t="shared" si="428"/>
        <v>0.28612826615616016</v>
      </c>
      <c r="T526" s="14">
        <f t="shared" si="428"/>
        <v>0</v>
      </c>
      <c r="U526" s="14">
        <f t="shared" si="394"/>
        <v>1</v>
      </c>
    </row>
    <row r="527" spans="1:21" x14ac:dyDescent="0.25">
      <c r="A527" s="14" t="s">
        <v>98</v>
      </c>
      <c r="B527" s="14">
        <f t="shared" si="390"/>
        <v>1.483424817477267E-2</v>
      </c>
      <c r="C527" s="14">
        <f t="shared" ref="C527:P527" si="429">C507/SUM($B507:$T507)</f>
        <v>1.565840604545133E-2</v>
      </c>
      <c r="D527" s="14">
        <f t="shared" si="429"/>
        <v>1.6579525661707981E-2</v>
      </c>
      <c r="E527" s="14">
        <f t="shared" si="429"/>
        <v>1.7615787608138821E-2</v>
      </c>
      <c r="F527" s="14">
        <f t="shared" si="429"/>
        <v>1.879022067842067E-2</v>
      </c>
      <c r="G527" s="14">
        <f t="shared" si="429"/>
        <v>2.0132433394302689E-2</v>
      </c>
      <c r="H527" s="14">
        <f t="shared" si="429"/>
        <v>2.1681144693505572E-2</v>
      </c>
      <c r="I527" s="14">
        <f t="shared" si="429"/>
        <v>2.3487979971675624E-2</v>
      </c>
      <c r="J527" s="14">
        <f t="shared" si="429"/>
        <v>2.5623337709472942E-2</v>
      </c>
      <c r="K527" s="14">
        <f t="shared" si="429"/>
        <v>2.8185776104989804E-2</v>
      </c>
      <c r="L527" s="14">
        <f t="shared" si="429"/>
        <v>3.1317657513930647E-2</v>
      </c>
      <c r="M527" s="14">
        <f t="shared" si="429"/>
        <v>3.5232526321547039E-2</v>
      </c>
      <c r="N527" s="14">
        <f t="shared" si="429"/>
        <v>4.0265953771709002E-2</v>
      </c>
      <c r="O527" s="14">
        <f t="shared" si="429"/>
        <v>4.6977228097918926E-2</v>
      </c>
      <c r="P527" s="14">
        <f t="shared" si="429"/>
        <v>5.6373074006266663E-2</v>
      </c>
      <c r="Q527" s="14">
        <f t="shared" si="392"/>
        <v>7.0466954904984613E-2</v>
      </c>
      <c r="R527" s="14">
        <f t="shared" ref="R527:T527" si="430">R507/SUM($B507:$T507)</f>
        <v>9.3956992573442949E-2</v>
      </c>
      <c r="S527" s="14">
        <f t="shared" si="430"/>
        <v>0.14093771443645647</v>
      </c>
      <c r="T527" s="14">
        <f t="shared" si="430"/>
        <v>0.28188303833130562</v>
      </c>
      <c r="U527" s="14">
        <f t="shared" si="394"/>
        <v>1</v>
      </c>
    </row>
    <row r="528" spans="1:21" x14ac:dyDescent="0.25">
      <c r="U528" s="14" t="s">
        <v>73</v>
      </c>
    </row>
    <row r="529" spans="1:21" x14ac:dyDescent="0.25">
      <c r="A529" s="14" t="s">
        <v>14</v>
      </c>
      <c r="B529" s="14">
        <f>IFERROR(B509*B$29,0)</f>
        <v>863.99999999999955</v>
      </c>
      <c r="C529" s="14">
        <f t="shared" ref="C529:T543" si="431">IFERROR(C509*C$29,0)</f>
        <v>0</v>
      </c>
      <c r="D529" s="14">
        <f t="shared" si="431"/>
        <v>0</v>
      </c>
      <c r="E529" s="14">
        <f t="shared" si="431"/>
        <v>0</v>
      </c>
      <c r="F529" s="14">
        <f t="shared" si="431"/>
        <v>0</v>
      </c>
      <c r="G529" s="14">
        <f t="shared" si="431"/>
        <v>0</v>
      </c>
      <c r="H529" s="14">
        <f t="shared" si="431"/>
        <v>0</v>
      </c>
      <c r="I529" s="14">
        <f t="shared" si="431"/>
        <v>0</v>
      </c>
      <c r="J529" s="14">
        <f t="shared" si="431"/>
        <v>0</v>
      </c>
      <c r="K529" s="14">
        <f t="shared" si="431"/>
        <v>0</v>
      </c>
      <c r="L529" s="14">
        <f t="shared" si="431"/>
        <v>0</v>
      </c>
      <c r="M529" s="14">
        <f t="shared" si="431"/>
        <v>0</v>
      </c>
      <c r="N529" s="14">
        <f t="shared" si="431"/>
        <v>0</v>
      </c>
      <c r="O529" s="14">
        <f t="shared" si="431"/>
        <v>0</v>
      </c>
      <c r="P529" s="14">
        <f t="shared" si="431"/>
        <v>0</v>
      </c>
      <c r="Q529" s="14">
        <f t="shared" si="431"/>
        <v>0</v>
      </c>
      <c r="R529" s="14">
        <f t="shared" si="431"/>
        <v>0</v>
      </c>
      <c r="S529" s="14">
        <f t="shared" si="431"/>
        <v>0</v>
      </c>
      <c r="T529" s="14">
        <f t="shared" si="431"/>
        <v>0</v>
      </c>
      <c r="U529" s="14">
        <f t="shared" ref="U529:U547" si="432">SUM(B529:T529)</f>
        <v>863.99999999999955</v>
      </c>
    </row>
    <row r="530" spans="1:21" x14ac:dyDescent="0.25">
      <c r="A530" s="14" t="s">
        <v>13</v>
      </c>
      <c r="B530" s="14">
        <f t="shared" ref="B530:Q547" si="433">IFERROR(B510*B$29,0)</f>
        <v>287.99859649449684</v>
      </c>
      <c r="C530" s="14">
        <f t="shared" si="433"/>
        <v>576.00140350550259</v>
      </c>
      <c r="D530" s="14">
        <f t="shared" si="433"/>
        <v>0</v>
      </c>
      <c r="E530" s="14">
        <f t="shared" si="433"/>
        <v>0</v>
      </c>
      <c r="F530" s="14">
        <f t="shared" si="433"/>
        <v>0</v>
      </c>
      <c r="G530" s="14">
        <f t="shared" si="433"/>
        <v>0</v>
      </c>
      <c r="H530" s="14">
        <f t="shared" si="433"/>
        <v>0</v>
      </c>
      <c r="I530" s="14">
        <f t="shared" si="433"/>
        <v>0</v>
      </c>
      <c r="J530" s="14">
        <f t="shared" si="433"/>
        <v>0</v>
      </c>
      <c r="K530" s="14">
        <f t="shared" si="433"/>
        <v>0</v>
      </c>
      <c r="L530" s="14">
        <f t="shared" si="433"/>
        <v>0</v>
      </c>
      <c r="M530" s="14">
        <f t="shared" si="433"/>
        <v>0</v>
      </c>
      <c r="N530" s="14">
        <f t="shared" si="433"/>
        <v>0</v>
      </c>
      <c r="O530" s="14">
        <f t="shared" si="433"/>
        <v>0</v>
      </c>
      <c r="P530" s="14">
        <f t="shared" si="433"/>
        <v>0</v>
      </c>
      <c r="Q530" s="14">
        <f t="shared" si="433"/>
        <v>0</v>
      </c>
      <c r="R530" s="14">
        <f t="shared" si="431"/>
        <v>0</v>
      </c>
      <c r="S530" s="14">
        <f t="shared" si="431"/>
        <v>0</v>
      </c>
      <c r="T530" s="14">
        <f t="shared" si="431"/>
        <v>0</v>
      </c>
      <c r="U530" s="14">
        <f t="shared" si="432"/>
        <v>863.99999999999943</v>
      </c>
    </row>
    <row r="531" spans="1:21" x14ac:dyDescent="0.25">
      <c r="A531" s="14" t="s">
        <v>12</v>
      </c>
      <c r="B531" s="14">
        <f t="shared" si="433"/>
        <v>157.0897331405468</v>
      </c>
      <c r="C531" s="14">
        <f t="shared" si="431"/>
        <v>235.63560729522308</v>
      </c>
      <c r="D531" s="14">
        <f t="shared" si="431"/>
        <v>471.27465956422969</v>
      </c>
      <c r="E531" s="14">
        <f t="shared" si="431"/>
        <v>0</v>
      </c>
      <c r="F531" s="14">
        <f t="shared" si="431"/>
        <v>0</v>
      </c>
      <c r="G531" s="14">
        <f t="shared" si="431"/>
        <v>0</v>
      </c>
      <c r="H531" s="14">
        <f t="shared" si="431"/>
        <v>0</v>
      </c>
      <c r="I531" s="14">
        <f t="shared" si="431"/>
        <v>0</v>
      </c>
      <c r="J531" s="14">
        <f t="shared" si="431"/>
        <v>0</v>
      </c>
      <c r="K531" s="14">
        <f t="shared" si="431"/>
        <v>0</v>
      </c>
      <c r="L531" s="14">
        <f t="shared" si="431"/>
        <v>0</v>
      </c>
      <c r="M531" s="14">
        <f t="shared" si="431"/>
        <v>0</v>
      </c>
      <c r="N531" s="14">
        <f t="shared" si="431"/>
        <v>0</v>
      </c>
      <c r="O531" s="14">
        <f t="shared" si="431"/>
        <v>0</v>
      </c>
      <c r="P531" s="14">
        <f t="shared" si="431"/>
        <v>0</v>
      </c>
      <c r="Q531" s="14">
        <f t="shared" si="431"/>
        <v>0</v>
      </c>
      <c r="R531" s="14">
        <f t="shared" si="431"/>
        <v>0</v>
      </c>
      <c r="S531" s="14">
        <f t="shared" si="431"/>
        <v>0</v>
      </c>
      <c r="T531" s="14">
        <f t="shared" si="431"/>
        <v>0</v>
      </c>
      <c r="U531" s="14">
        <f t="shared" si="432"/>
        <v>863.99999999999955</v>
      </c>
    </row>
    <row r="532" spans="1:21" x14ac:dyDescent="0.25">
      <c r="A532" s="14" t="s">
        <v>11</v>
      </c>
      <c r="B532" s="14">
        <f t="shared" si="433"/>
        <v>103.67904020144954</v>
      </c>
      <c r="C532" s="14">
        <f t="shared" si="431"/>
        <v>138.23913967120217</v>
      </c>
      <c r="D532" s="14">
        <f t="shared" si="431"/>
        <v>207.35959618219707</v>
      </c>
      <c r="E532" s="14">
        <f t="shared" si="431"/>
        <v>414.72222394515063</v>
      </c>
      <c r="F532" s="14">
        <f t="shared" si="431"/>
        <v>0</v>
      </c>
      <c r="G532" s="14">
        <f t="shared" si="431"/>
        <v>0</v>
      </c>
      <c r="H532" s="14">
        <f t="shared" si="431"/>
        <v>0</v>
      </c>
      <c r="I532" s="14">
        <f t="shared" si="431"/>
        <v>0</v>
      </c>
      <c r="J532" s="14">
        <f t="shared" si="431"/>
        <v>0</v>
      </c>
      <c r="K532" s="14">
        <f t="shared" si="431"/>
        <v>0</v>
      </c>
      <c r="L532" s="14">
        <f t="shared" si="431"/>
        <v>0</v>
      </c>
      <c r="M532" s="14">
        <f t="shared" si="431"/>
        <v>0</v>
      </c>
      <c r="N532" s="14">
        <f t="shared" si="431"/>
        <v>0</v>
      </c>
      <c r="O532" s="14">
        <f t="shared" si="431"/>
        <v>0</v>
      </c>
      <c r="P532" s="14">
        <f t="shared" si="431"/>
        <v>0</v>
      </c>
      <c r="Q532" s="14">
        <f t="shared" si="431"/>
        <v>0</v>
      </c>
      <c r="R532" s="14">
        <f t="shared" si="431"/>
        <v>0</v>
      </c>
      <c r="S532" s="14">
        <f t="shared" si="431"/>
        <v>0</v>
      </c>
      <c r="T532" s="14">
        <f t="shared" si="431"/>
        <v>0</v>
      </c>
      <c r="U532" s="14">
        <f t="shared" si="432"/>
        <v>863.99999999999943</v>
      </c>
    </row>
    <row r="533" spans="1:21" x14ac:dyDescent="0.25">
      <c r="A533" s="14" t="s">
        <v>10</v>
      </c>
      <c r="B533" s="14">
        <f t="shared" si="433"/>
        <v>75.678030406143975</v>
      </c>
      <c r="C533" s="14">
        <f t="shared" si="431"/>
        <v>94.597760621767677</v>
      </c>
      <c r="D533" s="14">
        <f t="shared" si="431"/>
        <v>126.1307301626878</v>
      </c>
      <c r="E533" s="14">
        <f t="shared" si="431"/>
        <v>189.19690425525025</v>
      </c>
      <c r="F533" s="14">
        <f t="shared" si="431"/>
        <v>378.39657455414977</v>
      </c>
      <c r="G533" s="14">
        <f t="shared" si="431"/>
        <v>0</v>
      </c>
      <c r="H533" s="14">
        <f t="shared" si="431"/>
        <v>0</v>
      </c>
      <c r="I533" s="14">
        <f t="shared" si="431"/>
        <v>0</v>
      </c>
      <c r="J533" s="14">
        <f t="shared" si="431"/>
        <v>0</v>
      </c>
      <c r="K533" s="14">
        <f t="shared" si="431"/>
        <v>0</v>
      </c>
      <c r="L533" s="14">
        <f t="shared" si="431"/>
        <v>0</v>
      </c>
      <c r="M533" s="14">
        <f t="shared" si="431"/>
        <v>0</v>
      </c>
      <c r="N533" s="14">
        <f t="shared" si="431"/>
        <v>0</v>
      </c>
      <c r="O533" s="14">
        <f t="shared" si="431"/>
        <v>0</v>
      </c>
      <c r="P533" s="14">
        <f t="shared" si="431"/>
        <v>0</v>
      </c>
      <c r="Q533" s="14">
        <f t="shared" si="431"/>
        <v>0</v>
      </c>
      <c r="R533" s="14">
        <f t="shared" si="431"/>
        <v>0</v>
      </c>
      <c r="S533" s="14">
        <f t="shared" si="431"/>
        <v>0</v>
      </c>
      <c r="T533" s="14">
        <f t="shared" si="431"/>
        <v>0</v>
      </c>
      <c r="U533" s="14">
        <f t="shared" si="432"/>
        <v>863.99999999999943</v>
      </c>
    </row>
    <row r="534" spans="1:21" x14ac:dyDescent="0.25">
      <c r="A534" s="14" t="s">
        <v>9</v>
      </c>
      <c r="B534" s="14">
        <f t="shared" si="433"/>
        <v>58.773624789291233</v>
      </c>
      <c r="C534" s="14">
        <f t="shared" si="431"/>
        <v>70.528722673905904</v>
      </c>
      <c r="D534" s="14">
        <f t="shared" si="431"/>
        <v>88.161473877564475</v>
      </c>
      <c r="E534" s="14">
        <f t="shared" si="431"/>
        <v>117.54961257438941</v>
      </c>
      <c r="F534" s="14">
        <f t="shared" si="431"/>
        <v>176.32649229051967</v>
      </c>
      <c r="G534" s="14">
        <f t="shared" si="431"/>
        <v>4055.5908486347844</v>
      </c>
      <c r="H534" s="14">
        <f t="shared" si="431"/>
        <v>0</v>
      </c>
      <c r="I534" s="14">
        <f t="shared" si="431"/>
        <v>0</v>
      </c>
      <c r="J534" s="14">
        <f t="shared" si="431"/>
        <v>0</v>
      </c>
      <c r="K534" s="14">
        <f t="shared" si="431"/>
        <v>0</v>
      </c>
      <c r="L534" s="14">
        <f t="shared" si="431"/>
        <v>0</v>
      </c>
      <c r="M534" s="14">
        <f t="shared" si="431"/>
        <v>0</v>
      </c>
      <c r="N534" s="14">
        <f t="shared" si="431"/>
        <v>0</v>
      </c>
      <c r="O534" s="14">
        <f t="shared" si="431"/>
        <v>0</v>
      </c>
      <c r="P534" s="14">
        <f t="shared" si="431"/>
        <v>0</v>
      </c>
      <c r="Q534" s="14">
        <f t="shared" si="431"/>
        <v>0</v>
      </c>
      <c r="R534" s="14">
        <f t="shared" si="431"/>
        <v>0</v>
      </c>
      <c r="S534" s="14">
        <f t="shared" si="431"/>
        <v>0</v>
      </c>
      <c r="T534" s="14">
        <f t="shared" si="431"/>
        <v>0</v>
      </c>
      <c r="U534" s="14">
        <f t="shared" si="432"/>
        <v>4566.9307748404553</v>
      </c>
    </row>
    <row r="535" spans="1:21" x14ac:dyDescent="0.25">
      <c r="A535" s="14" t="s">
        <v>8</v>
      </c>
      <c r="B535" s="14">
        <f t="shared" si="433"/>
        <v>47.601732969645091</v>
      </c>
      <c r="C535" s="14">
        <f t="shared" si="431"/>
        <v>55.535592660380011</v>
      </c>
      <c r="D535" s="14">
        <f t="shared" si="431"/>
        <v>66.643048318824782</v>
      </c>
      <c r="E535" s="14">
        <f t="shared" si="431"/>
        <v>83.304326163093094</v>
      </c>
      <c r="F535" s="14">
        <f t="shared" si="431"/>
        <v>111.07332147196564</v>
      </c>
      <c r="G535" s="14">
        <f t="shared" si="431"/>
        <v>1916.0363507739903</v>
      </c>
      <c r="H535" s="14">
        <f t="shared" si="431"/>
        <v>638.69106683517646</v>
      </c>
      <c r="I535" s="14">
        <f t="shared" si="431"/>
        <v>0</v>
      </c>
      <c r="J535" s="14">
        <f t="shared" si="431"/>
        <v>0</v>
      </c>
      <c r="K535" s="14">
        <f t="shared" si="431"/>
        <v>0</v>
      </c>
      <c r="L535" s="14">
        <f t="shared" si="431"/>
        <v>0</v>
      </c>
      <c r="M535" s="14">
        <f t="shared" si="431"/>
        <v>0</v>
      </c>
      <c r="N535" s="14">
        <f t="shared" si="431"/>
        <v>0</v>
      </c>
      <c r="O535" s="14">
        <f t="shared" si="431"/>
        <v>0</v>
      </c>
      <c r="P535" s="14">
        <f t="shared" si="431"/>
        <v>0</v>
      </c>
      <c r="Q535" s="14">
        <f t="shared" si="431"/>
        <v>0</v>
      </c>
      <c r="R535" s="14">
        <f t="shared" si="431"/>
        <v>0</v>
      </c>
      <c r="S535" s="14">
        <f t="shared" si="431"/>
        <v>0</v>
      </c>
      <c r="T535" s="14">
        <f t="shared" si="431"/>
        <v>0</v>
      </c>
      <c r="U535" s="14">
        <f t="shared" si="432"/>
        <v>2918.8854391930754</v>
      </c>
    </row>
    <row r="536" spans="1:21" x14ac:dyDescent="0.25">
      <c r="A536" s="14" t="s">
        <v>7</v>
      </c>
      <c r="B536" s="14">
        <f t="shared" si="433"/>
        <v>39.735207957965564</v>
      </c>
      <c r="C536" s="14">
        <f t="shared" si="431"/>
        <v>45.411905383681919</v>
      </c>
      <c r="D536" s="14">
        <f t="shared" si="431"/>
        <v>52.980878368894373</v>
      </c>
      <c r="E536" s="14">
        <f t="shared" si="431"/>
        <v>63.577511184707788</v>
      </c>
      <c r="F536" s="14">
        <f t="shared" si="431"/>
        <v>79.472588357266943</v>
      </c>
      <c r="G536" s="14">
        <f t="shared" si="431"/>
        <v>1218.59351362965</v>
      </c>
      <c r="H536" s="14">
        <f t="shared" si="431"/>
        <v>304.65324995562725</v>
      </c>
      <c r="I536" s="14">
        <f t="shared" si="431"/>
        <v>3655.9389372326445</v>
      </c>
      <c r="J536" s="14">
        <f t="shared" si="431"/>
        <v>0</v>
      </c>
      <c r="K536" s="14">
        <f t="shared" si="431"/>
        <v>0</v>
      </c>
      <c r="L536" s="14">
        <f t="shared" si="431"/>
        <v>0</v>
      </c>
      <c r="M536" s="14">
        <f t="shared" si="431"/>
        <v>0</v>
      </c>
      <c r="N536" s="14">
        <f t="shared" si="431"/>
        <v>0</v>
      </c>
      <c r="O536" s="14">
        <f t="shared" si="431"/>
        <v>0</v>
      </c>
      <c r="P536" s="14">
        <f t="shared" si="431"/>
        <v>0</v>
      </c>
      <c r="Q536" s="14">
        <f t="shared" si="431"/>
        <v>0</v>
      </c>
      <c r="R536" s="14">
        <f t="shared" si="431"/>
        <v>0</v>
      </c>
      <c r="S536" s="14">
        <f t="shared" si="431"/>
        <v>0</v>
      </c>
      <c r="T536" s="14">
        <f t="shared" si="431"/>
        <v>0</v>
      </c>
      <c r="U536" s="14">
        <f t="shared" si="432"/>
        <v>5460.3637920704386</v>
      </c>
    </row>
    <row r="537" spans="1:21" x14ac:dyDescent="0.25">
      <c r="A537" s="14" t="s">
        <v>6</v>
      </c>
      <c r="B537" s="14">
        <f t="shared" si="433"/>
        <v>33.932953514095033</v>
      </c>
      <c r="C537" s="14">
        <f t="shared" si="431"/>
        <v>38.174740423586641</v>
      </c>
      <c r="D537" s="14">
        <f t="shared" si="431"/>
        <v>43.628492079990643</v>
      </c>
      <c r="E537" s="14">
        <f t="shared" si="431"/>
        <v>50.900200105446537</v>
      </c>
      <c r="F537" s="14">
        <f t="shared" si="431"/>
        <v>61.080655527786426</v>
      </c>
      <c r="G537" s="14">
        <f t="shared" si="431"/>
        <v>878.04173166154601</v>
      </c>
      <c r="H537" s="14">
        <f t="shared" si="431"/>
        <v>195.12247866258261</v>
      </c>
      <c r="I537" s="14">
        <f t="shared" si="431"/>
        <v>1756.1288683351522</v>
      </c>
      <c r="J537" s="14">
        <f t="shared" si="431"/>
        <v>585.39142484039905</v>
      </c>
      <c r="K537" s="14">
        <f t="shared" si="431"/>
        <v>0</v>
      </c>
      <c r="L537" s="14">
        <f t="shared" si="431"/>
        <v>0</v>
      </c>
      <c r="M537" s="14">
        <f t="shared" si="431"/>
        <v>0</v>
      </c>
      <c r="N537" s="14">
        <f t="shared" si="431"/>
        <v>0</v>
      </c>
      <c r="O537" s="14">
        <f t="shared" si="431"/>
        <v>0</v>
      </c>
      <c r="P537" s="14">
        <f t="shared" si="431"/>
        <v>0</v>
      </c>
      <c r="Q537" s="14">
        <f t="shared" si="431"/>
        <v>0</v>
      </c>
      <c r="R537" s="14">
        <f t="shared" si="431"/>
        <v>0</v>
      </c>
      <c r="S537" s="14">
        <f t="shared" si="431"/>
        <v>0</v>
      </c>
      <c r="T537" s="14">
        <f t="shared" si="431"/>
        <v>0</v>
      </c>
      <c r="U537" s="14">
        <f t="shared" si="432"/>
        <v>3642.4015451505848</v>
      </c>
    </row>
    <row r="538" spans="1:21" x14ac:dyDescent="0.25">
      <c r="A538" s="14" t="s">
        <v>5</v>
      </c>
      <c r="B538" s="14">
        <f t="shared" si="433"/>
        <v>29.496577039356325</v>
      </c>
      <c r="C538" s="14">
        <f t="shared" si="431"/>
        <v>32.774132292207725</v>
      </c>
      <c r="D538" s="14">
        <f t="shared" si="431"/>
        <v>36.871097290884563</v>
      </c>
      <c r="E538" s="14">
        <f t="shared" si="431"/>
        <v>42.138654045721374</v>
      </c>
      <c r="F538" s="14">
        <f t="shared" si="431"/>
        <v>49.162109378849763</v>
      </c>
      <c r="G538" s="14">
        <f t="shared" si="431"/>
        <v>678.44276217426125</v>
      </c>
      <c r="H538" s="14">
        <f t="shared" si="431"/>
        <v>141.34368346676871</v>
      </c>
      <c r="I538" s="14">
        <f t="shared" si="431"/>
        <v>1130.7643336647925</v>
      </c>
      <c r="J538" s="14">
        <f t="shared" si="431"/>
        <v>282.69632158727296</v>
      </c>
      <c r="K538" s="14">
        <f t="shared" si="431"/>
        <v>3392.4633182959674</v>
      </c>
      <c r="L538" s="14">
        <f t="shared" si="431"/>
        <v>0</v>
      </c>
      <c r="M538" s="14">
        <f t="shared" si="431"/>
        <v>0</v>
      </c>
      <c r="N538" s="14">
        <f t="shared" si="431"/>
        <v>0</v>
      </c>
      <c r="O538" s="14">
        <f t="shared" si="431"/>
        <v>0</v>
      </c>
      <c r="P538" s="14">
        <f t="shared" si="431"/>
        <v>0</v>
      </c>
      <c r="Q538" s="14">
        <f t="shared" si="431"/>
        <v>0</v>
      </c>
      <c r="R538" s="14">
        <f t="shared" si="431"/>
        <v>0</v>
      </c>
      <c r="S538" s="14">
        <f t="shared" si="431"/>
        <v>0</v>
      </c>
      <c r="T538" s="14">
        <f t="shared" si="431"/>
        <v>0</v>
      </c>
      <c r="U538" s="14">
        <f t="shared" si="432"/>
        <v>5816.1529892360832</v>
      </c>
    </row>
    <row r="539" spans="1:21" x14ac:dyDescent="0.25">
      <c r="A539" s="14" t="s">
        <v>4</v>
      </c>
      <c r="B539" s="14">
        <f t="shared" si="433"/>
        <v>26.007866733987481</v>
      </c>
      <c r="C539" s="14">
        <f t="shared" si="431"/>
        <v>28.608771698320144</v>
      </c>
      <c r="D539" s="14">
        <f t="shared" si="431"/>
        <v>31.787669403833391</v>
      </c>
      <c r="E539" s="14">
        <f t="shared" si="431"/>
        <v>35.761310808919724</v>
      </c>
      <c r="F539" s="14">
        <f t="shared" si="431"/>
        <v>40.870306253476159</v>
      </c>
      <c r="G539" s="14">
        <f t="shared" si="431"/>
        <v>548.34694258745071</v>
      </c>
      <c r="H539" s="14">
        <f t="shared" si="431"/>
        <v>109.67025595663694</v>
      </c>
      <c r="I539" s="14">
        <f t="shared" si="431"/>
        <v>822.5348821926591</v>
      </c>
      <c r="J539" s="14">
        <f t="shared" si="431"/>
        <v>182.78781061719266</v>
      </c>
      <c r="K539" s="14">
        <f t="shared" si="431"/>
        <v>1645.1192330478489</v>
      </c>
      <c r="L539" s="14">
        <f t="shared" si="431"/>
        <v>548.38956773264817</v>
      </c>
      <c r="M539" s="14">
        <f t="shared" si="431"/>
        <v>0</v>
      </c>
      <c r="N539" s="14">
        <f t="shared" si="431"/>
        <v>0</v>
      </c>
      <c r="O539" s="14">
        <f t="shared" si="431"/>
        <v>0</v>
      </c>
      <c r="P539" s="14">
        <f t="shared" si="431"/>
        <v>0</v>
      </c>
      <c r="Q539" s="14">
        <f t="shared" si="431"/>
        <v>0</v>
      </c>
      <c r="R539" s="14">
        <f t="shared" si="431"/>
        <v>0</v>
      </c>
      <c r="S539" s="14">
        <f t="shared" si="431"/>
        <v>0</v>
      </c>
      <c r="T539" s="14">
        <f t="shared" si="431"/>
        <v>0</v>
      </c>
      <c r="U539" s="14">
        <f t="shared" si="432"/>
        <v>4019.8846170329734</v>
      </c>
    </row>
    <row r="540" spans="1:21" x14ac:dyDescent="0.25">
      <c r="A540" s="14" t="s">
        <v>3</v>
      </c>
      <c r="B540" s="14">
        <f t="shared" si="433"/>
        <v>23.200063309453718</v>
      </c>
      <c r="C540" s="14">
        <f t="shared" si="431"/>
        <v>25.30926980554533</v>
      </c>
      <c r="D540" s="14">
        <f t="shared" si="431"/>
        <v>27.840329124292996</v>
      </c>
      <c r="E540" s="14">
        <f t="shared" si="431"/>
        <v>30.933861575678264</v>
      </c>
      <c r="F540" s="14">
        <f t="shared" si="431"/>
        <v>34.800798701992946</v>
      </c>
      <c r="G540" s="14">
        <f t="shared" si="431"/>
        <v>457.38497184323376</v>
      </c>
      <c r="H540" s="14">
        <f t="shared" si="431"/>
        <v>88.936650496954968</v>
      </c>
      <c r="I540" s="14">
        <f t="shared" si="431"/>
        <v>640.34970629717975</v>
      </c>
      <c r="J540" s="14">
        <f t="shared" si="431"/>
        <v>133.40767350030603</v>
      </c>
      <c r="K540" s="14">
        <f t="shared" si="431"/>
        <v>1067.2767009674819</v>
      </c>
      <c r="L540" s="14">
        <f t="shared" si="431"/>
        <v>266.82457093814304</v>
      </c>
      <c r="M540" s="14">
        <f t="shared" si="431"/>
        <v>3202.0055423346012</v>
      </c>
      <c r="N540" s="14">
        <f t="shared" si="431"/>
        <v>0</v>
      </c>
      <c r="O540" s="14">
        <f t="shared" si="431"/>
        <v>0</v>
      </c>
      <c r="P540" s="14">
        <f t="shared" si="431"/>
        <v>0</v>
      </c>
      <c r="Q540" s="14">
        <f t="shared" si="431"/>
        <v>0</v>
      </c>
      <c r="R540" s="14">
        <f t="shared" si="431"/>
        <v>0</v>
      </c>
      <c r="S540" s="14">
        <f t="shared" si="431"/>
        <v>0</v>
      </c>
      <c r="T540" s="14">
        <f t="shared" si="431"/>
        <v>0</v>
      </c>
      <c r="U540" s="14">
        <f t="shared" si="432"/>
        <v>5998.2701388948644</v>
      </c>
    </row>
    <row r="541" spans="1:21" x14ac:dyDescent="0.25">
      <c r="A541" s="14" t="s">
        <v>2</v>
      </c>
      <c r="B541" s="14">
        <f t="shared" si="433"/>
        <v>20.897461355533103</v>
      </c>
      <c r="C541" s="14">
        <f t="shared" si="431"/>
        <v>22.639002709587913</v>
      </c>
      <c r="D541" s="14">
        <f t="shared" si="431"/>
        <v>24.69719613749109</v>
      </c>
      <c r="E541" s="14">
        <f t="shared" si="431"/>
        <v>27.167038981291633</v>
      </c>
      <c r="F541" s="14">
        <f t="shared" si="431"/>
        <v>30.185750229382176</v>
      </c>
      <c r="G541" s="14">
        <f t="shared" si="431"/>
        <v>390.53033272648776</v>
      </c>
      <c r="H541" s="14">
        <f t="shared" si="431"/>
        <v>74.387202776495656</v>
      </c>
      <c r="I541" s="14">
        <f t="shared" si="431"/>
        <v>520.71423957587626</v>
      </c>
      <c r="J541" s="14">
        <f t="shared" si="431"/>
        <v>104.14375157583197</v>
      </c>
      <c r="K541" s="14">
        <f t="shared" si="431"/>
        <v>781.0864318332151</v>
      </c>
      <c r="L541" s="14">
        <f t="shared" si="431"/>
        <v>173.57713913263001</v>
      </c>
      <c r="M541" s="14">
        <f t="shared" si="431"/>
        <v>1562.2243981269219</v>
      </c>
      <c r="N541" s="14">
        <f t="shared" si="431"/>
        <v>520.75864476249399</v>
      </c>
      <c r="O541" s="14">
        <f t="shared" si="431"/>
        <v>0</v>
      </c>
      <c r="P541" s="14">
        <f t="shared" si="431"/>
        <v>0</v>
      </c>
      <c r="Q541" s="14">
        <f t="shared" si="431"/>
        <v>0</v>
      </c>
      <c r="R541" s="14">
        <f t="shared" si="431"/>
        <v>0</v>
      </c>
      <c r="S541" s="14">
        <f t="shared" si="431"/>
        <v>0</v>
      </c>
      <c r="T541" s="14">
        <f t="shared" si="431"/>
        <v>0</v>
      </c>
      <c r="U541" s="14">
        <f t="shared" si="432"/>
        <v>4253.0085899232381</v>
      </c>
    </row>
    <row r="542" spans="1:21" x14ac:dyDescent="0.25">
      <c r="A542" s="14" t="s">
        <v>1</v>
      </c>
      <c r="B542" s="14">
        <f t="shared" si="433"/>
        <v>18.978320400238456</v>
      </c>
      <c r="C542" s="14">
        <f t="shared" si="431"/>
        <v>20.438271257200601</v>
      </c>
      <c r="D542" s="14">
        <f t="shared" si="431"/>
        <v>22.141554202776057</v>
      </c>
      <c r="E542" s="14">
        <f t="shared" si="431"/>
        <v>24.15453385398045</v>
      </c>
      <c r="F542" s="14">
        <f t="shared" si="431"/>
        <v>26.570121090648914</v>
      </c>
      <c r="G542" s="14">
        <f t="shared" si="431"/>
        <v>339.50899350800654</v>
      </c>
      <c r="H542" s="14">
        <f t="shared" si="431"/>
        <v>63.658332585805432</v>
      </c>
      <c r="I542" s="14">
        <f t="shared" si="431"/>
        <v>436.51736146379187</v>
      </c>
      <c r="J542" s="14">
        <f t="shared" si="431"/>
        <v>84.879067408426536</v>
      </c>
      <c r="K542" s="14">
        <f t="shared" si="431"/>
        <v>611.13517464473784</v>
      </c>
      <c r="L542" s="14">
        <f t="shared" si="431"/>
        <v>127.32132971825351</v>
      </c>
      <c r="M542" s="14">
        <f t="shared" si="431"/>
        <v>1018.5861258416819</v>
      </c>
      <c r="N542" s="14">
        <f t="shared" si="431"/>
        <v>254.65198887158576</v>
      </c>
      <c r="O542" s="14">
        <f t="shared" si="431"/>
        <v>3055.9358237816436</v>
      </c>
      <c r="P542" s="14">
        <f t="shared" si="431"/>
        <v>0</v>
      </c>
      <c r="Q542" s="14">
        <f t="shared" si="431"/>
        <v>0</v>
      </c>
      <c r="R542" s="14">
        <f t="shared" si="431"/>
        <v>0</v>
      </c>
      <c r="S542" s="14">
        <f t="shared" si="431"/>
        <v>0</v>
      </c>
      <c r="T542" s="14">
        <f t="shared" si="431"/>
        <v>0</v>
      </c>
      <c r="U542" s="14">
        <f t="shared" si="432"/>
        <v>6104.4769986287774</v>
      </c>
    </row>
    <row r="543" spans="1:21" x14ac:dyDescent="0.25">
      <c r="A543" s="14" t="s">
        <v>0</v>
      </c>
      <c r="B543" s="14">
        <f t="shared" si="433"/>
        <v>17.357288980551331</v>
      </c>
      <c r="C543" s="14">
        <f t="shared" si="431"/>
        <v>18.597158632502801</v>
      </c>
      <c r="D543" s="14">
        <f t="shared" si="431"/>
        <v>20.027782515668751</v>
      </c>
      <c r="E543" s="14">
        <f t="shared" si="431"/>
        <v>21.696850065205801</v>
      </c>
      <c r="F543" s="14">
        <f t="shared" si="431"/>
        <v>23.669392579302791</v>
      </c>
      <c r="G543" s="14">
        <f t="shared" si="431"/>
        <v>299.41922394287434</v>
      </c>
      <c r="H543" s="14">
        <f t="shared" si="431"/>
        <v>55.448292632874079</v>
      </c>
      <c r="I543" s="14">
        <f t="shared" si="431"/>
        <v>374.27814999266542</v>
      </c>
      <c r="J543" s="14">
        <f t="shared" si="431"/>
        <v>71.291545810096551</v>
      </c>
      <c r="K543" s="14">
        <f t="shared" si="431"/>
        <v>499.04461566134881</v>
      </c>
      <c r="L543" s="14">
        <f t="shared" si="431"/>
        <v>99.809820843977207</v>
      </c>
      <c r="M543" s="14">
        <f t="shared" si="431"/>
        <v>748.58189673974334</v>
      </c>
      <c r="N543" s="14">
        <f t="shared" si="431"/>
        <v>166.35389346882326</v>
      </c>
      <c r="O543" s="14">
        <f t="shared" si="431"/>
        <v>1497.2149887388648</v>
      </c>
      <c r="P543" s="14">
        <f t="shared" si="431"/>
        <v>0</v>
      </c>
      <c r="Q543" s="14">
        <f t="shared" si="431"/>
        <v>0</v>
      </c>
      <c r="R543" s="14">
        <f t="shared" si="431"/>
        <v>0</v>
      </c>
      <c r="S543" s="14">
        <f t="shared" si="431"/>
        <v>0</v>
      </c>
      <c r="T543" s="14">
        <f t="shared" si="431"/>
        <v>0</v>
      </c>
      <c r="U543" s="14">
        <f t="shared" si="432"/>
        <v>3912.7909006044993</v>
      </c>
    </row>
    <row r="544" spans="1:21" s="36" customFormat="1" x14ac:dyDescent="0.25">
      <c r="A544" s="14" t="s">
        <v>99</v>
      </c>
      <c r="B544" s="14">
        <f t="shared" si="433"/>
        <v>15.971680972780602</v>
      </c>
      <c r="C544" s="14">
        <f t="shared" ref="C544:T547" si="434">IFERROR(C524*C$29,0)</f>
        <v>17.03651055510403</v>
      </c>
      <c r="D544" s="14">
        <f t="shared" si="434"/>
        <v>18.253462409701747</v>
      </c>
      <c r="E544" s="14">
        <f t="shared" si="434"/>
        <v>19.657642277081944</v>
      </c>
      <c r="F544" s="14">
        <f t="shared" si="434"/>
        <v>21.2958579677538</v>
      </c>
      <c r="G544" s="14">
        <f t="shared" si="434"/>
        <v>267.16729326175141</v>
      </c>
      <c r="H544" s="14">
        <f t="shared" si="434"/>
        <v>48.980886336864643</v>
      </c>
      <c r="I544" s="14">
        <f t="shared" si="434"/>
        <v>326.54083340318346</v>
      </c>
      <c r="J544" s="14">
        <f t="shared" si="434"/>
        <v>61.22673978281658</v>
      </c>
      <c r="K544" s="14">
        <f t="shared" si="434"/>
        <v>419.84309416105128</v>
      </c>
      <c r="L544" s="14">
        <f t="shared" si="434"/>
        <v>81.636739205196108</v>
      </c>
      <c r="M544" s="14">
        <f t="shared" si="434"/>
        <v>587.78947856866432</v>
      </c>
      <c r="N544" s="14">
        <f t="shared" si="434"/>
        <v>122.45740513245522</v>
      </c>
      <c r="O544" s="14">
        <f t="shared" si="434"/>
        <v>979.67227541476689</v>
      </c>
      <c r="P544" s="14">
        <f t="shared" si="434"/>
        <v>0</v>
      </c>
      <c r="Q544" s="14">
        <f t="shared" si="434"/>
        <v>0</v>
      </c>
      <c r="R544" s="14">
        <f t="shared" si="434"/>
        <v>0</v>
      </c>
      <c r="S544" s="14">
        <f t="shared" si="434"/>
        <v>0</v>
      </c>
      <c r="T544" s="14">
        <f t="shared" si="434"/>
        <v>0</v>
      </c>
      <c r="U544" s="14">
        <f t="shared" si="432"/>
        <v>2987.5298994491718</v>
      </c>
    </row>
    <row r="545" spans="1:21" x14ac:dyDescent="0.25">
      <c r="A545" s="14" t="s">
        <v>100</v>
      </c>
      <c r="B545" s="14">
        <f t="shared" si="433"/>
        <v>14.775134044858037</v>
      </c>
      <c r="C545" s="14">
        <f t="shared" si="434"/>
        <v>15.698621349316614</v>
      </c>
      <c r="D545" s="14">
        <f t="shared" si="434"/>
        <v>16.745243147283841</v>
      </c>
      <c r="E545" s="14">
        <f t="shared" si="434"/>
        <v>17.941385823747975</v>
      </c>
      <c r="F545" s="14">
        <f t="shared" si="434"/>
        <v>19.321554752568858</v>
      </c>
      <c r="G545" s="14">
        <f t="shared" si="434"/>
        <v>240.7152083021644</v>
      </c>
      <c r="H545" s="14">
        <f t="shared" si="434"/>
        <v>43.766567272480408</v>
      </c>
      <c r="I545" s="14">
        <f t="shared" si="434"/>
        <v>288.86054238372725</v>
      </c>
      <c r="J545" s="14">
        <f t="shared" si="434"/>
        <v>53.492938359826624</v>
      </c>
      <c r="K545" s="14">
        <f t="shared" si="434"/>
        <v>361.07918513149554</v>
      </c>
      <c r="L545" s="14">
        <f t="shared" si="434"/>
        <v>68.777387402564173</v>
      </c>
      <c r="M545" s="14">
        <f t="shared" si="434"/>
        <v>481.44494224917253</v>
      </c>
      <c r="N545" s="14">
        <f t="shared" si="434"/>
        <v>96.289752613266714</v>
      </c>
      <c r="O545" s="14">
        <f t="shared" si="434"/>
        <v>722.18015911480745</v>
      </c>
      <c r="P545" s="14">
        <f t="shared" si="434"/>
        <v>0</v>
      </c>
      <c r="Q545" s="14">
        <f t="shared" si="434"/>
        <v>0</v>
      </c>
      <c r="R545" s="14">
        <f t="shared" si="434"/>
        <v>0</v>
      </c>
      <c r="S545" s="14">
        <f t="shared" si="434"/>
        <v>0</v>
      </c>
      <c r="T545" s="14">
        <f t="shared" si="434"/>
        <v>0</v>
      </c>
      <c r="U545" s="14">
        <f t="shared" si="432"/>
        <v>2441.0886219472804</v>
      </c>
    </row>
    <row r="546" spans="1:21" x14ac:dyDescent="0.25">
      <c r="A546" s="14" t="s">
        <v>101</v>
      </c>
      <c r="B546" s="14">
        <f t="shared" si="433"/>
        <v>13.732524940647545</v>
      </c>
      <c r="C546" s="14">
        <f t="shared" si="434"/>
        <v>14.540354691928197</v>
      </c>
      <c r="D546" s="14">
        <f t="shared" si="434"/>
        <v>15.449165363639446</v>
      </c>
      <c r="E546" s="14">
        <f t="shared" si="434"/>
        <v>16.479153443176216</v>
      </c>
      <c r="F546" s="14">
        <f t="shared" si="434"/>
        <v>17.656285910237575</v>
      </c>
      <c r="G546" s="14">
        <f t="shared" si="434"/>
        <v>218.66697630243564</v>
      </c>
      <c r="H546" s="14">
        <f t="shared" si="434"/>
        <v>39.481667303999743</v>
      </c>
      <c r="I546" s="14">
        <f t="shared" si="434"/>
        <v>258.42638311384729</v>
      </c>
      <c r="J546" s="14">
        <f t="shared" si="434"/>
        <v>47.37835587461641</v>
      </c>
      <c r="K546" s="14">
        <f t="shared" si="434"/>
        <v>315.85707391821131</v>
      </c>
      <c r="L546" s="14">
        <f t="shared" si="434"/>
        <v>59.223488121911224</v>
      </c>
      <c r="M546" s="14">
        <f t="shared" si="434"/>
        <v>406.10614784785611</v>
      </c>
      <c r="N546" s="14">
        <f t="shared" si="434"/>
        <v>78.965584716334817</v>
      </c>
      <c r="O546" s="14">
        <f t="shared" si="434"/>
        <v>568.55647139684061</v>
      </c>
      <c r="P546" s="14">
        <f t="shared" si="434"/>
        <v>0</v>
      </c>
      <c r="Q546" s="14">
        <f t="shared" si="434"/>
        <v>0</v>
      </c>
      <c r="R546" s="14">
        <f t="shared" si="434"/>
        <v>0</v>
      </c>
      <c r="S546" s="14">
        <f t="shared" si="434"/>
        <v>0</v>
      </c>
      <c r="T546" s="14">
        <f t="shared" si="434"/>
        <v>0</v>
      </c>
      <c r="U546" s="14">
        <f t="shared" si="432"/>
        <v>2070.5196329456821</v>
      </c>
    </row>
    <row r="547" spans="1:21" x14ac:dyDescent="0.25">
      <c r="A547" s="14" t="s">
        <v>102</v>
      </c>
      <c r="B547" s="14">
        <f t="shared" si="433"/>
        <v>12.81679042300358</v>
      </c>
      <c r="C547" s="14">
        <f t="shared" si="434"/>
        <v>13.528862823269941</v>
      </c>
      <c r="D547" s="14">
        <f t="shared" si="434"/>
        <v>14.324710171715688</v>
      </c>
      <c r="E547" s="14">
        <f t="shared" si="434"/>
        <v>15.220040493431934</v>
      </c>
      <c r="F547" s="14">
        <f t="shared" si="434"/>
        <v>16.234750666155449</v>
      </c>
      <c r="G547" s="14">
        <f t="shared" si="434"/>
        <v>200.03585820579153</v>
      </c>
      <c r="H547" s="14">
        <f t="shared" si="434"/>
        <v>35.90397561244523</v>
      </c>
      <c r="I547" s="14">
        <f t="shared" si="434"/>
        <v>233.37656899856901</v>
      </c>
      <c r="J547" s="14">
        <f t="shared" si="434"/>
        <v>42.432247246887194</v>
      </c>
      <c r="K547" s="14">
        <f t="shared" si="434"/>
        <v>280.0538713791787</v>
      </c>
      <c r="L547" s="14">
        <f t="shared" si="434"/>
        <v>51.862040843069153</v>
      </c>
      <c r="M547" s="14">
        <f t="shared" si="434"/>
        <v>350.07038153089138</v>
      </c>
      <c r="N547" s="14">
        <f t="shared" si="434"/>
        <v>66.680419445950108</v>
      </c>
      <c r="O547" s="14">
        <f t="shared" si="434"/>
        <v>466.76573838092247</v>
      </c>
      <c r="P547" s="14">
        <f t="shared" si="434"/>
        <v>0</v>
      </c>
      <c r="Q547" s="14">
        <f t="shared" si="434"/>
        <v>0</v>
      </c>
      <c r="R547" s="14">
        <f t="shared" si="434"/>
        <v>0</v>
      </c>
      <c r="S547" s="14">
        <f t="shared" si="434"/>
        <v>0</v>
      </c>
      <c r="T547" s="14">
        <f t="shared" si="434"/>
        <v>0</v>
      </c>
      <c r="U547" s="14">
        <f t="shared" si="432"/>
        <v>1799.3062562212813</v>
      </c>
    </row>
    <row r="715" s="36" customFormat="1" x14ac:dyDescent="0.25"/>
  </sheetData>
  <mergeCells count="3">
    <mergeCell ref="P7:T7"/>
    <mergeCell ref="B7:F7"/>
    <mergeCell ref="G7:O7"/>
  </mergeCells>
  <phoneticPr fontId="14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92"/>
  <sheetViews>
    <sheetView topLeftCell="AJ1" zoomScale="106" zoomScaleNormal="90" zoomScalePageLayoutView="90" workbookViewId="0">
      <selection activeCell="BA8" sqref="BA8"/>
    </sheetView>
  </sheetViews>
  <sheetFormatPr baseColWidth="10" defaultRowHeight="16" x14ac:dyDescent="0.2"/>
  <cols>
    <col min="1" max="1" width="10.83203125" style="1"/>
    <col min="24" max="24" width="12.83203125" bestFit="1" customWidth="1"/>
    <col min="25" max="25" width="12.83203125" customWidth="1"/>
    <col min="49" max="51" width="12.5" bestFit="1" customWidth="1"/>
  </cols>
  <sheetData>
    <row r="1" spans="1:53" x14ac:dyDescent="0.2">
      <c r="A1" s="2"/>
      <c r="G1" s="5" t="s">
        <v>177</v>
      </c>
      <c r="V1" s="2" t="s">
        <v>88</v>
      </c>
      <c r="W1" s="2"/>
      <c r="X1" s="2">
        <f>EXP(1)</f>
        <v>2.7182818284590451</v>
      </c>
      <c r="Y1" s="2"/>
      <c r="Z1" s="2"/>
      <c r="AC1" s="2" t="s">
        <v>88</v>
      </c>
      <c r="AD1" s="2"/>
      <c r="AE1" s="2">
        <f>EXP(1)</f>
        <v>2.7182818284590451</v>
      </c>
      <c r="AG1" s="5" t="s">
        <v>181</v>
      </c>
      <c r="AH1" s="5">
        <f>0.166666667^'Target FITS'!$R$14</f>
        <v>0.88267635743832151</v>
      </c>
      <c r="AL1" s="2"/>
    </row>
    <row r="2" spans="1:53" s="2" customFormat="1" x14ac:dyDescent="0.2">
      <c r="A2" s="4" t="s">
        <v>48</v>
      </c>
      <c r="B2" s="3" t="s">
        <v>123</v>
      </c>
      <c r="C2" s="3" t="s">
        <v>124</v>
      </c>
      <c r="D2" s="3" t="s">
        <v>125</v>
      </c>
      <c r="E2" s="3" t="s">
        <v>126</v>
      </c>
      <c r="F2" s="3"/>
      <c r="G2" s="3"/>
      <c r="H2" s="3" t="s">
        <v>127</v>
      </c>
      <c r="I2" s="3" t="s">
        <v>128</v>
      </c>
      <c r="J2" s="3" t="s">
        <v>129</v>
      </c>
      <c r="K2" s="3" t="s">
        <v>130</v>
      </c>
      <c r="L2" s="3"/>
      <c r="M2" s="3"/>
      <c r="N2" s="3" t="s">
        <v>131</v>
      </c>
      <c r="O2" s="3" t="s">
        <v>132</v>
      </c>
      <c r="P2" s="3" t="s">
        <v>133</v>
      </c>
      <c r="Q2" s="3" t="s">
        <v>134</v>
      </c>
      <c r="R2" s="3"/>
      <c r="S2" s="50" t="s">
        <v>144</v>
      </c>
      <c r="T2" s="3" t="s">
        <v>89</v>
      </c>
      <c r="U2" s="3" t="s">
        <v>90</v>
      </c>
      <c r="V2" s="3" t="s">
        <v>178</v>
      </c>
      <c r="W2" s="3" t="s">
        <v>179</v>
      </c>
      <c r="X2" s="3" t="s">
        <v>175</v>
      </c>
      <c r="Y2" s="3"/>
      <c r="Z2" s="50" t="s">
        <v>143</v>
      </c>
      <c r="AA2" s="3" t="s">
        <v>89</v>
      </c>
      <c r="AB2" s="3" t="s">
        <v>90</v>
      </c>
      <c r="AC2" s="3" t="s">
        <v>178</v>
      </c>
      <c r="AD2" s="3" t="s">
        <v>179</v>
      </c>
      <c r="AE2" s="3" t="s">
        <v>180</v>
      </c>
      <c r="AF2" s="3"/>
      <c r="AG2" s="3" t="s">
        <v>135</v>
      </c>
      <c r="AH2" s="3" t="s">
        <v>136</v>
      </c>
      <c r="AI2" s="3" t="s">
        <v>137</v>
      </c>
      <c r="AJ2" s="3" t="s">
        <v>138</v>
      </c>
      <c r="AK2" s="3"/>
      <c r="AL2" s="3"/>
      <c r="AM2" s="38" t="s">
        <v>139</v>
      </c>
      <c r="AN2" s="38" t="s">
        <v>140</v>
      </c>
      <c r="AO2" s="38" t="s">
        <v>141</v>
      </c>
      <c r="AP2" s="38" t="s">
        <v>142</v>
      </c>
      <c r="AQ2"/>
      <c r="AR2" s="38" t="s">
        <v>203</v>
      </c>
      <c r="AS2" s="38" t="s">
        <v>204</v>
      </c>
      <c r="AT2" s="38" t="s">
        <v>205</v>
      </c>
      <c r="AU2" s="38" t="s">
        <v>206</v>
      </c>
      <c r="AX2" s="38" t="s">
        <v>207</v>
      </c>
      <c r="AY2" s="38" t="s">
        <v>208</v>
      </c>
      <c r="AZ2" s="38" t="s">
        <v>209</v>
      </c>
      <c r="BA2" s="38" t="s">
        <v>210</v>
      </c>
    </row>
    <row r="3" spans="1:53" x14ac:dyDescent="0.2">
      <c r="A3" s="1">
        <v>1</v>
      </c>
      <c r="B3">
        <f>SUM('Main Calculations'!B82:T82)</f>
        <v>9936</v>
      </c>
      <c r="C3" s="2">
        <f>SUM('Main Calculations'!B209:T209)</f>
        <v>9936</v>
      </c>
      <c r="D3">
        <f>SUM('Main Calculations'!B337:T337)</f>
        <v>9936</v>
      </c>
      <c r="E3" s="2">
        <f>SUM('Main Calculations'!B465:T465)</f>
        <v>9936</v>
      </c>
      <c r="F3" s="2"/>
      <c r="G3" s="2"/>
      <c r="H3">
        <f>SUM('Main Calculations'!B145:T145)</f>
        <v>863.99999999999955</v>
      </c>
      <c r="I3">
        <f>SUM('Main Calculations'!B273:T273)</f>
        <v>863.99999999999955</v>
      </c>
      <c r="J3" s="2">
        <f>SUM('Main Calculations'!B401:T401)</f>
        <v>863.99999999999955</v>
      </c>
      <c r="K3" s="2">
        <f>SUM('Main Calculations'!B529:T529)</f>
        <v>863.99999999999955</v>
      </c>
      <c r="N3">
        <f>'Target FITS'!$R$11*(B3+H3)</f>
        <v>3.975681782338431E-3</v>
      </c>
      <c r="O3">
        <f>'Target FITS'!$R$11*(C3+I3)</f>
        <v>3.975681782338431E-3</v>
      </c>
      <c r="P3">
        <f>'Target FITS'!$R$11*(D3+J3)</f>
        <v>3.975681782338431E-3</v>
      </c>
      <c r="Q3">
        <f>'Target FITS'!$R$11*(E3+K3)</f>
        <v>3.975681782338431E-3</v>
      </c>
      <c r="AG3">
        <f>('Target FITS'!$R$9*B3)/(B3+(H3/'Target FITS'!$U$4)+(1/N3))</f>
        <v>107.04928188509028</v>
      </c>
      <c r="AH3">
        <f>('Target FITS'!$R$9*C3)/(C3+(I3/'Target FITS'!$U$4)+(1/O3))</f>
        <v>107.04928188509028</v>
      </c>
      <c r="AI3">
        <f>('Target FITS'!$R$9*D3)/(D3+(J3/'Target FITS'!$U$4)+(1/P3))</f>
        <v>107.04928188509028</v>
      </c>
      <c r="AJ3">
        <f>('Target FITS'!$R$9*E3)/(E3+(K3/'Target FITS'!$U$4)+(1/Q3))</f>
        <v>107.04928188509028</v>
      </c>
      <c r="AM3">
        <f>('Target FITS'!$R$9*H3)/(H3+(B3*'Target FITS'!$U$4)+(1/N3))</f>
        <v>9.3086332073991507</v>
      </c>
      <c r="AN3">
        <f>('Target FITS'!$R$9*I3)/(I3+(C3*'Target FITS'!$U$4)+(1/O3))</f>
        <v>9.3086332073991507</v>
      </c>
      <c r="AO3">
        <f>('Target FITS'!$R$9*J3)/(J3+(D3*'Target FITS'!$U$4)+(1/P3))</f>
        <v>9.3086332073991507</v>
      </c>
      <c r="AP3">
        <f>('Target FITS'!$R$9*K3)/(K3+(E3*'Target FITS'!$U$4)+(1/Q3))</f>
        <v>9.3086332073991507</v>
      </c>
      <c r="AR3">
        <f>'Main Calculations'!U42</f>
        <v>1.0001212790536675</v>
      </c>
      <c r="AS3">
        <f>'Main Calculations'!U169</f>
        <v>1.0001212790536675</v>
      </c>
      <c r="AT3">
        <f>'Main Calculations'!U297</f>
        <v>1.0001212790536675</v>
      </c>
      <c r="AU3">
        <f>'Main Calculations'!U425</f>
        <v>1.0001212790536675</v>
      </c>
      <c r="AX3">
        <f>'Main Calculations'!U105</f>
        <v>1.0000105460046667</v>
      </c>
      <c r="AY3">
        <f>'Main Calculations'!U233</f>
        <v>1.0000105460046667</v>
      </c>
      <c r="AZ3">
        <f>'Main Calculations'!U361</f>
        <v>1.0000105460046667</v>
      </c>
      <c r="BA3">
        <f>'Main Calculations'!U489</f>
        <v>1.0000105460046667</v>
      </c>
    </row>
    <row r="4" spans="1:53" x14ac:dyDescent="0.2">
      <c r="A4" s="1">
        <v>2</v>
      </c>
      <c r="B4">
        <f>SUM('Main Calculations'!B83:T83)</f>
        <v>9936</v>
      </c>
      <c r="C4" s="2">
        <f>SUM('Main Calculations'!B210:T210)</f>
        <v>9936</v>
      </c>
      <c r="D4">
        <f>SUM('Main Calculations'!B338:T338)</f>
        <v>9936</v>
      </c>
      <c r="E4" s="2">
        <f>SUM('Main Calculations'!B466:T466)</f>
        <v>9936</v>
      </c>
      <c r="F4" s="2"/>
      <c r="G4" s="2"/>
      <c r="H4">
        <f>SUM('Main Calculations'!B146:T146)</f>
        <v>863.99999999999943</v>
      </c>
      <c r="I4">
        <f>SUM('Main Calculations'!B274:T274)</f>
        <v>863.99999999999943</v>
      </c>
      <c r="J4" s="2">
        <f>SUM('Main Calculations'!B402:T402)</f>
        <v>863.99999999999943</v>
      </c>
      <c r="K4" s="2">
        <f>SUM('Main Calculations'!B530:T530)</f>
        <v>863.99999999999943</v>
      </c>
      <c r="N4">
        <f>'Target FITS'!$R$11*(B4+H4)</f>
        <v>3.975681782338431E-3</v>
      </c>
      <c r="O4">
        <f>'Target FITS'!$R$11*(C4+I4)</f>
        <v>3.975681782338431E-3</v>
      </c>
      <c r="P4">
        <f>'Target FITS'!$R$11*(D4+J4)</f>
        <v>3.975681782338431E-3</v>
      </c>
      <c r="Q4">
        <f>'Target FITS'!$R$11*(E4+K4)</f>
        <v>3.975681782338431E-3</v>
      </c>
      <c r="AG4">
        <f>('Target FITS'!$R$9*B4)/(B4+(H4/'Target FITS'!$U$4)+(1/N4))</f>
        <v>107.04928188509028</v>
      </c>
      <c r="AH4">
        <f>('Target FITS'!$R$9*C4)/(C4+(I4/'Target FITS'!$U$4)+(1/O4))</f>
        <v>107.04928188509028</v>
      </c>
      <c r="AI4">
        <f>('Target FITS'!$R$9*D4)/(D4+(J4/'Target FITS'!$U$4)+(1/P4))</f>
        <v>107.04928188509028</v>
      </c>
      <c r="AJ4">
        <f>('Target FITS'!$R$9*E4)/(E4+(K4/'Target FITS'!$U$4)+(1/Q4))</f>
        <v>107.04928188509028</v>
      </c>
      <c r="AM4">
        <f>('Target FITS'!$R$9*H4)/(H4+(B4*'Target FITS'!$U$4)+(1/N4))</f>
        <v>9.3086332073991489</v>
      </c>
      <c r="AN4">
        <f>('Target FITS'!$R$9*I4)/(I4+(C4*'Target FITS'!$U$4)+(1/O4))</f>
        <v>9.3086332073991489</v>
      </c>
      <c r="AO4">
        <f>('Target FITS'!$R$9*J4)/(J4+(D4*'Target FITS'!$U$4)+(1/P4))</f>
        <v>9.3086332073991489</v>
      </c>
      <c r="AP4">
        <f>('Target FITS'!$R$9*K4)/(K4+(E4*'Target FITS'!$U$4)+(1/Q4))</f>
        <v>9.3086332073991489</v>
      </c>
      <c r="AR4">
        <f>'Main Calculations'!U43</f>
        <v>1.0001212790536675</v>
      </c>
      <c r="AS4">
        <f>'Main Calculations'!U170</f>
        <v>1.0001212790536675</v>
      </c>
      <c r="AT4">
        <f>'Main Calculations'!U298</f>
        <v>1.0001212790536675</v>
      </c>
      <c r="AU4">
        <f>'Main Calculations'!U426</f>
        <v>1.0001212790536675</v>
      </c>
      <c r="AX4">
        <f>'Main Calculations'!U106</f>
        <v>1.0000105460046667</v>
      </c>
      <c r="AY4">
        <f>'Main Calculations'!U234</f>
        <v>1.0000105460046667</v>
      </c>
      <c r="AZ4">
        <f>'Main Calculations'!U362</f>
        <v>1.0000105460046667</v>
      </c>
      <c r="BA4">
        <f>'Main Calculations'!U490</f>
        <v>1.0000105460046667</v>
      </c>
    </row>
    <row r="5" spans="1:53" x14ac:dyDescent="0.2">
      <c r="A5" s="1">
        <v>3</v>
      </c>
      <c r="B5">
        <f>SUM('Main Calculations'!B84:T84)</f>
        <v>9936</v>
      </c>
      <c r="C5" s="2">
        <f>SUM('Main Calculations'!B211:T211)</f>
        <v>9936</v>
      </c>
      <c r="D5">
        <f>SUM('Main Calculations'!B339:T339)</f>
        <v>9936</v>
      </c>
      <c r="E5" s="2">
        <f>SUM('Main Calculations'!B467:T467)</f>
        <v>9936</v>
      </c>
      <c r="F5" s="2"/>
      <c r="G5" s="2"/>
      <c r="H5">
        <f>SUM('Main Calculations'!B147:T147)</f>
        <v>863.99999999999955</v>
      </c>
      <c r="I5">
        <f>SUM('Main Calculations'!B275:T275)</f>
        <v>863.99999999999955</v>
      </c>
      <c r="J5" s="2">
        <f>SUM('Main Calculations'!B403:T403)</f>
        <v>863.99999999999955</v>
      </c>
      <c r="K5" s="2">
        <f>SUM('Main Calculations'!B531:T531)</f>
        <v>863.99999999999955</v>
      </c>
      <c r="N5">
        <f>'Target FITS'!$R$11*(B5+H5)</f>
        <v>3.975681782338431E-3</v>
      </c>
      <c r="O5">
        <f>'Target FITS'!$R$11*(C5+I5)</f>
        <v>3.975681782338431E-3</v>
      </c>
      <c r="P5">
        <f>'Target FITS'!$R$11*(D5+J5)</f>
        <v>3.975681782338431E-3</v>
      </c>
      <c r="Q5">
        <f>'Target FITS'!$R$11*(E5+K5)</f>
        <v>3.975681782338431E-3</v>
      </c>
      <c r="AG5">
        <f>('Target FITS'!$R$9*B5)/(B5+(H5/'Target FITS'!$U$4)+(1/N5))</f>
        <v>107.04928188509028</v>
      </c>
      <c r="AH5">
        <f>('Target FITS'!$R$9*C5)/(C5+(I5/'Target FITS'!$U$4)+(1/O5))</f>
        <v>107.04928188509028</v>
      </c>
      <c r="AI5">
        <f>('Target FITS'!$R$9*D5)/(D5+(J5/'Target FITS'!$U$4)+(1/P5))</f>
        <v>107.04928188509028</v>
      </c>
      <c r="AJ5">
        <f>('Target FITS'!$R$9*E5)/(E5+(K5/'Target FITS'!$U$4)+(1/Q5))</f>
        <v>107.04928188509028</v>
      </c>
      <c r="AM5">
        <f>('Target FITS'!$R$9*H5)/(H5+(B5*'Target FITS'!$U$4)+(1/N5))</f>
        <v>9.3086332073991507</v>
      </c>
      <c r="AN5">
        <f>('Target FITS'!$R$9*I5)/(I5+(C5*'Target FITS'!$U$4)+(1/O5))</f>
        <v>9.3086332073991507</v>
      </c>
      <c r="AO5">
        <f>('Target FITS'!$R$9*J5)/(J5+(D5*'Target FITS'!$U$4)+(1/P5))</f>
        <v>9.3086332073991507</v>
      </c>
      <c r="AP5">
        <f>('Target FITS'!$R$9*K5)/(K5+(E5*'Target FITS'!$U$4)+(1/Q5))</f>
        <v>9.3086332073991507</v>
      </c>
      <c r="AR5">
        <f>'Main Calculations'!U44</f>
        <v>1.0001212790536675</v>
      </c>
      <c r="AS5">
        <f>'Main Calculations'!U171</f>
        <v>1.0001212790536675</v>
      </c>
      <c r="AT5">
        <f>'Main Calculations'!U299</f>
        <v>1.0001212790536675</v>
      </c>
      <c r="AU5">
        <f>'Main Calculations'!U427</f>
        <v>1.0001212790536675</v>
      </c>
      <c r="AX5">
        <f>'Main Calculations'!U107</f>
        <v>1.0000105460046667</v>
      </c>
      <c r="AY5">
        <f>'Main Calculations'!U235</f>
        <v>1.0000105460046667</v>
      </c>
      <c r="AZ5">
        <f>'Main Calculations'!U363</f>
        <v>1.0000105460046667</v>
      </c>
      <c r="BA5">
        <f>'Main Calculations'!U491</f>
        <v>1.0000105460046667</v>
      </c>
    </row>
    <row r="6" spans="1:53" x14ac:dyDescent="0.2">
      <c r="A6" s="1">
        <v>4</v>
      </c>
      <c r="B6">
        <f>SUM('Main Calculations'!B85:T85)</f>
        <v>9936</v>
      </c>
      <c r="C6" s="2">
        <f>SUM('Main Calculations'!B212:T212)</f>
        <v>9936</v>
      </c>
      <c r="D6">
        <f>SUM('Main Calculations'!B340:T340)</f>
        <v>9936</v>
      </c>
      <c r="E6" s="2">
        <f>SUM('Main Calculations'!B468:T468)</f>
        <v>9936</v>
      </c>
      <c r="F6" s="2"/>
      <c r="G6" s="2"/>
      <c r="H6">
        <f>SUM('Main Calculations'!B148:T148)</f>
        <v>863.99999999999943</v>
      </c>
      <c r="I6">
        <f>SUM('Main Calculations'!B276:T276)</f>
        <v>863.99999999999943</v>
      </c>
      <c r="J6" s="2">
        <f>SUM('Main Calculations'!B404:T404)</f>
        <v>863.99999999999943</v>
      </c>
      <c r="K6" s="2">
        <f>SUM('Main Calculations'!B532:T532)</f>
        <v>863.99999999999943</v>
      </c>
      <c r="N6">
        <f>'Target FITS'!$R$11*(B6+H6)</f>
        <v>3.975681782338431E-3</v>
      </c>
      <c r="O6">
        <f>'Target FITS'!$R$11*(C6+I6)</f>
        <v>3.975681782338431E-3</v>
      </c>
      <c r="P6">
        <f>'Target FITS'!$R$11*(D6+J6)</f>
        <v>3.975681782338431E-3</v>
      </c>
      <c r="Q6">
        <f>'Target FITS'!$R$11*(E6+K6)</f>
        <v>3.975681782338431E-3</v>
      </c>
      <c r="AG6">
        <f>('Target FITS'!$R$9*B6)/(B6+(H6/'Target FITS'!$U$4)+(1/N6))</f>
        <v>107.04928188509028</v>
      </c>
      <c r="AH6">
        <f>('Target FITS'!$R$9*C6)/(C6+(I6/'Target FITS'!$U$4)+(1/O6))</f>
        <v>107.04928188509028</v>
      </c>
      <c r="AI6">
        <f>('Target FITS'!$R$9*D6)/(D6+(J6/'Target FITS'!$U$4)+(1/P6))</f>
        <v>107.04928188509028</v>
      </c>
      <c r="AJ6">
        <f>('Target FITS'!$R$9*E6)/(E6+(K6/'Target FITS'!$U$4)+(1/Q6))</f>
        <v>107.04928188509028</v>
      </c>
      <c r="AM6">
        <f>('Target FITS'!$R$9*H6)/(H6+(B6*'Target FITS'!$U$4)+(1/N6))</f>
        <v>9.3086332073991489</v>
      </c>
      <c r="AN6">
        <f>('Target FITS'!$R$9*I6)/(I6+(C6*'Target FITS'!$U$4)+(1/O6))</f>
        <v>9.3086332073991489</v>
      </c>
      <c r="AO6">
        <f>('Target FITS'!$R$9*J6)/(J6+(D6*'Target FITS'!$U$4)+(1/P6))</f>
        <v>9.3086332073991489</v>
      </c>
      <c r="AP6">
        <f>('Target FITS'!$R$9*K6)/(K6+(E6*'Target FITS'!$U$4)+(1/Q6))</f>
        <v>9.3086332073991489</v>
      </c>
      <c r="AR6">
        <f>'Main Calculations'!U45</f>
        <v>1.0001212790536675</v>
      </c>
      <c r="AS6">
        <f>'Main Calculations'!U172</f>
        <v>1.0001212790536675</v>
      </c>
      <c r="AT6">
        <f>'Main Calculations'!U300</f>
        <v>1.0001212790536675</v>
      </c>
      <c r="AU6">
        <f>'Main Calculations'!U428</f>
        <v>1.0001212790536675</v>
      </c>
      <c r="AX6">
        <f>'Main Calculations'!U108</f>
        <v>1.0000105460046667</v>
      </c>
      <c r="AY6">
        <f>'Main Calculations'!U236</f>
        <v>1.0000105460046667</v>
      </c>
      <c r="AZ6">
        <f>'Main Calculations'!U364</f>
        <v>1.0000105460046667</v>
      </c>
      <c r="BA6">
        <f>'Main Calculations'!U492</f>
        <v>1.0000105460046667</v>
      </c>
    </row>
    <row r="7" spans="1:53" x14ac:dyDescent="0.2">
      <c r="A7" s="1">
        <v>5</v>
      </c>
      <c r="B7">
        <f>SUM('Main Calculations'!B86:T86)</f>
        <v>9936</v>
      </c>
      <c r="C7" s="2">
        <f>SUM('Main Calculations'!B213:T213)</f>
        <v>9936</v>
      </c>
      <c r="D7">
        <f>SUM('Main Calculations'!B341:T341)</f>
        <v>9936</v>
      </c>
      <c r="E7" s="2">
        <f>SUM('Main Calculations'!B469:T469)</f>
        <v>9936</v>
      </c>
      <c r="F7" s="2"/>
      <c r="G7" s="2"/>
      <c r="H7">
        <f>SUM('Main Calculations'!B149:T149)</f>
        <v>863.99999999999943</v>
      </c>
      <c r="I7">
        <f>SUM('Main Calculations'!B277:T277)</f>
        <v>863.99999999999943</v>
      </c>
      <c r="J7" s="2">
        <f>SUM('Main Calculations'!B405:T405)</f>
        <v>863.99999999999943</v>
      </c>
      <c r="K7" s="2">
        <f>SUM('Main Calculations'!B533:T533)</f>
        <v>863.99999999999943</v>
      </c>
      <c r="N7">
        <f>'Target FITS'!$R$11*(B7+H7)</f>
        <v>3.975681782338431E-3</v>
      </c>
      <c r="O7">
        <f>'Target FITS'!$R$11*(C7+I7)</f>
        <v>3.975681782338431E-3</v>
      </c>
      <c r="P7">
        <f>'Target FITS'!$R$11*(D7+J7)</f>
        <v>3.975681782338431E-3</v>
      </c>
      <c r="Q7">
        <f>'Target FITS'!$R$11*(E7+K7)</f>
        <v>3.975681782338431E-3</v>
      </c>
      <c r="AG7">
        <f>('Target FITS'!$R$9*B7)/(B7+(H7/'Target FITS'!$U$4)+(1/N7))</f>
        <v>107.04928188509028</v>
      </c>
      <c r="AH7">
        <f>('Target FITS'!$R$9*C7)/(C7+(I7/'Target FITS'!$U$4)+(1/O7))</f>
        <v>107.04928188509028</v>
      </c>
      <c r="AI7">
        <f>('Target FITS'!$R$9*D7)/(D7+(J7/'Target FITS'!$U$4)+(1/P7))</f>
        <v>107.04928188509028</v>
      </c>
      <c r="AJ7">
        <f>('Target FITS'!$R$9*E7)/(E7+(K7/'Target FITS'!$U$4)+(1/Q7))</f>
        <v>107.04928188509028</v>
      </c>
      <c r="AM7">
        <f>('Target FITS'!$R$9*H7)/(H7+(B7*'Target FITS'!$U$4)+(1/N7))</f>
        <v>9.3086332073991489</v>
      </c>
      <c r="AN7">
        <f>('Target FITS'!$R$9*I7)/(I7+(C7*'Target FITS'!$U$4)+(1/O7))</f>
        <v>9.3086332073991489</v>
      </c>
      <c r="AO7">
        <f>('Target FITS'!$R$9*J7)/(J7+(D7*'Target FITS'!$U$4)+(1/P7))</f>
        <v>9.3086332073991489</v>
      </c>
      <c r="AP7">
        <f>('Target FITS'!$R$9*K7)/(K7+(E7*'Target FITS'!$U$4)+(1/Q7))</f>
        <v>9.3086332073991489</v>
      </c>
      <c r="AR7">
        <f>'Main Calculations'!U46</f>
        <v>1.0001212790536675</v>
      </c>
      <c r="AS7">
        <f>'Main Calculations'!U173</f>
        <v>1.0001212790536675</v>
      </c>
      <c r="AT7">
        <f>'Main Calculations'!U301</f>
        <v>1.0001212790536675</v>
      </c>
      <c r="AU7">
        <f>'Main Calculations'!U429</f>
        <v>1.0001212790536675</v>
      </c>
      <c r="AX7">
        <f>'Main Calculations'!U109</f>
        <v>1.0000105460046667</v>
      </c>
      <c r="AY7">
        <f>'Main Calculations'!U237</f>
        <v>1.0000105460046667</v>
      </c>
      <c r="AZ7">
        <f>'Main Calculations'!U365</f>
        <v>1.0000105460046667</v>
      </c>
      <c r="BA7">
        <f>'Main Calculations'!U493</f>
        <v>1.0000105460046667</v>
      </c>
    </row>
    <row r="8" spans="1:53" x14ac:dyDescent="0.2">
      <c r="A8" s="1">
        <v>6</v>
      </c>
      <c r="B8">
        <f>SUM('Main Calculations'!B87:T87)</f>
        <v>6102.3649054631715</v>
      </c>
      <c r="C8" s="2">
        <f>SUM('Main Calculations'!B214:T214)</f>
        <v>6232.8817975618049</v>
      </c>
      <c r="D8">
        <f>SUM('Main Calculations'!B342:T342)</f>
        <v>6102.3649054631715</v>
      </c>
      <c r="E8" s="2">
        <f>SUM('Main Calculations'!B470:T470)</f>
        <v>6232.8817975618049</v>
      </c>
      <c r="F8" s="2"/>
      <c r="G8" s="2"/>
      <c r="H8">
        <f>SUM('Main Calculations'!B150:T150)</f>
        <v>3066.0315287944209</v>
      </c>
      <c r="I8">
        <f>SUM('Main Calculations'!B278:T278)</f>
        <v>4566.9307748404553</v>
      </c>
      <c r="J8" s="2">
        <f>SUM('Main Calculations'!B406:T406)</f>
        <v>3066.0315287944209</v>
      </c>
      <c r="K8" s="2">
        <f>SUM('Main Calculations'!B534:T534)</f>
        <v>4566.9307748404553</v>
      </c>
      <c r="N8">
        <f>'Target FITS'!$R$11*(B8+H8)</f>
        <v>3.3750580256420876E-3</v>
      </c>
      <c r="O8">
        <f>'Target FITS'!$R$11*(C8+I8)</f>
        <v>3.9756127867378909E-3</v>
      </c>
      <c r="P8">
        <f>'Target FITS'!$R$11*(D8+J8)</f>
        <v>3.3750580256420876E-3</v>
      </c>
      <c r="Q8">
        <f>'Target FITS'!$R$11*(E8+K8)</f>
        <v>3.9756127867378909E-3</v>
      </c>
      <c r="T8">
        <v>1</v>
      </c>
      <c r="V8">
        <f>'Target FITS'!$R$12*(1-($X$1^(-T8)))</f>
        <v>2.7995827410164735</v>
      </c>
      <c r="X8">
        <v>1</v>
      </c>
      <c r="AA8">
        <v>1</v>
      </c>
      <c r="AC8">
        <f>'Target FITS'!$R$13*(1-($X$1^(-AA8)))</f>
        <v>2.3443203318260064</v>
      </c>
      <c r="AE8">
        <v>1</v>
      </c>
      <c r="AG8">
        <f>(('Target FITS'!$R$9*B8)/$AE8)/((B8/$AE8)+(($AC8*H8)/$AE8)+(1/N8))</f>
        <v>53.479558219985748</v>
      </c>
      <c r="AH8">
        <f>(('Target FITS'!$R$9*C8)/$X8)/((C8/$X8)+(($V8*I8)/$X8)+(1/O8))</f>
        <v>38.512669384219421</v>
      </c>
      <c r="AI8">
        <f>(('Target FITS'!$R$9*D8)/$AE8)/((D8/$AE8)+(($AC8*J8)/$AE8)+(1/P8))</f>
        <v>53.479558219985748</v>
      </c>
      <c r="AJ8">
        <f>(('Target FITS'!$R$9*E8)/$X8)/((E8/$X8)+(($V8*K8)/$X8)+(1/Q8))</f>
        <v>38.512669384219421</v>
      </c>
      <c r="AM8">
        <f>(('Target FITS'!$R$9*$AC8*H8)/$AE8)/((B8/$AE8)+(($AC8*H8)/$AE8)+(1/N8))</f>
        <v>62.991682416947619</v>
      </c>
      <c r="AN8">
        <f>(('Target FITS'!$R$9*$V8*I8)/$X8)/((C8/$X8)+(($V8*I8)/$X8)+(1/O8))</f>
        <v>79.000977816278478</v>
      </c>
      <c r="AO8">
        <f>(('Target FITS'!$R$9*$AC8*J8)/$AE8)/((D8/$AE8)+(($AC8*J8)/$AE8)+(1/P8))</f>
        <v>62.991682416947619</v>
      </c>
      <c r="AP8">
        <f>(('Target FITS'!$R$9*$V8*K8)/$X8)/((E8/$X8)+(($V8*K8)/$X8)+(1/Q8))</f>
        <v>79.000977816278478</v>
      </c>
      <c r="AR8">
        <f>'Main Calculations'!U47</f>
        <v>1.0001021730701471</v>
      </c>
      <c r="AS8">
        <f>'Main Calculations'!U174</f>
        <v>1.0001028235455007</v>
      </c>
      <c r="AT8">
        <f>'Main Calculations'!U302</f>
        <v>1.0001021730701471</v>
      </c>
      <c r="AU8">
        <f>'Main Calculations'!U430</f>
        <v>1.0001028235455007</v>
      </c>
      <c r="AX8">
        <f>'Main Calculations'!U110</f>
        <v>1.0000215210462688</v>
      </c>
      <c r="AY8">
        <f>'Main Calculations'!U238</f>
        <v>1.0000290015128335</v>
      </c>
      <c r="AZ8">
        <f>'Main Calculations'!U366</f>
        <v>1.0000215210462688</v>
      </c>
      <c r="BA8">
        <f>'Main Calculations'!U494</f>
        <v>1.0000290015128335</v>
      </c>
    </row>
    <row r="9" spans="1:53" x14ac:dyDescent="0.2">
      <c r="A9" s="1">
        <v>7</v>
      </c>
      <c r="B9">
        <f>SUM('Main Calculations'!B88:T88)</f>
        <v>4502.5052822218959</v>
      </c>
      <c r="C9" s="2">
        <f>SUM('Main Calculations'!B215:T215)</f>
        <v>4409.7879665797891</v>
      </c>
      <c r="D9">
        <f>SUM('Main Calculations'!B343:T343)</f>
        <v>4502.5052822218959</v>
      </c>
      <c r="E9" s="2">
        <f>SUM('Main Calculations'!B471:T471)</f>
        <v>4409.7879665797891</v>
      </c>
      <c r="F9" s="2"/>
      <c r="G9" s="2"/>
      <c r="H9">
        <f>SUM('Main Calculations'!B151:T151)</f>
        <v>3985.0631826966996</v>
      </c>
      <c r="I9">
        <f>SUM('Main Calculations'!B279:T279)</f>
        <v>2918.8854391930754</v>
      </c>
      <c r="J9" s="2">
        <f>SUM('Main Calculations'!B407:T407)</f>
        <v>3985.0631826966996</v>
      </c>
      <c r="K9" s="2">
        <f>SUM('Main Calculations'!B535:T535)</f>
        <v>2918.8854391930754</v>
      </c>
      <c r="N9">
        <f>'Target FITS'!$R$11*(B9+H9)</f>
        <v>3.1244325298450948E-3</v>
      </c>
      <c r="O9">
        <f>'Target FITS'!$R$11*(C9+I9)</f>
        <v>2.6978216062999373E-3</v>
      </c>
      <c r="P9">
        <f>'Target FITS'!$R$11*(D9+J9)</f>
        <v>3.1244325298450948E-3</v>
      </c>
      <c r="Q9">
        <f>'Target FITS'!$R$11*(E9+K9)</f>
        <v>2.6978216062999373E-3</v>
      </c>
      <c r="U9">
        <v>1</v>
      </c>
      <c r="V9">
        <f>'Target FITS'!$R$12*(1-($X$1^(-U9)))</f>
        <v>2.7995827410164735</v>
      </c>
      <c r="W9">
        <f>V9*$AH$1</f>
        <v>2.4711254961876126</v>
      </c>
      <c r="X9">
        <f>V9*(1-$AH$1)</f>
        <v>0.32845724482886085</v>
      </c>
      <c r="AA9">
        <v>2</v>
      </c>
      <c r="AC9">
        <f>'Target FITS'!$R$13*(1-($X$1^(-AA9)))</f>
        <v>3.206747585425008</v>
      </c>
      <c r="AE9">
        <v>1</v>
      </c>
      <c r="AG9">
        <f>(('Target FITS'!$R$9*B9)/$AE9)/((B9/$AE9)+(($AC9*H9)/$AE9)+(1/N9))</f>
        <v>30.457571578317342</v>
      </c>
      <c r="AH9">
        <f>(('Target FITS'!$R$9*C9)/$X9)/((C9/$X9)+(($W9*I9)/$X9)+(1/O9))</f>
        <v>44.707343302278993</v>
      </c>
      <c r="AI9">
        <f>(('Target FITS'!$R$9*D9)/$AE9)/((D9/$AE9)+(($AC9*J9)/$AE9)+(1/P9))</f>
        <v>30.457571578317342</v>
      </c>
      <c r="AJ9">
        <f>(('Target FITS'!$R$9*E9)/$X9)/((E9/$X9)+(($W9*K9)/$X9)+(1/Q9))</f>
        <v>44.707343302278993</v>
      </c>
      <c r="AM9">
        <f>(('Target FITS'!$R$9*$AC9*H9)/$AE9)/((B9/$AE9)+(($AC9*H9)/$AE9)+(1/N9))</f>
        <v>86.445229254836264</v>
      </c>
      <c r="AN9">
        <f>(('Target FITS'!$R$9*$W9*I9)/$X9)/((C9/$X9)+(($W9*I9)/$X9)+(1/O9))</f>
        <v>73.126200133120534</v>
      </c>
      <c r="AO9">
        <f>(('Target FITS'!$R$9*$AC9*J9)/$AE9)/((D9/$AE9)+(($AC9*J9)/$AE9)+(1/P9))</f>
        <v>86.445229254836264</v>
      </c>
      <c r="AP9">
        <f>(('Target FITS'!$R$9*$W9*K9)/$X9)/((E9/$X9)+(($W9*K9)/$X9)+(1/Q9))</f>
        <v>73.126200133120534</v>
      </c>
      <c r="AR9">
        <f>'Main Calculations'!U48</f>
        <v>1.0000885259390613</v>
      </c>
      <c r="AS9">
        <f>'Main Calculations'!U175</f>
        <v>1.0000883855629212</v>
      </c>
      <c r="AT9">
        <f>'Main Calculations'!U303</f>
        <v>1.0000885259390613</v>
      </c>
      <c r="AU9">
        <f>'Main Calculations'!U431</f>
        <v>1.0000883855629212</v>
      </c>
      <c r="AX9">
        <f>'Main Calculations'!U111</f>
        <v>1.0000293603616988</v>
      </c>
      <c r="AY9">
        <f>'Main Calculations'!U239</f>
        <v>1.0000277460360876</v>
      </c>
      <c r="AZ9">
        <f>'Main Calculations'!U367</f>
        <v>1.0000293603616988</v>
      </c>
      <c r="BA9">
        <f>'Main Calculations'!U495</f>
        <v>1.0000277460360876</v>
      </c>
    </row>
    <row r="10" spans="1:53" x14ac:dyDescent="0.2">
      <c r="A10" s="1">
        <v>8</v>
      </c>
      <c r="B10">
        <f>SUM('Main Calculations'!B89:T89)</f>
        <v>3600.5748069028891</v>
      </c>
      <c r="C10" s="2">
        <f>SUM('Main Calculations'!B216:T216)</f>
        <v>3683.8088575492648</v>
      </c>
      <c r="D10">
        <f>SUM('Main Calculations'!B344:T344)</f>
        <v>3600.5748069028891</v>
      </c>
      <c r="E10" s="2">
        <f>SUM('Main Calculations'!B472:T472)</f>
        <v>3683.8088575492648</v>
      </c>
      <c r="F10" s="2"/>
      <c r="G10" s="2"/>
      <c r="H10">
        <f>SUM('Main Calculations'!B152:T152)</f>
        <v>4503.1885417597059</v>
      </c>
      <c r="I10">
        <f>SUM('Main Calculations'!B280:T280)</f>
        <v>5460.3637920704386</v>
      </c>
      <c r="J10" s="2">
        <f>SUM('Main Calculations'!B408:T408)</f>
        <v>4503.1885417597059</v>
      </c>
      <c r="K10" s="2">
        <f>SUM('Main Calculations'!B536:T536)</f>
        <v>5460.3637920704386</v>
      </c>
      <c r="N10">
        <f>'Target FITS'!$R$11*(B10+H10)</f>
        <v>2.9831466957092371E-3</v>
      </c>
      <c r="O10">
        <f>'Target FITS'!$R$11*(C10+I10)</f>
        <v>3.3661407979305928E-3</v>
      </c>
      <c r="P10">
        <f>'Target FITS'!$R$11*(D10+J10)</f>
        <v>2.9831466957092371E-3</v>
      </c>
      <c r="Q10">
        <f>'Target FITS'!$R$11*(E10+K10)</f>
        <v>3.3661407979305928E-3</v>
      </c>
      <c r="T10">
        <v>2</v>
      </c>
      <c r="V10">
        <f>'Target FITS'!$R$12*(1-($X$1^(-T10)))</f>
        <v>3.8294916752948289</v>
      </c>
      <c r="X10">
        <v>1</v>
      </c>
      <c r="AA10">
        <v>3</v>
      </c>
      <c r="AC10">
        <f>'Target FITS'!$R$13*(1-($X$1^(-AA10)))</f>
        <v>3.5240168415300301</v>
      </c>
      <c r="AE10">
        <v>1</v>
      </c>
      <c r="AG10">
        <f>(('Target FITS'!$R$9*B10)/$AE10)/((B10/$AE10)+(($AC10*H10)/$AE10)+(1/N10))</f>
        <v>21.646579009232166</v>
      </c>
      <c r="AH10">
        <f>(('Target FITS'!$R$9*C10)/$X10)/((C10/$X10)+(($V10*I10)/$X10)+(1/O10))</f>
        <v>17.621546198193954</v>
      </c>
      <c r="AI10">
        <f>(('Target FITS'!$R$9*D10)/$AE10)/((D10/$AE10)+(($AC10*J10)/$AE10)+(1/P10))</f>
        <v>21.646579009232166</v>
      </c>
      <c r="AJ10">
        <f>(('Target FITS'!$R$9*E10)/$X10)/((E10/$X10)+(($V10*K10)/$X10)+(1/Q10))</f>
        <v>17.621546198193954</v>
      </c>
      <c r="AM10">
        <f>(('Target FITS'!$R$9*$AC10*H10)/$AE10)/((B10/$AE10)+(($AC10*H10)/$AE10)+(1/N10))</f>
        <v>95.40596713543917</v>
      </c>
      <c r="AN10">
        <f>(('Target FITS'!$R$9*$V10*I10)/$X10)/((C10/$X10)+(($V10*I10)/$X10)+(1/O10))</f>
        <v>100.02524710776042</v>
      </c>
      <c r="AO10">
        <f>(('Target FITS'!$R$9*$AC10*J10)/$AE10)/((D10/$AE10)+(($AC10*J10)/$AE10)+(1/P10))</f>
        <v>95.40596713543917</v>
      </c>
      <c r="AP10">
        <f>(('Target FITS'!$R$9*$V10*K10)/$X10)/((E10/$X10)+(($V10*K10)/$X10)+(1/Q10))</f>
        <v>100.02524710776042</v>
      </c>
      <c r="AR10">
        <f>'Main Calculations'!U49</f>
        <v>1.0000782905907468</v>
      </c>
      <c r="AS10">
        <f>'Main Calculations'!U176</f>
        <v>1.0000786556181394</v>
      </c>
      <c r="AT10">
        <f>'Main Calculations'!U304</f>
        <v>1.0000782905907468</v>
      </c>
      <c r="AU10">
        <f>'Main Calculations'!U432</f>
        <v>1.0000786556181394</v>
      </c>
      <c r="AX10">
        <f>'Main Calculations'!U112</f>
        <v>1.0000352398482713</v>
      </c>
      <c r="AY10">
        <f>'Main Calculations'!U240</f>
        <v>1.0000394376632851</v>
      </c>
      <c r="AZ10">
        <f>'Main Calculations'!U368</f>
        <v>1.0000352398482713</v>
      </c>
      <c r="BA10">
        <f>'Main Calculations'!U496</f>
        <v>1.0000394376632851</v>
      </c>
    </row>
    <row r="11" spans="1:53" x14ac:dyDescent="0.2">
      <c r="A11" s="1">
        <v>9</v>
      </c>
      <c r="B11">
        <f>SUM('Main Calculations'!B90:T90)</f>
        <v>3019.4715043664855</v>
      </c>
      <c r="C11" s="2">
        <f>SUM('Main Calculations'!B217:T217)</f>
        <v>2915.5891387331467</v>
      </c>
      <c r="D11">
        <f>SUM('Main Calculations'!B345:T345)</f>
        <v>3019.4715043664855</v>
      </c>
      <c r="E11" s="2">
        <f>SUM('Main Calculations'!B473:T473)</f>
        <v>2915.5891387331467</v>
      </c>
      <c r="F11" s="2"/>
      <c r="G11" s="2"/>
      <c r="H11">
        <f>SUM('Main Calculations'!B153:T153)</f>
        <v>4837.0145223375393</v>
      </c>
      <c r="I11">
        <f>SUM('Main Calculations'!B281:T281)</f>
        <v>3642.4015451505848</v>
      </c>
      <c r="J11" s="2">
        <f>SUM('Main Calculations'!B409:T409)</f>
        <v>4837.0145223375393</v>
      </c>
      <c r="K11" s="2">
        <f>SUM('Main Calculations'!B537:T537)</f>
        <v>3642.4015451505848</v>
      </c>
      <c r="N11">
        <f>'Target FITS'!$R$11*(B11+H11)</f>
        <v>2.8921192934781145E-3</v>
      </c>
      <c r="O11">
        <f>'Target FITS'!$R$11*(C11+I11)</f>
        <v>2.4141188972834908E-3</v>
      </c>
      <c r="P11">
        <f>'Target FITS'!$R$11*(D11+J11)</f>
        <v>2.8921192934781145E-3</v>
      </c>
      <c r="Q11">
        <f>'Target FITS'!$R$11*(E11+K11)</f>
        <v>2.4141188972834908E-3</v>
      </c>
      <c r="U11">
        <v>2</v>
      </c>
      <c r="V11">
        <f>'Target FITS'!$R$12*(1-($X$1^(-U11)))</f>
        <v>3.8294916752948289</v>
      </c>
      <c r="W11">
        <f>V11*$AH$1</f>
        <v>3.380201762789615</v>
      </c>
      <c r="X11">
        <f>V11*(1-$AH$1)</f>
        <v>0.44928991250521383</v>
      </c>
      <c r="AA11">
        <v>4</v>
      </c>
      <c r="AC11">
        <f>'Target FITS'!$R$13*(1-($X$1^(-AA11)))</f>
        <v>3.6407336781668249</v>
      </c>
      <c r="AE11">
        <v>1</v>
      </c>
      <c r="AG11">
        <f>(('Target FITS'!$R$9*B11)/$AE11)/((B11/$AE11)+(($AC11*H11)/$AE11)+(1/N11))</f>
        <v>17.140075939407215</v>
      </c>
      <c r="AH11">
        <f>(('Target FITS'!$R$9*C11)/$X11)/((C11/$X11)+(($W11*I11)/$X11)+(1/O11))</f>
        <v>22.522290105433417</v>
      </c>
      <c r="AI11">
        <f>(('Target FITS'!$R$9*D11)/$AE11)/((D11/$AE11)+(($AC11*J11)/$AE11)+(1/P11))</f>
        <v>17.140075939407215</v>
      </c>
      <c r="AJ11">
        <f>(('Target FITS'!$R$9*E11)/$X11)/((E11/$X11)+(($W11*K11)/$X11)+(1/Q11))</f>
        <v>22.522290105433417</v>
      </c>
      <c r="AM11">
        <f>(('Target FITS'!$R$9*$AC11*H11)/$AE11)/((B11/$AE11)+(($AC11*H11)/$AE11)+(1/N11))</f>
        <v>99.965031879740636</v>
      </c>
      <c r="AN11">
        <f>(('Target FITS'!$R$9*$W11*I11)/$X11)/((C11/$X11)+(($W11*I11)/$X11)+(1/O11))</f>
        <v>95.107916969331086</v>
      </c>
      <c r="AO11">
        <f>(('Target FITS'!$R$9*$AC11*J11)/$AE11)/((D11/$AE11)+(($AC11*J11)/$AE11)+(1/P11))</f>
        <v>99.965031879740636</v>
      </c>
      <c r="AP11">
        <f>(('Target FITS'!$R$9*$W11*K11)/$X11)/((E11/$X11)+(($W11*K11)/$X11)+(1/Q11))</f>
        <v>95.107916969331086</v>
      </c>
      <c r="AR11">
        <f>'Main Calculations'!U50</f>
        <v>1.0000703297642801</v>
      </c>
      <c r="AS11">
        <f>'Main Calculations'!U177</f>
        <v>1.0000701114013955</v>
      </c>
      <c r="AT11">
        <f>'Main Calculations'!U305</f>
        <v>1.0000703297642801</v>
      </c>
      <c r="AU11">
        <f>'Main Calculations'!U433</f>
        <v>1.0000701114013955</v>
      </c>
      <c r="AX11">
        <f>'Main Calculations'!U113</f>
        <v>1.0000398127822721</v>
      </c>
      <c r="AY11">
        <f>'Main Calculations'!U241</f>
        <v>1.0000373016090991</v>
      </c>
      <c r="AZ11">
        <f>'Main Calculations'!U369</f>
        <v>1.0000398127822721</v>
      </c>
      <c r="BA11">
        <f>'Main Calculations'!U497</f>
        <v>1.0000373016090991</v>
      </c>
    </row>
    <row r="12" spans="1:53" x14ac:dyDescent="0.2">
      <c r="A12" s="1">
        <v>10</v>
      </c>
      <c r="B12">
        <f>SUM('Main Calculations'!B91:T91)</f>
        <v>2614.3356875399859</v>
      </c>
      <c r="C12" s="2">
        <f>SUM('Main Calculations'!B218:T218)</f>
        <v>2679.2407700743597</v>
      </c>
      <c r="D12">
        <f>SUM('Main Calculations'!B346:T346)</f>
        <v>2614.3356875399859</v>
      </c>
      <c r="E12" s="2">
        <f>SUM('Main Calculations'!B474:T474)</f>
        <v>2679.2407700743597</v>
      </c>
      <c r="F12" s="2"/>
      <c r="G12" s="2"/>
      <c r="H12">
        <f>SUM('Main Calculations'!B154:T154)</f>
        <v>5069.7532911689868</v>
      </c>
      <c r="I12">
        <f>SUM('Main Calculations'!B282:T282)</f>
        <v>5816.1529892360832</v>
      </c>
      <c r="J12" s="2">
        <f>SUM('Main Calculations'!B410:T410)</f>
        <v>5069.7532911689868</v>
      </c>
      <c r="K12" s="2">
        <f>SUM('Main Calculations'!B538:T538)</f>
        <v>5816.1529892360832</v>
      </c>
      <c r="N12">
        <f>'Target FITS'!$R$11*(B12+H12)</f>
        <v>2.8286567191222948E-3</v>
      </c>
      <c r="O12">
        <f>'Target FITS'!$R$11*(C12+I12)</f>
        <v>3.1273131669150114E-3</v>
      </c>
      <c r="P12">
        <f>'Target FITS'!$R$11*(D12+J12)</f>
        <v>2.8286567191222948E-3</v>
      </c>
      <c r="Q12">
        <f>'Target FITS'!$R$11*(E12+K12)</f>
        <v>3.1273131669150114E-3</v>
      </c>
      <c r="T12">
        <v>3</v>
      </c>
      <c r="V12">
        <f>'Target FITS'!$R$12*(1-($X$1^(-T12)))</f>
        <v>4.2083739984946256</v>
      </c>
      <c r="X12">
        <v>1</v>
      </c>
      <c r="AA12">
        <v>5</v>
      </c>
      <c r="AC12">
        <f>'Target FITS'!$R$13*(1-($X$1^(-AA12)))</f>
        <v>3.6836714028040678</v>
      </c>
      <c r="AE12">
        <v>1</v>
      </c>
      <c r="AG12">
        <f>(('Target FITS'!$R$9*B12)/$AE12)/((B12/$AE12)+(($AC12*H12)/$AE12)+(1/N12))</f>
        <v>14.382524395866085</v>
      </c>
      <c r="AH12">
        <f>(('Target FITS'!$R$9*C12)/$X12)/((C12/$X12)+(($V12*I12)/$X12)+(1/O12))</f>
        <v>11.610739509087656</v>
      </c>
      <c r="AI12">
        <f>(('Target FITS'!$R$9*D12)/$AE12)/((D12/$AE12)+(($AC12*J12)/$AE12)+(1/P12))</f>
        <v>14.382524395866085</v>
      </c>
      <c r="AJ12">
        <f>(('Target FITS'!$R$9*E12)/$X12)/((E12/$X12)+(($V12*K12)/$X12)+(1/Q12))</f>
        <v>11.610739509087656</v>
      </c>
      <c r="AM12">
        <f>(('Target FITS'!$R$9*$AC12*H12)/$AE12)/((B12/$AE12)+(($AC12*H12)/$AE12)+(1/N12))</f>
        <v>102.74045302505449</v>
      </c>
      <c r="AN12">
        <f>(('Target FITS'!$R$9*$V12*I12)/$X12)/((C12/$X12)+(($V12*I12)/$X12)+(1/O12))</f>
        <v>106.07139701771611</v>
      </c>
      <c r="AO12">
        <f>(('Target FITS'!$R$9*$AC12*J12)/$AE12)/((D12/$AE12)+(($AC12*J12)/$AE12)+(1/P12))</f>
        <v>102.74045302505449</v>
      </c>
      <c r="AP12">
        <f>(('Target FITS'!$R$9*$V12*K12)/$X12)/((E12/$X12)+(($V12*K12)/$X12)+(1/Q12))</f>
        <v>106.07139701771611</v>
      </c>
      <c r="AR12">
        <f>'Main Calculations'!U51</f>
        <v>1.0000639611031068</v>
      </c>
      <c r="AS12">
        <f>'Main Calculations'!U178</f>
        <v>1.0000641548617226</v>
      </c>
      <c r="AT12">
        <f>'Main Calculations'!U306</f>
        <v>1.0000639611031068</v>
      </c>
      <c r="AU12">
        <f>'Main Calculations'!U434</f>
        <v>1.0000641548617226</v>
      </c>
      <c r="AX12">
        <f>'Main Calculations'!U114</f>
        <v>1.0000434711294728</v>
      </c>
      <c r="AY12">
        <f>'Main Calculations'!U242</f>
        <v>1.0000456993535558</v>
      </c>
      <c r="AZ12">
        <f>'Main Calculations'!U370</f>
        <v>1.0000434711294728</v>
      </c>
      <c r="BA12">
        <f>'Main Calculations'!U498</f>
        <v>1.0000456993535558</v>
      </c>
    </row>
    <row r="13" spans="1:53" x14ac:dyDescent="0.2">
      <c r="A13" s="1">
        <v>11</v>
      </c>
      <c r="B13">
        <f>SUM('Main Calculations'!B92:T92)</f>
        <v>2316.4327568849712</v>
      </c>
      <c r="C13" s="2">
        <f>SUM('Main Calculations'!B219:T219)</f>
        <v>2210.2575449106748</v>
      </c>
      <c r="D13">
        <f>SUM('Main Calculations'!B347:T347)</f>
        <v>2316.4327568849712</v>
      </c>
      <c r="E13" s="2">
        <f>SUM('Main Calculations'!B475:T475)</f>
        <v>2210.2575449106748</v>
      </c>
      <c r="F13" s="2"/>
      <c r="G13" s="2"/>
      <c r="H13">
        <f>SUM('Main Calculations'!B155:T155)</f>
        <v>5240.889667729748</v>
      </c>
      <c r="I13">
        <f>SUM('Main Calculations'!B283:T283)</f>
        <v>4019.8846170329734</v>
      </c>
      <c r="J13" s="2">
        <f>SUM('Main Calculations'!B411:T411)</f>
        <v>5240.889667729748</v>
      </c>
      <c r="K13" s="2">
        <f>SUM('Main Calculations'!B539:T539)</f>
        <v>4019.8846170329734</v>
      </c>
      <c r="N13">
        <f>'Target FITS'!$R$11*(B13+H13)</f>
        <v>2.7819915821109668E-3</v>
      </c>
      <c r="O13">
        <f>'Target FITS'!$R$11*(C13+I13)</f>
        <v>2.2934317309831415E-3</v>
      </c>
      <c r="P13">
        <f>'Target FITS'!$R$11*(D13+J13)</f>
        <v>2.7819915821109668E-3</v>
      </c>
      <c r="Q13">
        <f>'Target FITS'!$R$11*(E13+K13)</f>
        <v>2.2934317309831415E-3</v>
      </c>
      <c r="U13">
        <v>3</v>
      </c>
      <c r="V13">
        <f>'Target FITS'!$R$12*(1-($X$1^(-U13)))</f>
        <v>4.2083739984946256</v>
      </c>
      <c r="W13">
        <f>V13*$AH$1</f>
        <v>3.7146322317293805</v>
      </c>
      <c r="X13">
        <f>V13*(1-$AH$1)</f>
        <v>0.49374176676524512</v>
      </c>
      <c r="AA13">
        <v>6</v>
      </c>
      <c r="AC13">
        <f>'Target FITS'!$R$13*(1-($X$1^(-AA13)))</f>
        <v>3.6994673089487899</v>
      </c>
      <c r="AE13">
        <v>1</v>
      </c>
      <c r="AG13">
        <f>(('Target FITS'!$R$9*B13)/$AE13)/((B13/$AE13)+(($AC13*H13)/$AE13)+(1/N13))</f>
        <v>12.500355741938087</v>
      </c>
      <c r="AH13">
        <f>(('Target FITS'!$R$9*C13)/$X13)/((C13/$X13)+(($W13*I13)/$X13)+(1/O13))</f>
        <v>15.161401827342447</v>
      </c>
      <c r="AI13">
        <f>(('Target FITS'!$R$9*D13)/$AE13)/((D13/$AE13)+(($AC13*J13)/$AE13)+(1/P13))</f>
        <v>12.500355741938087</v>
      </c>
      <c r="AJ13">
        <f>(('Target FITS'!$R$9*E13)/$X13)/((E13/$X13)+(($W13*K13)/$X13)+(1/Q13))</f>
        <v>15.161401827342447</v>
      </c>
      <c r="AM13">
        <f>(('Target FITS'!$R$9*$AC13*H13)/$AE13)/((B13/$AE13)+(($AC13*H13)/$AE13)+(1/N13))</f>
        <v>104.6277499430437</v>
      </c>
      <c r="AN13">
        <f>(('Target FITS'!$R$9*$W13*I13)/$X13)/((C13/$X13)+(($W13*I13)/$X13)+(1/O13))</f>
        <v>102.42969672317396</v>
      </c>
      <c r="AO13">
        <f>(('Target FITS'!$R$9*$AC13*J13)/$AE13)/((D13/$AE13)+(($AC13*J13)/$AE13)+(1/P13))</f>
        <v>104.6277499430437</v>
      </c>
      <c r="AP13">
        <f>(('Target FITS'!$R$9*$W13*K13)/$X13)/((E13/$X13)+(($W13*K13)/$X13)+(1/Q13))</f>
        <v>102.42969672317396</v>
      </c>
      <c r="AR13">
        <f>'Main Calculations'!U52</f>
        <v>1.0000587503803284</v>
      </c>
      <c r="AS13">
        <f>'Main Calculations'!U179</f>
        <v>1.0000584823895156</v>
      </c>
      <c r="AT13">
        <f>'Main Calculations'!U307</f>
        <v>1.0000587503803284</v>
      </c>
      <c r="AU13">
        <f>'Main Calculations'!U435</f>
        <v>1.0000584823895156</v>
      </c>
      <c r="AX13">
        <f>'Main Calculations'!U115</f>
        <v>1.000046464322637</v>
      </c>
      <c r="AY13">
        <f>'Main Calculations'!U243</f>
        <v>1.0000433824282882</v>
      </c>
      <c r="AZ13">
        <f>'Main Calculations'!U371</f>
        <v>1.000046464322637</v>
      </c>
      <c r="BA13">
        <f>'Main Calculations'!U499</f>
        <v>1.0000433824282882</v>
      </c>
    </row>
    <row r="14" spans="1:53" x14ac:dyDescent="0.2">
      <c r="A14" s="1">
        <v>12</v>
      </c>
      <c r="B14">
        <f>SUM('Main Calculations'!B93:T93)</f>
        <v>2088.7108673477178</v>
      </c>
      <c r="C14" s="2">
        <f>SUM('Main Calculations'!B220:T220)</f>
        <v>2143.1946112201554</v>
      </c>
      <c r="D14">
        <f>SUM('Main Calculations'!B348:T348)</f>
        <v>2088.7108673477178</v>
      </c>
      <c r="E14" s="2">
        <f>SUM('Main Calculations'!B476:T476)</f>
        <v>2143.1946112201554</v>
      </c>
      <c r="F14" s="2"/>
      <c r="G14" s="2"/>
      <c r="H14">
        <f>SUM('Main Calculations'!B156:T156)</f>
        <v>5371.708673797878</v>
      </c>
      <c r="I14">
        <f>SUM('Main Calculations'!B284:T284)</f>
        <v>5998.2701388948644</v>
      </c>
      <c r="J14" s="2">
        <f>SUM('Main Calculations'!B412:T412)</f>
        <v>5371.708673797878</v>
      </c>
      <c r="K14" s="2">
        <f>SUM('Main Calculations'!B540:T540)</f>
        <v>5998.2701388948644</v>
      </c>
      <c r="N14">
        <f>'Target FITS'!$R$11*(B14+H14)</f>
        <v>2.7463198202161282E-3</v>
      </c>
      <c r="O14">
        <f>'Target FITS'!$R$11*(C14+I14)</f>
        <v>2.9970252859798882E-3</v>
      </c>
      <c r="P14">
        <f>'Target FITS'!$R$11*(D14+J14)</f>
        <v>2.7463198202161282E-3</v>
      </c>
      <c r="Q14">
        <f>'Target FITS'!$R$11*(E14+K14)</f>
        <v>2.9970252859798882E-3</v>
      </c>
      <c r="T14">
        <v>4</v>
      </c>
      <c r="V14">
        <f>'Target FITS'!$R$12*(1-($X$1^(-T14)))</f>
        <v>4.3477570158231051</v>
      </c>
      <c r="X14">
        <v>1</v>
      </c>
      <c r="AA14">
        <v>7</v>
      </c>
      <c r="AC14">
        <f>'Target FITS'!$R$13*(1-($X$1^(-AA14)))</f>
        <v>3.705278298074107</v>
      </c>
      <c r="AE14">
        <v>1</v>
      </c>
      <c r="AG14">
        <f>(('Target FITS'!$R$9*B14)/$AE14)/((B14/$AE14)+(($AC14*H14)/$AE14)+(1/N14))</f>
        <v>11.124202006317907</v>
      </c>
      <c r="AH14">
        <f>(('Target FITS'!$R$9*C14)/$X14)/((C14/$X14)+(($V14*I14)/$X14)+(1/O14))</f>
        <v>8.9363591085900751</v>
      </c>
      <c r="AI14">
        <f>(('Target FITS'!$R$9*D14)/$AE14)/((D14/$AE14)+(($AC14*J14)/$AE14)+(1/P14))</f>
        <v>11.124202006317907</v>
      </c>
      <c r="AJ14">
        <f>(('Target FITS'!$R$9*E14)/$X14)/((E14/$X14)+(($V14*K14)/$X14)+(1/Q14))</f>
        <v>8.9363591085900751</v>
      </c>
      <c r="AM14">
        <f>(('Target FITS'!$R$9*$AC14*H14)/$AE14)/((B14/$AE14)+(($AC14*H14)/$AE14)+(1/N14))</f>
        <v>106.00438346881781</v>
      </c>
      <c r="AN14">
        <f>(('Target FITS'!$R$9*$V14*I14)/$X14)/((C14/$X14)+(($V14*I14)/$X14)+(1/O14))</f>
        <v>108.74024054744334</v>
      </c>
      <c r="AO14">
        <f>(('Target FITS'!$R$9*$AC14*J14)/$AE14)/((D14/$AE14)+(($AC14*J14)/$AE14)+(1/P14))</f>
        <v>106.00438346881781</v>
      </c>
      <c r="AP14">
        <f>(('Target FITS'!$R$9*$V14*K14)/$X14)/((E14/$X14)+(($V14*K14)/$X14)+(1/Q14))</f>
        <v>108.74024054744334</v>
      </c>
      <c r="AR14">
        <f>'Main Calculations'!U53</f>
        <v>1.0000544081113467</v>
      </c>
      <c r="AS14">
        <f>'Main Calculations'!U180</f>
        <v>1.0000544876907782</v>
      </c>
      <c r="AT14">
        <f>'Main Calculations'!U308</f>
        <v>1.0000544081113467</v>
      </c>
      <c r="AU14">
        <f>'Main Calculations'!U436</f>
        <v>1.0000544876907782</v>
      </c>
      <c r="AX14">
        <f>'Main Calculations'!U116</f>
        <v>1.0000489586502737</v>
      </c>
      <c r="AY14">
        <f>'Main Calculations'!U244</f>
        <v>1.0000498738137364</v>
      </c>
      <c r="AZ14">
        <f>'Main Calculations'!U372</f>
        <v>1.0000489586502737</v>
      </c>
      <c r="BA14">
        <f>'Main Calculations'!U500</f>
        <v>1.0000498738137364</v>
      </c>
    </row>
    <row r="15" spans="1:53" x14ac:dyDescent="0.2">
      <c r="A15" s="1">
        <v>13</v>
      </c>
      <c r="B15">
        <f>SUM('Main Calculations'!B94:T94)</f>
        <v>1909.38085697117</v>
      </c>
      <c r="C15" s="2">
        <f>SUM('Main Calculations'!B221:T221)</f>
        <v>1803.1449585840114</v>
      </c>
      <c r="D15">
        <f>SUM('Main Calculations'!B349:T349)</f>
        <v>1909.38085697117</v>
      </c>
      <c r="E15" s="2">
        <f>SUM('Main Calculations'!B477:T477)</f>
        <v>1803.1449585840114</v>
      </c>
      <c r="F15" s="2"/>
      <c r="G15" s="2"/>
      <c r="H15">
        <f>SUM('Main Calculations'!B157:T157)</f>
        <v>5474.7276083777142</v>
      </c>
      <c r="I15">
        <f>SUM('Main Calculations'!B285:T285)</f>
        <v>4253.0085899232381</v>
      </c>
      <c r="J15" s="2">
        <f>SUM('Main Calculations'!B413:T413)</f>
        <v>5474.7276083777142</v>
      </c>
      <c r="K15" s="2">
        <f>SUM('Main Calculations'!B541:T541)</f>
        <v>4253.0085899232381</v>
      </c>
      <c r="N15">
        <f>'Target FITS'!$R$11*(B15+H15)</f>
        <v>2.7182282874535697E-3</v>
      </c>
      <c r="O15">
        <f>'Target FITS'!$R$11*(C15+I15)</f>
        <v>2.2293832716522698E-3</v>
      </c>
      <c r="P15">
        <f>'Target FITS'!$R$11*(D15+J15)</f>
        <v>2.7182282874535697E-3</v>
      </c>
      <c r="Q15">
        <f>'Target FITS'!$R$11*(E15+K15)</f>
        <v>2.2293832716522698E-3</v>
      </c>
      <c r="U15">
        <v>4</v>
      </c>
      <c r="V15">
        <f>'Target FITS'!$R$12*(1-($X$1^(-U15)))</f>
        <v>4.3477570158231051</v>
      </c>
      <c r="W15">
        <f>V15*$AH$1</f>
        <v>3.8376623257536453</v>
      </c>
      <c r="X15">
        <f>V15*(1-$AH$1)</f>
        <v>0.51009469006945996</v>
      </c>
      <c r="AA15">
        <v>8</v>
      </c>
      <c r="AC15">
        <f>'Target FITS'!$R$13*(1-($X$1^(-AA15)))</f>
        <v>3.7074160415061819</v>
      </c>
      <c r="AE15">
        <v>1</v>
      </c>
      <c r="AG15">
        <f>(('Target FITS'!$R$9*B15)/$AE15)/((B15/$AE15)+(($AC15*H15)/$AE15)+(1/N15))</f>
        <v>10.070978254535172</v>
      </c>
      <c r="AH15">
        <f>(('Target FITS'!$R$9*C15)/$X15)/((C15/$X15)+(($W15*I15)/$X15)+(1/O15))</f>
        <v>11.697817746141896</v>
      </c>
      <c r="AI15">
        <f>(('Target FITS'!$R$9*D15)/$AE15)/((D15/$AE15)+(($AC15*J15)/$AE15)+(1/P15))</f>
        <v>10.070978254535172</v>
      </c>
      <c r="AJ15">
        <f>(('Target FITS'!$R$9*E15)/$X15)/((E15/$X15)+(($W15*K15)/$X15)+(1/Q15))</f>
        <v>11.697817746141896</v>
      </c>
      <c r="AM15">
        <f>(('Target FITS'!$R$9*$AC15*H15)/$AE15)/((B15/$AE15)+(($AC15*H15)/$AE15)+(1/N15))</f>
        <v>107.05647386468952</v>
      </c>
      <c r="AN15">
        <f>(('Target FITS'!$R$9*$W15*I15)/$X15)/((C15/$X15)+(($W15*I15)/$X15)+(1/O15))</f>
        <v>105.88567934137596</v>
      </c>
      <c r="AO15">
        <f>(('Target FITS'!$R$9*$AC15*J15)/$AE15)/((D15/$AE15)+(($AC15*J15)/$AE15)+(1/P15))</f>
        <v>107.05647386468952</v>
      </c>
      <c r="AP15">
        <f>(('Target FITS'!$R$9*$W15*K15)/$X15)/((E15/$X15)+(($W15*K15)/$X15)+(1/Q15))</f>
        <v>105.88567934137596</v>
      </c>
      <c r="AR15">
        <f>'Main Calculations'!U54</f>
        <v>1.0000507338837465</v>
      </c>
      <c r="AS15">
        <f>'Main Calculations'!U181</f>
        <v>1.0000504315351371</v>
      </c>
      <c r="AT15">
        <f>'Main Calculations'!U309</f>
        <v>1.0000507338837465</v>
      </c>
      <c r="AU15">
        <f>'Main Calculations'!U437</f>
        <v>1.0000504315351371</v>
      </c>
      <c r="AX15">
        <f>'Main Calculations'!U117</f>
        <v>1.0000510692351972</v>
      </c>
      <c r="AY15">
        <f>'Main Calculations'!U245</f>
        <v>1.0000475922261884</v>
      </c>
      <c r="AZ15">
        <f>'Main Calculations'!U373</f>
        <v>1.0000510692351972</v>
      </c>
      <c r="BA15">
        <f>'Main Calculations'!U501</f>
        <v>1.0000475922261884</v>
      </c>
    </row>
    <row r="16" spans="1:53" x14ac:dyDescent="0.2">
      <c r="A16" s="1">
        <v>14</v>
      </c>
      <c r="B16">
        <f>SUM('Main Calculations'!B95:T95)</f>
        <v>1764.7837735039038</v>
      </c>
      <c r="C16" s="2">
        <f>SUM('Main Calculations'!B222:T222)</f>
        <v>1812.3210417434866</v>
      </c>
      <c r="D16">
        <f>SUM('Main Calculations'!B350:T350)</f>
        <v>1764.7837735039038</v>
      </c>
      <c r="E16" s="2">
        <f>SUM('Main Calculations'!B478:T478)</f>
        <v>1812.3210417434866</v>
      </c>
      <c r="F16" s="2"/>
      <c r="G16" s="2"/>
      <c r="H16">
        <f>SUM('Main Calculations'!B158:T158)</f>
        <v>5557.7932422714075</v>
      </c>
      <c r="I16">
        <f>SUM('Main Calculations'!B286:T286)</f>
        <v>6104.4769986287774</v>
      </c>
      <c r="J16" s="2">
        <f>SUM('Main Calculations'!B414:T414)</f>
        <v>5557.7932422714075</v>
      </c>
      <c r="K16" s="2">
        <f>SUM('Main Calculations'!B542:T542)</f>
        <v>6104.4769986287774</v>
      </c>
      <c r="N16">
        <f>'Target FITS'!$R$11*(B16+H16)</f>
        <v>2.6955774112396315E-3</v>
      </c>
      <c r="O16">
        <f>'Target FITS'!$R$11*(C16+I16)</f>
        <v>2.9143212725519078E-3</v>
      </c>
      <c r="P16">
        <f>'Target FITS'!$R$11*(D16+J16)</f>
        <v>2.6955774112396315E-3</v>
      </c>
      <c r="Q16">
        <f>'Target FITS'!$R$11*(E16+K16)</f>
        <v>2.9143212725519078E-3</v>
      </c>
      <c r="T16">
        <v>5</v>
      </c>
      <c r="V16">
        <f>'Target FITS'!$R$12*(1-($X$1^(-T16)))</f>
        <v>4.3990331623466954</v>
      </c>
      <c r="X16">
        <v>1</v>
      </c>
      <c r="AA16">
        <v>9</v>
      </c>
      <c r="AC16">
        <f>'Target FITS'!$R$13*(1-($X$1^(-AA16)))</f>
        <v>3.7082024733653416</v>
      </c>
      <c r="AE16">
        <v>1</v>
      </c>
      <c r="AG16">
        <f>(('Target FITS'!$R$9*B16)/$AE16)/((B16/$AE16)+(($AC16*H16)/$AE16)+(1/N16))</f>
        <v>9.2383963206203585</v>
      </c>
      <c r="AH16">
        <f>(('Target FITS'!$R$9*C16)/$X16)/((C16/$X16)+(($V16*I16)/$X16)+(1/O16))</f>
        <v>7.438633633759375</v>
      </c>
      <c r="AI16">
        <f>(('Target FITS'!$R$9*D16)/$AE16)/((D16/$AE16)+(($AC16*J16)/$AE16)+(1/P16))</f>
        <v>9.2383963206203585</v>
      </c>
      <c r="AJ16">
        <f>(('Target FITS'!$R$9*E16)/$X16)/((E16/$X16)+(($V16*K16)/$X16)+(1/Q16))</f>
        <v>7.438633633759375</v>
      </c>
      <c r="AM16">
        <f>(('Target FITS'!$R$9*$AC16*H16)/$AE16)/((B16/$AE16)+(($AC16*H16)/$AE16)+(1/N16))</f>
        <v>107.88744616471028</v>
      </c>
      <c r="AN16">
        <f>(('Target FITS'!$R$9*$V16*I16)/$X16)/((C16/$X16)+(($V16*I16)/$X16)+(1/O16))</f>
        <v>110.22084450848529</v>
      </c>
      <c r="AO16">
        <f>(('Target FITS'!$R$9*$AC16*J16)/$AE16)/((D16/$AE16)+(($AC16*J16)/$AE16)+(1/P16))</f>
        <v>107.88744616471028</v>
      </c>
      <c r="AP16">
        <f>(('Target FITS'!$R$9*$V16*K16)/$X16)/((E16/$X16)+(($V16*K16)/$X16)+(1/Q16))</f>
        <v>110.22084450848529</v>
      </c>
      <c r="AR16">
        <f>'Main Calculations'!U55</f>
        <v>1.0000475845458037</v>
      </c>
      <c r="AS16">
        <f>'Main Calculations'!U182</f>
        <v>1.000047582568675</v>
      </c>
      <c r="AT16">
        <f>'Main Calculations'!U310</f>
        <v>1.0000475845458037</v>
      </c>
      <c r="AU16">
        <f>'Main Calculations'!U438</f>
        <v>1.000047582568675</v>
      </c>
      <c r="AX16">
        <f>'Main Calculations'!U118</f>
        <v>1.0000528783079887</v>
      </c>
      <c r="AY16">
        <f>'Main Calculations'!U246</f>
        <v>1.0000528555710082</v>
      </c>
      <c r="AZ16">
        <f>'Main Calculations'!U374</f>
        <v>1.0000528783079887</v>
      </c>
      <c r="BA16">
        <f>'Main Calculations'!U502</f>
        <v>1.0000528555710082</v>
      </c>
    </row>
    <row r="17" spans="1:53" x14ac:dyDescent="0.2">
      <c r="A17" s="1">
        <v>15</v>
      </c>
      <c r="B17">
        <f>SUM('Main Calculations'!B96:T96)</f>
        <v>1509.2364271727649</v>
      </c>
      <c r="C17" s="2">
        <f>SUM('Main Calculations'!B223:T223)</f>
        <v>1540.3443857379004</v>
      </c>
      <c r="D17">
        <f>SUM('Main Calculations'!B351:T351)</f>
        <v>1481.8987392314414</v>
      </c>
      <c r="E17" s="2">
        <f>SUM('Main Calculations'!B479:T479)</f>
        <v>1496.9458018015484</v>
      </c>
      <c r="F17" s="2"/>
      <c r="G17" s="2"/>
      <c r="H17">
        <f>SUM('Main Calculations'!B159:T159)</f>
        <v>4054.1344670606741</v>
      </c>
      <c r="I17">
        <f>SUM('Main Calculations'!B287:T287)</f>
        <v>4411.8790874112492</v>
      </c>
      <c r="J17" s="2">
        <f>SUM('Main Calculations'!B415:T415)</f>
        <v>3739.7485683325594</v>
      </c>
      <c r="K17" s="2">
        <f>SUM('Main Calculations'!B543:T543)</f>
        <v>3912.7909006044993</v>
      </c>
      <c r="N17">
        <f>'Target FITS'!$R$11*(B17+H17)</f>
        <v>2.0479807696847916E-3</v>
      </c>
      <c r="O17">
        <f>'Target FITS'!$R$11*(C17+I17)</f>
        <v>2.1911246691302092E-3</v>
      </c>
      <c r="P17">
        <f>'Target FITS'!$R$11*(D17+J17)</f>
        <v>1.9221859328221035E-3</v>
      </c>
      <c r="Q17">
        <f>'Target FITS'!$R$11*(E17+K17)</f>
        <v>1.9914251532410468E-3</v>
      </c>
      <c r="U17">
        <v>5</v>
      </c>
      <c r="V17">
        <f>'Target FITS'!$R$12*(1-($X$1^(-U17)))</f>
        <v>4.3990331623466954</v>
      </c>
      <c r="W17">
        <f>V17*$AH$1</f>
        <v>3.8829225679905615</v>
      </c>
      <c r="X17">
        <f>V17*(1-$AH$1)</f>
        <v>0.51611059435613382</v>
      </c>
      <c r="AB17">
        <v>1</v>
      </c>
      <c r="AC17">
        <f>'Target FITS'!$R$13*(1-($AE$1^(-AB17)))</f>
        <v>2.3443203318260064</v>
      </c>
      <c r="AD17">
        <f>AC17*$AH$1</f>
        <v>2.0692761311647767</v>
      </c>
      <c r="AE17">
        <f>AC17*(1-$AH$1)</f>
        <v>0.27504420066122987</v>
      </c>
      <c r="AG17">
        <f>(('Target FITS'!$R$9*B17)/$AE17)/((B17/$AE17)+(($AD17*H17)/$AE17)+(1/N17))</f>
        <v>17.911655251294828</v>
      </c>
      <c r="AH17">
        <f>(('Target FITS'!$R$9*C17)/$X17)/((C17/$X17)+(($W17*I17)/$X17)+(1/O17))</f>
        <v>9.7004665408096873</v>
      </c>
      <c r="AI17">
        <f>(('Target FITS'!$R$9*D17)/$AE24)/((D17/$AE24)+(($AC24*J17)/$AE24)+(1/P17))</f>
        <v>27.393171745591083</v>
      </c>
      <c r="AJ17">
        <f>(('Target FITS'!$R$9*E17)/$X24)/((E17/$X24)+(($V24*K17)/$X24)+(1/Q17))</f>
        <v>26.15166677868574</v>
      </c>
      <c r="AM17">
        <f>(('Target FITS'!$R$9*$AD17*H17)/$AE17)/((B17/$AE17)+(($AD17*H17)/$AE17)+(1/N17))</f>
        <v>99.562327415882848</v>
      </c>
      <c r="AN17">
        <f>(('Target FITS'!$R$9*$W17*I17)/$X17)/((C17/$X17)+(($W17*I17)/$X17)+(1/O17))</f>
        <v>107.88402070149267</v>
      </c>
      <c r="AO17">
        <f>(('Target FITS'!$R$9*$AC24*J17)/$AE24)/((D17/$AE24)+(($AC24*J17)/$AE24)+(1/P17))</f>
        <v>69.129942624009914</v>
      </c>
      <c r="AP17">
        <f>(('Target FITS'!$R$9*$V24*K17)/$X24)/((E17/$X24)+(($V24*K17)/$X24)+(1/Q17))</f>
        <v>68.356518775853445</v>
      </c>
      <c r="AR17">
        <f>'Main Calculations'!U56</f>
        <v>1.0000444860555562</v>
      </c>
      <c r="AS17">
        <f>'Main Calculations'!U183</f>
        <v>1.0000445275752596</v>
      </c>
      <c r="AT17">
        <f>'Main Calculations'!U311</f>
        <v>1.0000444122427501</v>
      </c>
      <c r="AU17">
        <f>'Main Calculations'!U439</f>
        <v>1.00004441039743</v>
      </c>
      <c r="AX17">
        <f>'Main Calculations'!U119</f>
        <v>1.0000502019347259</v>
      </c>
      <c r="AY17">
        <f>'Main Calculations'!U247</f>
        <v>1.0000506794113151</v>
      </c>
      <c r="AZ17">
        <f>'Main Calculations'!U375</f>
        <v>1.0000493530874561</v>
      </c>
      <c r="BA17">
        <f>'Main Calculations'!U503</f>
        <v>1.0000493318662744</v>
      </c>
    </row>
    <row r="18" spans="1:53" s="2" customFormat="1" x14ac:dyDescent="0.2">
      <c r="A18" s="2">
        <v>16</v>
      </c>
      <c r="B18">
        <f>SUM('Main Calculations'!B97:T97)</f>
        <v>1345.4037426477148</v>
      </c>
      <c r="C18" s="2">
        <f>SUM('Main Calculations'!B224:T224)</f>
        <v>1376.1422146830791</v>
      </c>
      <c r="D18">
        <f>SUM('Main Calculations'!B352:T352)</f>
        <v>1305.155806338593</v>
      </c>
      <c r="E18" s="2">
        <f>SUM('Main Calculations'!B480:T480)</f>
        <v>1312.2486095333916</v>
      </c>
      <c r="H18">
        <f>SUM('Main Calculations'!B160:T160)</f>
        <v>3368.8161517935882</v>
      </c>
      <c r="I18">
        <f>SUM('Main Calculations'!B288:T288)</f>
        <v>3722.3112661779414</v>
      </c>
      <c r="J18" s="2">
        <f>SUM('Main Calculations'!B416:T416)</f>
        <v>2905.9622689682465</v>
      </c>
      <c r="K18" s="2">
        <f>SUM('Main Calculations'!B544:T544)</f>
        <v>2987.5298994491718</v>
      </c>
      <c r="N18">
        <f>'Target FITS'!$R$11*(B18+H18)</f>
        <v>1.7353924215062677E-3</v>
      </c>
      <c r="O18">
        <f>'Target FITS'!$R$11*(C18+I18)</f>
        <v>1.8768359835147335E-3</v>
      </c>
      <c r="P18">
        <f>'Target FITS'!$R$11*(D18+J18)</f>
        <v>1.5501912421549517E-3</v>
      </c>
      <c r="Q18">
        <f>'Target FITS'!$R$11*(E18+K18)</f>
        <v>1.5828288042826185E-3</v>
      </c>
      <c r="U18">
        <v>6</v>
      </c>
      <c r="V18">
        <f>'Target FITS'!$R$12*(1-($X$1^(-U18)))</f>
        <v>4.4178966024752189</v>
      </c>
      <c r="W18">
        <f>V18*$AH$1</f>
        <v>3.8995728806119625</v>
      </c>
      <c r="X18">
        <f t="shared" ref="X18" si="0">V18*(1-$AH$1)</f>
        <v>0.51832372186325637</v>
      </c>
      <c r="Y18"/>
      <c r="AB18">
        <v>2</v>
      </c>
      <c r="AC18">
        <f>'Target FITS'!$R$13*(1-($AE$1^(-AB18)))</f>
        <v>3.206747585425008</v>
      </c>
      <c r="AD18">
        <f>AC18*$AH$1</f>
        <v>2.8305202779270791</v>
      </c>
      <c r="AE18">
        <f>AC18*(1-$AH$1)</f>
        <v>0.37622730749792921</v>
      </c>
      <c r="AG18">
        <f>(('Target FITS'!$R$9*B18)/$AE18)/((B18/$AE18)+(($AD18*H18)/$AE18)+(1/N18))</f>
        <v>14.434910312888917</v>
      </c>
      <c r="AH18">
        <f>(('Target FITS'!$R$9*C18)/$X18)/((C18/$X18)+(($W18*I18)/$X18)+(1/O18))</f>
        <v>10.134648273106906</v>
      </c>
      <c r="AI18">
        <f>(('Target FITS'!$R$9*D18)/$AE25)/((D18/$AE25)+(($AC25*J18)/$AE25)+(1/P18))</f>
        <v>24.746613916496997</v>
      </c>
      <c r="AJ18">
        <f>(('Target FITS'!$R$9*E18)/$X25)/((E18/$X25)+(($V25*K18)/$X25)+(1/Q18))</f>
        <v>23.253839436829317</v>
      </c>
      <c r="AM18">
        <f>(('Target FITS'!$R$9*$AD18*H18)/$AE18)/((B18/$AE18)+(($AD18*H18)/$AE18)+(1/N18))</f>
        <v>102.30692691419019</v>
      </c>
      <c r="AN18">
        <f>(('Target FITS'!$R$9*$W18*I18)/$X18)/((C18/$X18)+(($W18*I18)/$X18)+(1/O18))</f>
        <v>106.89935668147805</v>
      </c>
      <c r="AO18">
        <f>(('Target FITS'!$R$9*$AC25*J18)/$AE25)/((D18/$AE25)+(($AC25*J18)/$AE25)+(1/P18))</f>
        <v>55.09895904903837</v>
      </c>
      <c r="AP18">
        <f>(('Target FITS'!$R$9*$V25*K18)/$X25)/((E18/$X25)+(($V25*K18)/$X25)+(1/Q18))</f>
        <v>52.94083765058857</v>
      </c>
      <c r="AR18">
        <f>'Main Calculations'!U57</f>
        <v>1.0000417748765895</v>
      </c>
      <c r="AS18">
        <f>'Main Calculations'!U184</f>
        <v>1.000041854456021</v>
      </c>
      <c r="AT18">
        <f>'Main Calculations'!U312</f>
        <v>1.0000416364775782</v>
      </c>
      <c r="AU18">
        <f>'Main Calculations'!U440</f>
        <v>1.0000416347475907</v>
      </c>
      <c r="AX18">
        <f>'Main Calculations'!U120</f>
        <v>1.0000478601081209</v>
      </c>
      <c r="AY18">
        <f>'Main Calculations'!U248</f>
        <v>1.0000487752715836</v>
      </c>
      <c r="AZ18">
        <f>'Main Calculations'!U376</f>
        <v>1.0000462685194902</v>
      </c>
      <c r="BA18">
        <f>'Main Calculations'!U504</f>
        <v>1.0000462486246322</v>
      </c>
    </row>
    <row r="19" spans="1:53" x14ac:dyDescent="0.2">
      <c r="A19" s="2">
        <v>17</v>
      </c>
      <c r="B19">
        <f>SUM('Main Calculations'!B98:T98)</f>
        <v>1220.8302498889716</v>
      </c>
      <c r="C19" s="2">
        <f>SUM('Main Calculations'!B225:T225)</f>
        <v>1253.2277038903362</v>
      </c>
      <c r="D19">
        <f>SUM('Main Calculations'!B353:T353)</f>
        <v>1172.4799970083714</v>
      </c>
      <c r="E19" s="2">
        <f>SUM('Main Calculations'!B481:T481)</f>
        <v>1176.4716695878888</v>
      </c>
      <c r="H19">
        <f>SUM('Main Calculations'!B161:T161)</f>
        <v>2951.214512128654</v>
      </c>
      <c r="I19">
        <f>SUM('Main Calculations'!B289:T289)</f>
        <v>3323.7877628208812</v>
      </c>
      <c r="J19" s="2">
        <f>SUM('Main Calculations'!B417:T417)</f>
        <v>2395.1842115788559</v>
      </c>
      <c r="K19" s="2">
        <f>SUM('Main Calculations'!B545:T545)</f>
        <v>2441.0886219472804</v>
      </c>
      <c r="N19">
        <f>'Target FITS'!$R$11*(B19+H19)</f>
        <v>1.5358076255049954E-3</v>
      </c>
      <c r="O19">
        <f>'Target FITS'!$R$11*(C19+I19)</f>
        <v>1.6848849081930574E-3</v>
      </c>
      <c r="P19">
        <f>'Target FITS'!$R$11*(D19+J19)</f>
        <v>1.3133238518130644E-3</v>
      </c>
      <c r="Q19">
        <f>'Target FITS'!$R$11*(E19+K19)</f>
        <v>1.3316915321821552E-3</v>
      </c>
      <c r="U19">
        <v>7</v>
      </c>
      <c r="V19">
        <f>'Target FITS'!$R$12*(1-($X$1^(-U19)))</f>
        <v>4.4248360742882715</v>
      </c>
      <c r="W19">
        <f>V19*$AH$1</f>
        <v>3.9056981883144539</v>
      </c>
      <c r="X19">
        <f>V19*(1-$AH$1)</f>
        <v>0.51913788597381783</v>
      </c>
      <c r="AB19">
        <v>3</v>
      </c>
      <c r="AC19">
        <f>'Target FITS'!$R$13*(1-($AE$1^(-AB19)))</f>
        <v>3.5240168415300301</v>
      </c>
      <c r="AD19">
        <f>AC19*$AH$1</f>
        <v>3.1105663492330256</v>
      </c>
      <c r="AE19">
        <f>AC19*(1-$AH$1)</f>
        <v>0.41345049229700442</v>
      </c>
      <c r="AG19">
        <f>(('Target FITS'!$R$9*B19)/$AE19)/((B19/$AE19)+(($AD19*H19)/$AE19)+(1/N19))</f>
        <v>13.623414859314677</v>
      </c>
      <c r="AH19">
        <f>(('Target FITS'!$R$9*C19)/$X19)/((C19/$X19)+(($W19*I19)/$X19)+(1/O19))</f>
        <v>10.260509143818078</v>
      </c>
      <c r="AI19">
        <f>(('Target FITS'!$R$9*D19)/$AE26)/((D19/$AE26)+(($AC26*J19)/$AE26)+(1/P19))</f>
        <v>22.333372288752713</v>
      </c>
      <c r="AJ19">
        <f>(('Target FITS'!$R$9*E19)/$X26)/((E19/$X26)+(($V26*K19)/$X26)+(1/Q19))</f>
        <v>20.667675161310889</v>
      </c>
      <c r="AM19">
        <f>(('Target FITS'!$R$9*$AD19*H19)/$AE19)/((B19/$AE19)+(($AD19*H19)/$AE19)+(1/N19))</f>
        <v>102.44032493954516</v>
      </c>
      <c r="AN19">
        <f>(('Target FITS'!$R$9*$W19*I19)/$X19)/((C19/$X19)+(($W19*I19)/$X19)+(1/O19))</f>
        <v>106.28473393948784</v>
      </c>
      <c r="AO19">
        <f>(('Target FITS'!$R$9*$AC26*J19)/$AE26)/((D19/$AE26)+(($AC26*J19)/$AE26)+(1/P19))</f>
        <v>45.623414330156201</v>
      </c>
      <c r="AP19">
        <f>(('Target FITS'!$R$9*$V26*K19)/$X26)/((E19/$X26)+(($V26*K19)/$X26)+(1/Q19))</f>
        <v>42.883843259949764</v>
      </c>
      <c r="AR19">
        <f>'Main Calculations'!U58</f>
        <v>1.0000393826598544</v>
      </c>
      <c r="AS19">
        <f>'Main Calculations'!U185</f>
        <v>1.0000394958213989</v>
      </c>
      <c r="AT19">
        <f>'Main Calculations'!U313</f>
        <v>1.0000391872730148</v>
      </c>
      <c r="AU19">
        <f>'Main Calculations'!U441</f>
        <v>1.0000391856447912</v>
      </c>
      <c r="AX19">
        <f>'Main Calculations'!U121</f>
        <v>1.0000457937905283</v>
      </c>
      <c r="AY19">
        <f>'Main Calculations'!U249</f>
        <v>1.0000470951482912</v>
      </c>
      <c r="AZ19">
        <f>'Main Calculations'!U377</f>
        <v>1.0000435468418731</v>
      </c>
      <c r="BA19">
        <f>'Main Calculations'!U505</f>
        <v>1.000043528117301</v>
      </c>
    </row>
    <row r="20" spans="1:53" x14ac:dyDescent="0.2">
      <c r="A20" s="2">
        <v>18</v>
      </c>
      <c r="B20">
        <f>SUM('Main Calculations'!B99:T99)</f>
        <v>1120.2230055868217</v>
      </c>
      <c r="C20" s="2">
        <f>SUM('Main Calculations'!B226:T226)</f>
        <v>1154.4782383157976</v>
      </c>
      <c r="D20">
        <f>SUM('Main Calculations'!B354:T354)</f>
        <v>1066.1531765520874</v>
      </c>
      <c r="E20" s="2">
        <f>SUM('Main Calculations'!B482:T482)</f>
        <v>1068.642375558954</v>
      </c>
      <c r="H20">
        <f>SUM('Main Calculations'!B162:T162)</f>
        <v>2663.6989150680997</v>
      </c>
      <c r="I20">
        <f>SUM('Main Calculations'!B290:T290)</f>
        <v>3057.636538272689</v>
      </c>
      <c r="J20" s="2">
        <f>SUM('Main Calculations'!B418:T418)</f>
        <v>2041.8937538902296</v>
      </c>
      <c r="K20" s="2">
        <f>SUM('Main Calculations'!B546:T546)</f>
        <v>2070.5196329456821</v>
      </c>
      <c r="N20">
        <f>'Target FITS'!$R$11*(B20+H20)</f>
        <v>1.3929323560869277E-3</v>
      </c>
      <c r="O20">
        <f>'Target FITS'!$R$11*(C20+I20)</f>
        <v>1.5505581465186445E-3</v>
      </c>
      <c r="P20">
        <f>'Target FITS'!$R$11*(D20+J20)</f>
        <v>1.1441301444455926E-3</v>
      </c>
      <c r="Q20">
        <f>'Target FITS'!$R$11*(E20+K20)</f>
        <v>1.1555841860204446E-3</v>
      </c>
      <c r="U20">
        <v>8</v>
      </c>
      <c r="V20">
        <f>'Target FITS'!$R$12*(1-($X$1^(-U20)))</f>
        <v>4.4273889633008814</v>
      </c>
      <c r="W20">
        <f>V20*$AH$1</f>
        <v>3.9079515630890485</v>
      </c>
      <c r="X20">
        <f>V20*(1-$AH$1)</f>
        <v>0.51943740021183293</v>
      </c>
      <c r="AB20">
        <v>4</v>
      </c>
      <c r="AC20">
        <f>'Target FITS'!$R$13*(1-($AE$1^(-AB20)))</f>
        <v>3.6407336781668249</v>
      </c>
      <c r="AD20">
        <f>AC20*$AH$1</f>
        <v>3.2135895414473152</v>
      </c>
      <c r="AE20">
        <f>AC20*(1-$AH$1)</f>
        <v>0.42714413671950957</v>
      </c>
      <c r="AG20">
        <f>(('Target FITS'!$R$9*B20)/$AE20)/((B20/$AE20)+(($AD20*H20)/$AE20)+(1/N20))</f>
        <v>13.355739657587508</v>
      </c>
      <c r="AH20">
        <f>(('Target FITS'!$R$9*C20)/$X20)/((C20/$X20)+(($W20*I20)/$X20)+(1/O20))</f>
        <v>10.228857166520882</v>
      </c>
      <c r="AI20">
        <f>(('Target FITS'!$R$9*D20)/$AE27)/((D20/$AE27)+(($AC27*J20)/$AE27)+(1/P20))</f>
        <v>20.181504433753769</v>
      </c>
      <c r="AJ20">
        <f>(('Target FITS'!$R$9*E20)/$X27)/((E20/$X27)+(($V27*K20)/$X27)+(1/Q20))</f>
        <v>18.436575296870746</v>
      </c>
      <c r="AM20">
        <f>(('Target FITS'!$R$9*$AD20*H20)/$AE20)/((B20/$AE20)+(($AD20*H20)/$AE20)+(1/N20))</f>
        <v>102.05610670030909</v>
      </c>
      <c r="AN20">
        <f>(('Target FITS'!$R$9*$W20*I20)/$X20)/((C20/$X20)+(($W20*I20)/$X20)+(1/O20))</f>
        <v>105.87084881343493</v>
      </c>
      <c r="AO20">
        <f>(('Target FITS'!$R$9*$AC27*J20)/$AE27)/((D20/$AE27)+(($AC27*J20)/$AE27)+(1/P20))</f>
        <v>38.651564103252973</v>
      </c>
      <c r="AP20">
        <f>(('Target FITS'!$R$9*$V27*K20)/$X27)/((E20/$X27)+(($V27*K20)/$X27)+(1/Q20))</f>
        <v>35.7212964687889</v>
      </c>
      <c r="AR20">
        <f>'Main Calculations'!U59</f>
        <v>1.0000372562449786</v>
      </c>
      <c r="AS20">
        <f>'Main Calculations'!U186</f>
        <v>1.0000373992572904</v>
      </c>
      <c r="AT20">
        <f>'Main Calculations'!U314</f>
        <v>1.0000370102022917</v>
      </c>
      <c r="AU20">
        <f>'Main Calculations'!U442</f>
        <v>1.0000370086645249</v>
      </c>
      <c r="AX20">
        <f>'Main Calculations'!U122</f>
        <v>1.0000439570637794</v>
      </c>
      <c r="AY20">
        <f>'Main Calculations'!U250</f>
        <v>1.0000456017053645</v>
      </c>
      <c r="AZ20">
        <f>'Main Calculations'!U378</f>
        <v>1.0000411275728802</v>
      </c>
      <c r="BA20">
        <f>'Main Calculations'!U506</f>
        <v>1.000041109888562</v>
      </c>
    </row>
    <row r="21" spans="1:53" x14ac:dyDescent="0.2">
      <c r="A21" s="2">
        <v>19</v>
      </c>
      <c r="B21">
        <f>SUM('Main Calculations'!B100:T100)</f>
        <v>1036.3546980167314</v>
      </c>
      <c r="C21" s="2">
        <f>SUM('Main Calculations'!B227:T227)</f>
        <v>1072.3147324659155</v>
      </c>
      <c r="D21">
        <f>SUM('Main Calculations'!B355:T355)</f>
        <v>977.97354940689809</v>
      </c>
      <c r="E21" s="2">
        <f>SUM('Main Calculations'!B483:T483)</f>
        <v>979.63464884224902</v>
      </c>
      <c r="H21">
        <f>SUM('Main Calculations'!B163:T163)</f>
        <v>2451.5886572499908</v>
      </c>
      <c r="I21">
        <f>SUM('Main Calculations'!B291:T291)</f>
        <v>2865.131446064629</v>
      </c>
      <c r="J21" s="2">
        <f>SUM('Main Calculations'!B419:T419)</f>
        <v>1780.2035610802943</v>
      </c>
      <c r="K21" s="2">
        <f>SUM('Main Calculations'!B547:T547)</f>
        <v>1799.3062562212813</v>
      </c>
      <c r="N21">
        <f>'Target FITS'!$R$11*(B21+H21)</f>
        <v>1.2839771162372492E-3</v>
      </c>
      <c r="O21">
        <f>'Target FITS'!$R$11*(C21+I21)</f>
        <v>1.4494475037890705E-3</v>
      </c>
      <c r="P21">
        <f>'Target FITS'!$R$11*(D21+J21)</f>
        <v>1.0153365269098874E-3</v>
      </c>
      <c r="Q21">
        <f>'Target FITS'!$R$11*(E21+K21)</f>
        <v>1.0229800676348287E-3</v>
      </c>
      <c r="U21">
        <v>9</v>
      </c>
      <c r="V21">
        <f>'Target FITS'!$R$12*(1-($X$1^(-U21)))</f>
        <v>4.4283281186842132</v>
      </c>
      <c r="W21">
        <f>V21*$AH$1</f>
        <v>3.9087805333418766</v>
      </c>
      <c r="X21">
        <f>V21*(1-$AH$1)</f>
        <v>0.5195475853423368</v>
      </c>
      <c r="AB21">
        <v>5</v>
      </c>
      <c r="AC21">
        <f>'Target FITS'!$R$13*(1-($AE$1^(-AB21)))</f>
        <v>3.6836714028040678</v>
      </c>
      <c r="AD21">
        <f>AC21*$AH$1</f>
        <v>3.2514896558268065</v>
      </c>
      <c r="AE21">
        <f>AC21*(1-$AH$1)</f>
        <v>0.43218174697726125</v>
      </c>
      <c r="AG21">
        <f>(('Target FITS'!$R$9*B21)/$AE21)/((B21/$AE21)+(($AD21*H21)/$AE21)+(1/N21))</f>
        <v>13.205589042632241</v>
      </c>
      <c r="AH21">
        <f>(('Target FITS'!$R$9*C21)/$X21)/((C21/$X21)+(($W21*I21)/$X21)+(1/O21))</f>
        <v>10.109178828798028</v>
      </c>
      <c r="AI21">
        <f>(('Target FITS'!$R$9*D21)/$AE28)/((D21/$AE28)+(($AC28*J21)/$AE28)+(1/P21))</f>
        <v>18.233861795031313</v>
      </c>
      <c r="AJ21">
        <f>(('Target FITS'!$R$9*E21)/$X28)/((E21/$X28)+(($V28*K21)/$X28)+(1/Q21))</f>
        <v>16.476967113482861</v>
      </c>
      <c r="AM21">
        <f>(('Target FITS'!$R$9*$AD21*H21)/$AE21)/((B21/$AE21)+(($AD21*H21)/$AE21)+(1/N21))</f>
        <v>101.57324738881856</v>
      </c>
      <c r="AN21">
        <f>(('Target FITS'!$R$9*$W21*I21)/$X21)/((C21/$X21)+(($W21*I21)/$X21)+(1/O21))</f>
        <v>105.57946194078264</v>
      </c>
      <c r="AO21">
        <f>(('Target FITS'!$R$9*$AC28*J21)/$AE28)/((D21/$AE28)+(($AC28*J21)/$AE28)+(1/P21))</f>
        <v>33.191067099356992</v>
      </c>
      <c r="AP21">
        <f>(('Target FITS'!$R$9*$V28*K21)/$X28)/((E21/$X28)+(($V28*K21)/$X28)+(1/Q21))</f>
        <v>30.263435502081869</v>
      </c>
      <c r="AR21">
        <f>'Main Calculations'!U60</f>
        <v>1.0000353536632478</v>
      </c>
      <c r="AS21">
        <f>'Main Calculations'!U187</f>
        <v>1.0000355233841407</v>
      </c>
      <c r="AT21">
        <f>'Main Calculations'!U315</f>
        <v>1.0000350622969079</v>
      </c>
      <c r="AU21">
        <f>'Main Calculations'!U443</f>
        <v>1.0000350608400763</v>
      </c>
      <c r="AX21">
        <f>'Main Calculations'!U123</f>
        <v>1.0000423136766881</v>
      </c>
      <c r="AY21">
        <f>'Main Calculations'!U251</f>
        <v>1.0000442654669564</v>
      </c>
      <c r="AZ21">
        <f>'Main Calculations'!U379</f>
        <v>1.0000389629637811</v>
      </c>
      <c r="BA21">
        <f>'Main Calculations'!U507</f>
        <v>1.0000389462102166</v>
      </c>
    </row>
    <row r="22" spans="1:53" x14ac:dyDescent="0.2">
      <c r="A22"/>
      <c r="U22" s="49"/>
      <c r="V22" s="49"/>
      <c r="W22" s="49"/>
      <c r="X22" s="49"/>
      <c r="AB22" s="49"/>
      <c r="AC22" s="49"/>
      <c r="AD22" s="49"/>
      <c r="AE22" s="49"/>
    </row>
    <row r="23" spans="1:53" x14ac:dyDescent="0.2">
      <c r="A23"/>
      <c r="U23" t="s">
        <v>176</v>
      </c>
      <c r="Y23" s="5"/>
      <c r="AB23" t="s">
        <v>176</v>
      </c>
    </row>
    <row r="24" spans="1:53" x14ac:dyDescent="0.2">
      <c r="A24"/>
      <c r="U24">
        <v>1</v>
      </c>
      <c r="V24">
        <v>1</v>
      </c>
      <c r="X24">
        <f>'Target FITS'!$R$12*(1-($X$1^(-U24)))</f>
        <v>2.7995827410164735</v>
      </c>
      <c r="Y24" s="5"/>
      <c r="AB24">
        <v>1</v>
      </c>
      <c r="AC24">
        <v>1</v>
      </c>
      <c r="AE24">
        <f>'Target FITS'!$R$13*(1-($X$1^(-AB24)))</f>
        <v>2.3443203318260064</v>
      </c>
    </row>
    <row r="25" spans="1:53" x14ac:dyDescent="0.2">
      <c r="A25"/>
      <c r="U25">
        <v>2</v>
      </c>
      <c r="V25">
        <v>1</v>
      </c>
      <c r="X25">
        <f>'Target FITS'!$R$12*(1-($X$1^(-U25)))</f>
        <v>3.8294916752948289</v>
      </c>
      <c r="Y25" s="5"/>
      <c r="AB25">
        <v>2</v>
      </c>
      <c r="AC25">
        <v>1</v>
      </c>
      <c r="AE25">
        <f>'Target FITS'!$R$13*(1-($X$1^(-AB25)))</f>
        <v>3.206747585425008</v>
      </c>
    </row>
    <row r="26" spans="1:53" x14ac:dyDescent="0.2">
      <c r="A26"/>
      <c r="U26">
        <v>3</v>
      </c>
      <c r="V26">
        <v>1</v>
      </c>
      <c r="X26">
        <f>'Target FITS'!$R$12*(1-($X$1^(-U26)))</f>
        <v>4.2083739984946256</v>
      </c>
      <c r="Y26" s="5"/>
      <c r="AB26">
        <v>3</v>
      </c>
      <c r="AC26">
        <v>1</v>
      </c>
      <c r="AE26">
        <f>'Target FITS'!$R$13*(1-($X$1^(-AB26)))</f>
        <v>3.5240168415300301</v>
      </c>
    </row>
    <row r="27" spans="1:53" x14ac:dyDescent="0.2">
      <c r="A27"/>
      <c r="U27">
        <v>4</v>
      </c>
      <c r="V27">
        <v>1</v>
      </c>
      <c r="X27">
        <f>'Target FITS'!$R$12*(1-($X$1^(-U27)))</f>
        <v>4.3477570158231051</v>
      </c>
      <c r="Y27" s="5"/>
      <c r="AB27">
        <v>4</v>
      </c>
      <c r="AC27">
        <v>1</v>
      </c>
      <c r="AE27">
        <f>'Target FITS'!$R$13*(1-($X$1^(-AB27)))</f>
        <v>3.6407336781668249</v>
      </c>
    </row>
    <row r="28" spans="1:53" x14ac:dyDescent="0.2">
      <c r="A28"/>
      <c r="U28">
        <v>5</v>
      </c>
      <c r="V28">
        <v>1</v>
      </c>
      <c r="X28">
        <f>'Target FITS'!$R$12*(1-($X$1^(-U28)))</f>
        <v>4.3990331623466954</v>
      </c>
      <c r="Y28" s="5"/>
      <c r="AB28">
        <v>5</v>
      </c>
      <c r="AC28">
        <v>1</v>
      </c>
      <c r="AE28">
        <f>'Target FITS'!$R$13*(1-($X$1^(-AB28)))</f>
        <v>3.6836714028040678</v>
      </c>
    </row>
    <row r="29" spans="1:53" x14ac:dyDescent="0.2">
      <c r="A29"/>
      <c r="U29" s="5"/>
      <c r="V29" s="5"/>
      <c r="W29" s="5"/>
      <c r="X29" s="5"/>
      <c r="Y29" s="5"/>
    </row>
    <row r="30" spans="1:53" x14ac:dyDescent="0.2">
      <c r="A30"/>
    </row>
    <row r="31" spans="1:53" x14ac:dyDescent="0.2">
      <c r="A31"/>
    </row>
    <row r="32" spans="1:53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2"/>
  <sheetViews>
    <sheetView topLeftCell="A58" zoomScale="114" zoomScaleNormal="85" zoomScalePageLayoutView="85" workbookViewId="0">
      <selection activeCell="I82" sqref="A63:I82"/>
    </sheetView>
  </sheetViews>
  <sheetFormatPr baseColWidth="10" defaultRowHeight="16" x14ac:dyDescent="0.2"/>
  <cols>
    <col min="1" max="1" width="12.1640625" customWidth="1"/>
    <col min="2" max="2" width="13.33203125" customWidth="1"/>
    <col min="3" max="4" width="13.5" customWidth="1"/>
    <col min="5" max="5" width="13.83203125" customWidth="1"/>
    <col min="7" max="7" width="14.1640625" customWidth="1"/>
    <col min="8" max="8" width="13.1640625" customWidth="1"/>
    <col min="9" max="9" width="17.1640625" customWidth="1"/>
    <col min="10" max="10" width="11.33203125" customWidth="1"/>
    <col min="12" max="12" width="13.5" customWidth="1"/>
    <col min="13" max="13" width="13.33203125" customWidth="1"/>
    <col min="14" max="14" width="18.6640625" customWidth="1"/>
    <col min="17" max="17" width="13.33203125" customWidth="1"/>
    <col min="18" max="18" width="14.5" customWidth="1"/>
    <col min="19" max="19" width="19.5" customWidth="1"/>
    <col min="20" max="20" width="12" customWidth="1"/>
    <col min="21" max="21" width="14.1640625" bestFit="1" customWidth="1"/>
    <col min="22" max="22" width="17.5" customWidth="1"/>
    <col min="24" max="24" width="14.83203125" customWidth="1"/>
  </cols>
  <sheetData>
    <row r="1" spans="16:27" ht="19" x14ac:dyDescent="0.25">
      <c r="P1" t="s">
        <v>76</v>
      </c>
      <c r="R1" s="6"/>
      <c r="T1" s="65" t="s">
        <v>150</v>
      </c>
      <c r="U1" s="63"/>
      <c r="V1" s="65" t="s">
        <v>151</v>
      </c>
      <c r="W1" s="63"/>
      <c r="X1" s="65" t="s">
        <v>152</v>
      </c>
      <c r="Y1" s="63"/>
      <c r="Z1" s="62" t="s">
        <v>145</v>
      </c>
      <c r="AA1" s="63"/>
    </row>
    <row r="2" spans="16:27" ht="19" x14ac:dyDescent="0.25">
      <c r="P2" t="s">
        <v>77</v>
      </c>
      <c r="Q2" s="6"/>
      <c r="R2" s="6"/>
      <c r="T2" s="51" t="s">
        <v>54</v>
      </c>
      <c r="U2" s="51">
        <f>R8</f>
        <v>1.2206023919835746E-8</v>
      </c>
      <c r="V2" s="51" t="s">
        <v>54</v>
      </c>
      <c r="W2" s="51">
        <f>R8</f>
        <v>1.2206023919835746E-8</v>
      </c>
      <c r="X2" s="51" t="s">
        <v>54</v>
      </c>
      <c r="Y2" s="51">
        <f>R8</f>
        <v>1.2206023919835746E-8</v>
      </c>
      <c r="Z2" s="51" t="s">
        <v>54</v>
      </c>
      <c r="AA2" s="51">
        <f>R8</f>
        <v>1.2206023919835746E-8</v>
      </c>
    </row>
    <row r="3" spans="16:27" ht="19" x14ac:dyDescent="0.25">
      <c r="Q3" s="6"/>
      <c r="R3" s="6"/>
      <c r="T3" s="51" t="s">
        <v>53</v>
      </c>
      <c r="U3" s="51">
        <f>R9</f>
        <v>119.06786061049952</v>
      </c>
      <c r="V3" s="51" t="s">
        <v>53</v>
      </c>
      <c r="W3" s="51">
        <f t="shared" ref="W3:W5" si="0">R9</f>
        <v>119.06786061049952</v>
      </c>
      <c r="X3" s="51" t="s">
        <v>53</v>
      </c>
      <c r="Y3" s="51">
        <f t="shared" ref="Y3:Y5" si="1">R9</f>
        <v>119.06786061049952</v>
      </c>
      <c r="Z3" s="51" t="s">
        <v>53</v>
      </c>
      <c r="AA3" s="51">
        <f t="shared" ref="AA3:AA5" si="2">R9</f>
        <v>119.06786061049952</v>
      </c>
    </row>
    <row r="4" spans="16:27" ht="19" x14ac:dyDescent="0.25">
      <c r="Q4" s="6"/>
      <c r="R4" s="6"/>
      <c r="T4" s="51" t="s">
        <v>52</v>
      </c>
      <c r="U4" s="52">
        <f>R10</f>
        <v>1</v>
      </c>
      <c r="V4" s="51" t="s">
        <v>52</v>
      </c>
      <c r="W4" s="51">
        <f t="shared" si="0"/>
        <v>1</v>
      </c>
      <c r="X4" s="51" t="s">
        <v>52</v>
      </c>
      <c r="Y4" s="51">
        <f t="shared" si="1"/>
        <v>1</v>
      </c>
      <c r="Z4" s="51" t="s">
        <v>52</v>
      </c>
      <c r="AA4" s="51">
        <f t="shared" si="2"/>
        <v>1</v>
      </c>
    </row>
    <row r="5" spans="16:27" ht="19" x14ac:dyDescent="0.25">
      <c r="Q5" s="6"/>
      <c r="R5" s="6"/>
      <c r="T5" s="51" t="s">
        <v>51</v>
      </c>
      <c r="U5" s="51">
        <f>R11</f>
        <v>3.6811868354985475E-7</v>
      </c>
      <c r="V5" s="51" t="s">
        <v>51</v>
      </c>
      <c r="W5" s="51">
        <f t="shared" si="0"/>
        <v>3.6811868354985475E-7</v>
      </c>
      <c r="X5" s="51" t="s">
        <v>51</v>
      </c>
      <c r="Y5" s="51">
        <f t="shared" si="1"/>
        <v>3.6811868354985475E-7</v>
      </c>
      <c r="Z5" s="51" t="s">
        <v>51</v>
      </c>
      <c r="AA5" s="51">
        <f t="shared" si="2"/>
        <v>3.6811868354985475E-7</v>
      </c>
    </row>
    <row r="6" spans="16:27" ht="20" thickBot="1" x14ac:dyDescent="0.3">
      <c r="Q6" s="14"/>
      <c r="R6" s="14"/>
      <c r="S6" s="14"/>
      <c r="T6" s="14"/>
      <c r="U6" s="14"/>
      <c r="V6" s="14"/>
      <c r="W6" s="14"/>
      <c r="X6" s="14"/>
      <c r="Y6" s="14"/>
    </row>
    <row r="7" spans="16:27" ht="19" x14ac:dyDescent="0.25">
      <c r="Q7" s="39" t="s">
        <v>72</v>
      </c>
      <c r="R7" s="40"/>
      <c r="S7" s="14"/>
      <c r="T7" s="11" t="s">
        <v>60</v>
      </c>
      <c r="U7" s="12" t="s">
        <v>59</v>
      </c>
      <c r="V7" s="12" t="s">
        <v>58</v>
      </c>
      <c r="W7" s="12" t="s">
        <v>57</v>
      </c>
      <c r="X7" s="12" t="s">
        <v>56</v>
      </c>
      <c r="Y7" s="13" t="s">
        <v>55</v>
      </c>
    </row>
    <row r="8" spans="16:27" ht="19" x14ac:dyDescent="0.25">
      <c r="Q8" s="41" t="s">
        <v>54</v>
      </c>
      <c r="R8" s="47">
        <v>1.2206023919835746E-8</v>
      </c>
      <c r="S8" s="14"/>
      <c r="T8" s="14">
        <f>AVERAGE(B43:B57,G43:G57,L43:L57,Q43:Q57,'Alt FITS'!B39:B52,'Alt FITS'!G39:G52,'Alt FITS'!L39:L52,'Alt FITS'!Q39:Q52)</f>
        <v>1.5770302679942039</v>
      </c>
      <c r="U8" s="14">
        <f>AVERAGE(C43:C57,H43:H57,M43:M57,R43:R57,'Alt FITS'!C39:C52,'Alt FITS'!H39:H52,'Alt FITS'!M39:M52,'Alt FITS'!R39:R52)</f>
        <v>1.5902929043231999</v>
      </c>
      <c r="V8" s="14">
        <f>SUM(D43:D57,I43:I57,N43:N57,S43:S57,'Alt FITS'!D39:D52,'Alt FITS'!I39:I52,'Alt FITS'!N39:N52,'Alt FITS'!S39:S52)</f>
        <v>0.92396669522628716</v>
      </c>
      <c r="W8" s="14">
        <f>SUM(E43:E57,J43:J57,O43:O57,T43:T57,'Alt FITS'!E39:E52,'Alt FITS'!J39:J52,'Alt FITS'!O39:O52,'Alt FITS'!T39:T52)</f>
        <v>6.986862940596227</v>
      </c>
      <c r="X8" s="14">
        <f>W8-V8</f>
        <v>6.0628962453699398</v>
      </c>
      <c r="Y8" s="15">
        <f>X8/W8</f>
        <v>0.86775657357500124</v>
      </c>
    </row>
    <row r="9" spans="16:27" ht="19" x14ac:dyDescent="0.25">
      <c r="Q9" s="41" t="s">
        <v>53</v>
      </c>
      <c r="R9" s="42">
        <v>119.06786061049952</v>
      </c>
      <c r="S9" s="14"/>
      <c r="T9" s="6" t="s">
        <v>74</v>
      </c>
      <c r="U9" s="14"/>
      <c r="V9" s="14"/>
      <c r="W9" s="14"/>
      <c r="X9" s="14"/>
      <c r="Y9" s="14"/>
    </row>
    <row r="10" spans="16:27" ht="19" x14ac:dyDescent="0.25">
      <c r="Q10" s="43" t="s">
        <v>52</v>
      </c>
      <c r="R10" s="46">
        <v>1</v>
      </c>
      <c r="S10" s="14"/>
      <c r="T10" s="11" t="s">
        <v>60</v>
      </c>
      <c r="U10" s="12" t="s">
        <v>59</v>
      </c>
      <c r="V10" s="12" t="s">
        <v>58</v>
      </c>
      <c r="W10" s="12" t="s">
        <v>57</v>
      </c>
      <c r="X10" s="12" t="s">
        <v>56</v>
      </c>
      <c r="Y10" s="13" t="s">
        <v>55</v>
      </c>
    </row>
    <row r="11" spans="16:27" ht="19" x14ac:dyDescent="0.25">
      <c r="Q11" s="41" t="s">
        <v>51</v>
      </c>
      <c r="R11" s="47">
        <v>3.6811868354985475E-7</v>
      </c>
      <c r="S11" s="14"/>
      <c r="T11" s="14">
        <f t="shared" ref="T11:Y11" si="3">A37</f>
        <v>1.2413057193949266</v>
      </c>
      <c r="U11" s="14">
        <f t="shared" si="3"/>
        <v>1.2716941800288253</v>
      </c>
      <c r="V11" s="14">
        <f t="shared" si="3"/>
        <v>0.7839407637088327</v>
      </c>
      <c r="W11" s="14">
        <f t="shared" si="3"/>
        <v>5.683116608604676</v>
      </c>
      <c r="X11" s="14">
        <f t="shared" si="3"/>
        <v>4.8991758448958436</v>
      </c>
      <c r="Y11" s="15">
        <f t="shared" si="3"/>
        <v>0.86205794853445628</v>
      </c>
    </row>
    <row r="12" spans="16:27" ht="19" x14ac:dyDescent="0.25">
      <c r="Q12" s="41" t="s">
        <v>87</v>
      </c>
      <c r="R12" s="42">
        <v>4.4288746852414436</v>
      </c>
      <c r="S12" s="14"/>
      <c r="T12" s="6" t="s">
        <v>75</v>
      </c>
      <c r="U12" s="14"/>
      <c r="V12" s="14"/>
      <c r="W12" s="14"/>
      <c r="X12" s="14"/>
      <c r="Y12" s="14"/>
    </row>
    <row r="13" spans="16:27" ht="19" x14ac:dyDescent="0.25">
      <c r="Q13" s="41" t="s">
        <v>173</v>
      </c>
      <c r="R13" s="42">
        <v>3.7086601583889123</v>
      </c>
      <c r="S13" s="8"/>
      <c r="T13" s="11" t="s">
        <v>60</v>
      </c>
      <c r="U13" s="12" t="s">
        <v>59</v>
      </c>
      <c r="V13" s="12" t="s">
        <v>58</v>
      </c>
      <c r="W13" s="12" t="s">
        <v>57</v>
      </c>
      <c r="X13" s="12" t="s">
        <v>56</v>
      </c>
      <c r="Y13" s="13" t="s">
        <v>55</v>
      </c>
    </row>
    <row r="14" spans="16:27" ht="20" thickBot="1" x14ac:dyDescent="0.3">
      <c r="Q14" s="44" t="s">
        <v>174</v>
      </c>
      <c r="R14" s="45">
        <v>6.9650348702091816E-2</v>
      </c>
      <c r="S14" s="14"/>
      <c r="T14" s="14">
        <f>'Alt FITS'!A37</f>
        <v>1.9367351414934293</v>
      </c>
      <c r="U14" s="14">
        <f>'Alt FITS'!B37</f>
        <v>1.9316486803528885</v>
      </c>
      <c r="V14" s="14">
        <f>'Alt FITS'!C37</f>
        <v>0.1400259315174546</v>
      </c>
      <c r="W14" s="14">
        <f>'Alt FITS'!D37</f>
        <v>1.3037463319915465</v>
      </c>
      <c r="X14" s="14">
        <f>'Alt FITS'!E37</f>
        <v>1.163720400474092</v>
      </c>
      <c r="Y14" s="15">
        <f>'Alt FITS'!F37</f>
        <v>0.89259725754813279</v>
      </c>
    </row>
    <row r="15" spans="16:27" ht="19" x14ac:dyDescent="0.25">
      <c r="Q15" s="6" t="s">
        <v>215</v>
      </c>
      <c r="R15" s="58">
        <v>0.92</v>
      </c>
      <c r="S15" s="14"/>
      <c r="T15" s="14"/>
      <c r="U15" s="14"/>
      <c r="V15" s="14"/>
      <c r="W15" s="14"/>
      <c r="X15" s="14"/>
      <c r="Y15" s="15"/>
    </row>
    <row r="16" spans="16:27" ht="19" x14ac:dyDescent="0.25">
      <c r="Q16" s="14"/>
      <c r="R16" s="14"/>
      <c r="S16" s="14"/>
      <c r="T16" s="14"/>
      <c r="U16" s="14"/>
      <c r="V16" s="14"/>
      <c r="W16" s="14"/>
      <c r="X16" s="14"/>
      <c r="Y16" s="15"/>
    </row>
    <row r="17" spans="17:25" ht="19" x14ac:dyDescent="0.25">
      <c r="Q17" s="14"/>
      <c r="R17" s="14"/>
      <c r="S17" s="14"/>
      <c r="T17" s="14"/>
      <c r="U17" s="14"/>
      <c r="V17" s="14"/>
      <c r="W17" s="14"/>
      <c r="X17" s="14"/>
      <c r="Y17" s="15"/>
    </row>
    <row r="18" spans="17:25" ht="19" x14ac:dyDescent="0.25">
      <c r="Q18" s="14"/>
      <c r="R18" s="14"/>
      <c r="Y18" s="15"/>
    </row>
    <row r="19" spans="17:25" ht="19" x14ac:dyDescent="0.25">
      <c r="Q19" s="14"/>
      <c r="R19" s="14"/>
      <c r="Y19" s="15"/>
    </row>
    <row r="20" spans="17:25" ht="19" x14ac:dyDescent="0.25">
      <c r="Q20" s="14"/>
      <c r="R20" s="14"/>
    </row>
    <row r="21" spans="17:25" ht="19" x14ac:dyDescent="0.25">
      <c r="Q21" s="14"/>
      <c r="R21" s="14"/>
    </row>
    <row r="35" spans="1:31" ht="19" x14ac:dyDescent="0.25">
      <c r="A35" s="64" t="s">
        <v>71</v>
      </c>
      <c r="B35" s="64"/>
      <c r="C35" s="64"/>
      <c r="D35" s="64"/>
      <c r="E35" s="64"/>
      <c r="F35" s="6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31" ht="19" x14ac:dyDescent="0.25">
      <c r="A36" s="11" t="s">
        <v>60</v>
      </c>
      <c r="B36" s="12" t="s">
        <v>59</v>
      </c>
      <c r="C36" s="12" t="s">
        <v>58</v>
      </c>
      <c r="D36" s="12" t="s">
        <v>57</v>
      </c>
      <c r="E36" s="12" t="s">
        <v>56</v>
      </c>
      <c r="F36" s="12" t="s">
        <v>55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31" ht="19" x14ac:dyDescent="0.25">
      <c r="A37" s="14">
        <f>AVERAGE(B43:B57,G43:G57,L43:L57,Q43:Q57)</f>
        <v>1.2413057193949266</v>
      </c>
      <c r="B37" s="14">
        <f>AVERAGE(C43:C57,H43:H57,M43:M57,R43:R57)</f>
        <v>1.2716941800288253</v>
      </c>
      <c r="C37" s="14">
        <f>SUM(D43:D57,I43:I57,N43:N57,S43:S57)</f>
        <v>0.7839407637088327</v>
      </c>
      <c r="D37" s="14">
        <f>SUM(E43:E57,J43:J57,O43:O57,T43:T57)</f>
        <v>5.683116608604676</v>
      </c>
      <c r="E37" s="14">
        <f>D37-C37</f>
        <v>4.8991758448958436</v>
      </c>
      <c r="F37" s="15">
        <f>E37/D37</f>
        <v>0.86205794853445628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31" s="7" customFormat="1" ht="19" x14ac:dyDescent="0.25">
      <c r="A38" s="19" t="s">
        <v>48</v>
      </c>
      <c r="B38" s="20" t="s">
        <v>157</v>
      </c>
      <c r="C38" s="20" t="s">
        <v>158</v>
      </c>
      <c r="D38" s="20" t="s">
        <v>159</v>
      </c>
      <c r="E38" s="20" t="s">
        <v>160</v>
      </c>
      <c r="F38" s="19"/>
      <c r="G38" s="21" t="s">
        <v>161</v>
      </c>
      <c r="H38" s="21" t="s">
        <v>162</v>
      </c>
      <c r="I38" s="21" t="s">
        <v>163</v>
      </c>
      <c r="J38" s="21" t="s">
        <v>164</v>
      </c>
      <c r="K38" s="19"/>
      <c r="L38" s="22" t="s">
        <v>165</v>
      </c>
      <c r="M38" s="22" t="s">
        <v>166</v>
      </c>
      <c r="N38" s="22" t="s">
        <v>167</v>
      </c>
      <c r="O38" s="22" t="s">
        <v>168</v>
      </c>
      <c r="P38" s="19"/>
      <c r="Q38" s="23" t="s">
        <v>169</v>
      </c>
      <c r="R38" s="23" t="s">
        <v>170</v>
      </c>
      <c r="S38" s="23" t="s">
        <v>171</v>
      </c>
      <c r="T38" s="23" t="s">
        <v>172</v>
      </c>
      <c r="U38" s="14"/>
      <c r="V38"/>
      <c r="W38"/>
      <c r="X38"/>
      <c r="Y38"/>
      <c r="Z38"/>
      <c r="AA38"/>
      <c r="AB38"/>
      <c r="AC38"/>
    </row>
    <row r="39" spans="1:31" ht="19" x14ac:dyDescent="0.25">
      <c r="A39" s="14" t="s">
        <v>82</v>
      </c>
      <c r="B39" s="16">
        <f>LOG('Target Obtained'!B3)</f>
        <v>1.8489277132270783</v>
      </c>
      <c r="C39" s="14">
        <f>LOG('Values, Figs, and Parameters'!AG3)</f>
        <v>2.0295837582779237</v>
      </c>
      <c r="D39" s="14">
        <f>(C39-B39)^2</f>
        <v>3.263660661341309E-2</v>
      </c>
      <c r="E39" s="14">
        <f t="shared" ref="E39" si="4">(B39-$A$37)^2</f>
        <v>0.36920448738855932</v>
      </c>
      <c r="F39" s="14"/>
      <c r="G39" s="16">
        <f>LOG('Target Obtained'!C3)</f>
        <v>1.7863059347548866</v>
      </c>
      <c r="H39" s="14">
        <f>LOG('Values, Figs, and Parameters'!AH3)</f>
        <v>2.0295837582779237</v>
      </c>
      <c r="I39" s="14">
        <f t="shared" ref="I39:I41" si="5">(H39-G39)^2</f>
        <v>5.9184099418105963E-2</v>
      </c>
      <c r="J39" s="14">
        <f t="shared" ref="J39:J41" si="6">(G39-$A$37)^2</f>
        <v>0.29702523474240278</v>
      </c>
      <c r="K39" s="14"/>
      <c r="L39" s="16">
        <f>LOG('Target Obtained'!D3)</f>
        <v>1.8003045775561985</v>
      </c>
      <c r="M39" s="14">
        <f>LOG('Values, Figs, and Parameters'!AI3)</f>
        <v>2.0295837582779237</v>
      </c>
      <c r="N39" s="14">
        <f t="shared" ref="N39:N42" si="7">(M39-L39)^2</f>
        <v>5.2568942712425501E-2</v>
      </c>
      <c r="O39" s="14">
        <f t="shared" ref="O39:O42" si="8">(L39-$A$37)^2</f>
        <v>0.31247972342560582</v>
      </c>
      <c r="P39" s="14"/>
      <c r="Q39" s="16">
        <f>LOG('Target Obtained'!E3)</f>
        <v>1.8723276935051674</v>
      </c>
      <c r="R39" s="14">
        <f>LOG('Values, Figs, and Parameters'!AJ3)</f>
        <v>2.0295837582779237</v>
      </c>
      <c r="S39" s="14">
        <f t="shared" ref="S39:S42" si="9">(R39-Q39)^2</f>
        <v>2.4729469907813335E-2</v>
      </c>
      <c r="T39" s="14">
        <f t="shared" ref="T39:T42" si="10">(Q39-$A$37)^2</f>
        <v>0.39818873180998532</v>
      </c>
      <c r="U39" s="14"/>
      <c r="V39" s="9"/>
      <c r="X39" s="16"/>
      <c r="Z39" s="16"/>
      <c r="AB39" s="16"/>
      <c r="AD39" s="16"/>
    </row>
    <row r="40" spans="1:31" ht="19" x14ac:dyDescent="0.25">
      <c r="A40" s="14" t="s">
        <v>83</v>
      </c>
      <c r="B40" s="16">
        <f>LOG('Target Obtained'!B4)</f>
        <v>2.0060379549973173</v>
      </c>
      <c r="C40" s="14">
        <f>LOG('Values, Figs, and Parameters'!AG4)</f>
        <v>2.0295837582779237</v>
      </c>
      <c r="D40" s="14">
        <f t="shared" ref="D40:D41" si="11">(C40-B40)^2</f>
        <v>5.5440485212901523E-4</v>
      </c>
      <c r="E40" s="14">
        <f t="shared" ref="E40:E41" si="12">(B40-$A$37)^2</f>
        <v>0.58481539216943035</v>
      </c>
      <c r="F40" s="14"/>
      <c r="G40" s="16">
        <f>LOG('Target Obtained'!C4)</f>
        <v>1.9660036203251152</v>
      </c>
      <c r="H40" s="14">
        <f>LOG('Values, Figs, and Parameters'!AH4)</f>
        <v>2.0295837582779237</v>
      </c>
      <c r="I40" s="14">
        <f t="shared" si="5"/>
        <v>4.0424339420981571E-3</v>
      </c>
      <c r="J40" s="14">
        <f t="shared" si="6"/>
        <v>0.52518704761262147</v>
      </c>
      <c r="K40" s="14"/>
      <c r="L40" s="16">
        <f>LOG('Target Obtained'!D4)</f>
        <v>1.933588510196653</v>
      </c>
      <c r="M40" s="14">
        <f>LOG('Values, Figs, and Parameters'!AI4)</f>
        <v>2.0295837582779237</v>
      </c>
      <c r="N40" s="14">
        <f t="shared" si="7"/>
        <v>9.2150876541847032E-3</v>
      </c>
      <c r="O40" s="14">
        <f t="shared" si="8"/>
        <v>0.47925546244022688</v>
      </c>
      <c r="P40" s="14"/>
      <c r="Q40" s="16">
        <f>LOG('Target Obtained'!E4)</f>
        <v>1.956036532026584</v>
      </c>
      <c r="R40" s="14">
        <f>LOG('Values, Figs, and Parameters'!AJ4)</f>
        <v>2.0295837582779237</v>
      </c>
      <c r="S40" s="14">
        <f t="shared" si="9"/>
        <v>5.4091944892657503E-3</v>
      </c>
      <c r="T40" s="14">
        <f t="shared" si="10"/>
        <v>0.51084013452510935</v>
      </c>
      <c r="U40" s="14"/>
      <c r="V40" s="9"/>
      <c r="X40" s="16"/>
      <c r="Z40" s="16"/>
      <c r="AB40" s="16"/>
      <c r="AD40" s="16"/>
    </row>
    <row r="41" spans="1:31" ht="19" x14ac:dyDescent="0.25">
      <c r="A41" s="14" t="s">
        <v>84</v>
      </c>
      <c r="B41" s="16">
        <f>LOG('Target Obtained'!B5)</f>
        <v>2.0445397603924111</v>
      </c>
      <c r="C41" s="14">
        <f>LOG('Values, Figs, and Parameters'!AG5)</f>
        <v>2.0295837582779237</v>
      </c>
      <c r="D41" s="14">
        <f t="shared" si="11"/>
        <v>2.2368199924855287E-4</v>
      </c>
      <c r="E41" s="14">
        <f t="shared" si="12"/>
        <v>0.6451849246171486</v>
      </c>
      <c r="F41" s="14"/>
      <c r="G41" s="16">
        <f>LOG('Target Obtained'!C5)</f>
        <v>2.0093508970688245</v>
      </c>
      <c r="H41" s="14">
        <f>LOG('Values, Figs, and Parameters'!AH5)</f>
        <v>2.0295837582779237</v>
      </c>
      <c r="I41" s="14">
        <f t="shared" si="5"/>
        <v>4.0936867270667006E-4</v>
      </c>
      <c r="J41" s="14">
        <f t="shared" si="6"/>
        <v>0.58989339494812942</v>
      </c>
      <c r="K41" s="14"/>
      <c r="L41" s="16">
        <f>LOG('Target Obtained'!D5)</f>
        <v>2.0033743540197499</v>
      </c>
      <c r="M41" s="14">
        <f>LOG('Values, Figs, and Parameters'!AI5)</f>
        <v>2.0295837582779237</v>
      </c>
      <c r="N41" s="14">
        <f t="shared" si="7"/>
        <v>6.8693287156837641E-4</v>
      </c>
      <c r="O41" s="14">
        <f t="shared" si="8"/>
        <v>0.58074860387894245</v>
      </c>
      <c r="P41" s="14"/>
      <c r="Q41" s="16">
        <f>LOG('Target Obtained'!E5)</f>
        <v>2.0163778003337072</v>
      </c>
      <c r="R41" s="14">
        <f>LOG('Values, Figs, and Parameters'!AJ5)</f>
        <v>2.0295837582779237</v>
      </c>
      <c r="S41" s="14">
        <f t="shared" si="9"/>
        <v>1.7439732522441564E-4</v>
      </c>
      <c r="T41" s="14">
        <f t="shared" si="10"/>
        <v>0.6007367306507716</v>
      </c>
      <c r="U41" s="14"/>
      <c r="V41" s="9"/>
      <c r="X41" s="16"/>
      <c r="Z41" s="16"/>
      <c r="AB41" s="16"/>
      <c r="AD41" s="16"/>
    </row>
    <row r="42" spans="1:31" ht="19" x14ac:dyDescent="0.25">
      <c r="A42" s="14" t="s">
        <v>85</v>
      </c>
      <c r="B42" s="16">
        <f>LOG('Target Obtained'!B6)</f>
        <v>2.0445397603924111</v>
      </c>
      <c r="C42" s="14">
        <f>LOG('Values, Figs, and Parameters'!AG6)</f>
        <v>2.0295837582779237</v>
      </c>
      <c r="D42" s="14">
        <f t="shared" ref="D42:D57" si="13">(C42-B42)^2</f>
        <v>2.2368199924855287E-4</v>
      </c>
      <c r="E42" s="14">
        <f t="shared" ref="E42:E57" si="14">(B42-$A$37)^2</f>
        <v>0.6451849246171486</v>
      </c>
      <c r="F42" s="14"/>
      <c r="G42" s="16">
        <f>LOG('Target Obtained'!C6)</f>
        <v>2.0314480697855446</v>
      </c>
      <c r="H42" s="14">
        <f>LOG('Values, Figs, and Parameters'!AH6)</f>
        <v>2.0295837582779237</v>
      </c>
      <c r="I42" s="14">
        <f t="shared" ref="I42:I56" si="15">(H42-G42)^2</f>
        <v>3.4756573974477026E-6</v>
      </c>
      <c r="J42" s="14">
        <f t="shared" ref="J42:J56" si="16">(G42-$A$37)^2</f>
        <v>0.62432493388081012</v>
      </c>
      <c r="K42" s="14"/>
      <c r="L42" s="16">
        <f>LOG('Target Obtained'!D6)</f>
        <v>2.0021660617565078</v>
      </c>
      <c r="M42" s="14">
        <f>LOG('Values, Figs, and Parameters'!AI6)</f>
        <v>2.0295837582779237</v>
      </c>
      <c r="N42" s="14">
        <f t="shared" si="7"/>
        <v>7.5173008254046159E-4</v>
      </c>
      <c r="O42" s="14">
        <f t="shared" si="8"/>
        <v>0.57890846057858247</v>
      </c>
      <c r="P42" s="14"/>
      <c r="Q42" s="16">
        <f>LOG('Target Obtained'!E6)</f>
        <v>2.0376608084302044</v>
      </c>
      <c r="R42" s="14">
        <f>LOG('Values, Figs, and Parameters'!AJ6)</f>
        <v>2.0295837582779237</v>
      </c>
      <c r="S42" s="14">
        <f t="shared" si="9"/>
        <v>6.5238739162457073E-5</v>
      </c>
      <c r="T42" s="14">
        <f t="shared" si="10"/>
        <v>0.63418142783238518</v>
      </c>
      <c r="U42" s="14"/>
      <c r="V42" s="9"/>
      <c r="X42" s="16"/>
      <c r="Z42" s="16"/>
      <c r="AB42" s="16"/>
      <c r="AD42" s="16"/>
    </row>
    <row r="43" spans="1:31" ht="19" x14ac:dyDescent="0.25">
      <c r="A43" s="14" t="s">
        <v>86</v>
      </c>
      <c r="B43" s="16">
        <f>LOG('Target Obtained'!B7)</f>
        <v>2.0506890277588812</v>
      </c>
      <c r="C43" s="14">
        <f>LOG('Values, Figs, and Parameters'!AG7)</f>
        <v>2.0295837582779237</v>
      </c>
      <c r="D43" s="14">
        <f t="shared" si="13"/>
        <v>4.4543239986383513E-4</v>
      </c>
      <c r="E43" s="14">
        <f t="shared" si="14"/>
        <v>0.65510133985818031</v>
      </c>
      <c r="F43" s="14"/>
      <c r="G43" s="16">
        <f>LOG('Target Obtained'!C7)</f>
        <v>2.0197270267056511</v>
      </c>
      <c r="H43" s="14">
        <f>LOG('Values, Figs, and Parameters'!AH7)</f>
        <v>2.0295837582779237</v>
      </c>
      <c r="I43" s="14">
        <f t="shared" si="15"/>
        <v>9.7155157287835982E-5</v>
      </c>
      <c r="J43" s="14">
        <f t="shared" si="16"/>
        <v>0.60593973167533732</v>
      </c>
      <c r="K43" s="14"/>
      <c r="L43" s="16">
        <f>LOG('Target Obtained'!D7)</f>
        <v>2.0349491466763721</v>
      </c>
      <c r="M43" s="14">
        <f>LOG('Values, Figs, and Parameters'!AI7)</f>
        <v>2.0295837582779237</v>
      </c>
      <c r="N43" s="14">
        <f t="shared" ref="N43:N57" si="17">(M43-L43)^2</f>
        <v>2.878739266620422E-5</v>
      </c>
      <c r="O43" s="14">
        <f t="shared" ref="O43:O57" si="18">(L43-$A$37)^2</f>
        <v>0.62986988966703894</v>
      </c>
      <c r="P43" s="14"/>
      <c r="Q43" s="16">
        <f>LOG('Target Obtained'!E7)</f>
        <v>2.070363872739843</v>
      </c>
      <c r="R43" s="14">
        <f>LOG('Values, Figs, and Parameters'!AJ7)</f>
        <v>2.0295837582779237</v>
      </c>
      <c r="S43" s="14">
        <f t="shared" ref="S43:S57" si="19">(R43-Q43)^2</f>
        <v>1.6630177355272408E-3</v>
      </c>
      <c r="T43" s="14">
        <f t="shared" ref="T43:T57" si="20">(Q43-$A$37)^2</f>
        <v>0.68733742162768285</v>
      </c>
      <c r="U43" s="14"/>
      <c r="V43" s="9"/>
      <c r="X43" s="16"/>
      <c r="Z43" s="16"/>
      <c r="AB43" s="16"/>
      <c r="AD43" s="16"/>
    </row>
    <row r="44" spans="1:31" ht="19" x14ac:dyDescent="0.25">
      <c r="A44" s="14" t="s">
        <v>70</v>
      </c>
      <c r="B44" s="16">
        <f>LOG('Target Obtained'!B8)</f>
        <v>1.6518592692469489</v>
      </c>
      <c r="C44" s="14">
        <f>LOG('Values, Figs, and Parameters'!AG8)</f>
        <v>1.7281878110167443</v>
      </c>
      <c r="D44" s="14">
        <f t="shared" si="13"/>
        <v>5.8260462887034046E-3</v>
      </c>
      <c r="E44" s="14">
        <f t="shared" si="14"/>
        <v>0.16855421729609696</v>
      </c>
      <c r="F44" s="14"/>
      <c r="G44" s="16">
        <f>LOG('Target Obtained'!C8)</f>
        <v>1.6516959885088121</v>
      </c>
      <c r="H44" s="14">
        <f>LOG('Values, Figs, and Parameters'!AH8)</f>
        <v>1.5856036214183447</v>
      </c>
      <c r="I44" s="14">
        <f t="shared" si="15"/>
        <v>4.3682009876210978E-3</v>
      </c>
      <c r="J44" s="14">
        <f t="shared" si="16"/>
        <v>0.16842017298336731</v>
      </c>
      <c r="K44" s="14"/>
      <c r="L44" s="16">
        <f>LOG('Target Obtained'!D8)</f>
        <v>1.6689447344577337</v>
      </c>
      <c r="M44" s="14">
        <f>LOG('Values, Figs, and Parameters'!AI8)</f>
        <v>1.7281878110167443</v>
      </c>
      <c r="N44" s="14">
        <f t="shared" si="17"/>
        <v>3.5097421201767936E-3</v>
      </c>
      <c r="O44" s="14">
        <f t="shared" si="18"/>
        <v>0.18287512720388777</v>
      </c>
      <c r="P44" s="14"/>
      <c r="Q44" s="16">
        <f>LOG('Target Obtained'!E8)</f>
        <v>1.6697360749702623</v>
      </c>
      <c r="R44" s="14">
        <f>LOG('Values, Figs, and Parameters'!AJ8)</f>
        <v>1.5856036214183447</v>
      </c>
      <c r="S44" s="14">
        <f t="shared" si="19"/>
        <v>7.0782697406655852E-3</v>
      </c>
      <c r="T44" s="14">
        <f t="shared" si="20"/>
        <v>0.1835525695784086</v>
      </c>
      <c r="U44" s="14"/>
      <c r="V44" s="9"/>
      <c r="X44" s="16"/>
      <c r="Z44" s="16"/>
      <c r="AB44" s="16"/>
      <c r="AD44" s="16"/>
    </row>
    <row r="45" spans="1:31" ht="19" x14ac:dyDescent="0.25">
      <c r="A45" s="14" t="s">
        <v>69</v>
      </c>
      <c r="B45" s="16">
        <f>LOG('Target Obtained'!B9)</f>
        <v>1.2591158441850663</v>
      </c>
      <c r="C45" s="14">
        <f>LOG('Values, Figs, and Parameters'!AG9)</f>
        <v>1.4836952735180899</v>
      </c>
      <c r="D45" s="14">
        <f t="shared" si="13"/>
        <v>5.0435920079546566E-2</v>
      </c>
      <c r="E45" s="14">
        <f t="shared" si="14"/>
        <v>3.1720054504034723E-4</v>
      </c>
      <c r="F45" s="14"/>
      <c r="G45" s="16">
        <f>LOG('Target Obtained'!C9)</f>
        <v>1.4288332720360537</v>
      </c>
      <c r="H45" s="14">
        <f>LOG('Values, Figs, and Parameters'!AH9)</f>
        <v>1.6503788630364251</v>
      </c>
      <c r="I45" s="14">
        <f t="shared" si="15"/>
        <v>4.908244889170385E-2</v>
      </c>
      <c r="J45" s="14">
        <f t="shared" si="16"/>
        <v>3.5166582999570692E-2</v>
      </c>
      <c r="K45" s="14"/>
      <c r="L45" s="16">
        <f>LOG('Target Obtained'!D9)</f>
        <v>1.3126004392612594</v>
      </c>
      <c r="M45" s="14">
        <f>LOG('Values, Figs, and Parameters'!AI9)</f>
        <v>1.4836952735180899</v>
      </c>
      <c r="N45" s="14">
        <f t="shared" si="17"/>
        <v>2.927344230937233E-2</v>
      </c>
      <c r="O45" s="14">
        <f t="shared" si="18"/>
        <v>5.0829370808188595E-3</v>
      </c>
      <c r="P45" s="14"/>
      <c r="Q45" s="16">
        <f>LOG('Target Obtained'!E9)</f>
        <v>1.4373152421892059</v>
      </c>
      <c r="R45" s="14">
        <f>LOG('Values, Figs, and Parameters'!AJ9)</f>
        <v>1.6503788630364251</v>
      </c>
      <c r="S45" s="14">
        <f t="shared" si="19"/>
        <v>4.5396106528527574E-2</v>
      </c>
      <c r="T45" s="14">
        <f t="shared" si="20"/>
        <v>3.8419733026041097E-2</v>
      </c>
      <c r="U45" s="14"/>
      <c r="V45" s="9"/>
      <c r="X45" s="16"/>
      <c r="Y45" s="16"/>
      <c r="Z45" s="16"/>
      <c r="AA45" s="16"/>
      <c r="AB45" s="16"/>
      <c r="AC45" s="16"/>
      <c r="AD45" s="16"/>
      <c r="AE45" s="16"/>
    </row>
    <row r="46" spans="1:31" ht="19" x14ac:dyDescent="0.25">
      <c r="A46" s="14" t="s">
        <v>68</v>
      </c>
      <c r="B46" s="16">
        <f>LOG('Target Obtained'!B10)</f>
        <v>1.2309595557485691</v>
      </c>
      <c r="C46" s="14">
        <f>LOG('Values, Figs, and Parameters'!AG10)</f>
        <v>1.335389270906145</v>
      </c>
      <c r="D46" s="14">
        <f t="shared" si="13"/>
        <v>1.0905565407892445E-2</v>
      </c>
      <c r="E46" s="14">
        <f t="shared" si="14"/>
        <v>1.070431021972104E-4</v>
      </c>
      <c r="F46" s="14"/>
      <c r="G46" s="16">
        <f>LOG('Target Obtained'!C10)</f>
        <v>1.2398635457891143</v>
      </c>
      <c r="H46" s="14">
        <f>LOG('Values, Figs, and Parameters'!AH10)</f>
        <v>1.2460440128094097</v>
      </c>
      <c r="I46" s="14">
        <f t="shared" si="15"/>
        <v>3.8198172588959091E-5</v>
      </c>
      <c r="J46" s="14">
        <f t="shared" si="16"/>
        <v>2.0798647093017546E-6</v>
      </c>
      <c r="K46" s="14"/>
      <c r="L46" s="16">
        <f>LOG('Target Obtained'!D10)</f>
        <v>1.1908917169221696</v>
      </c>
      <c r="M46" s="14">
        <f>LOG('Values, Figs, and Parameters'!AI10)</f>
        <v>1.335389270906145</v>
      </c>
      <c r="N46" s="14">
        <f t="shared" si="17"/>
        <v>2.0879543107351902E-2</v>
      </c>
      <c r="O46" s="14">
        <f t="shared" si="18"/>
        <v>2.5415716453231559E-3</v>
      </c>
      <c r="P46" s="14"/>
      <c r="Q46" s="16">
        <f>LOG('Target Obtained'!E10)</f>
        <v>1.1268505275835963</v>
      </c>
      <c r="R46" s="14">
        <f>LOG('Values, Figs, and Parameters'!AJ10)</f>
        <v>1.2460440128094097</v>
      </c>
      <c r="S46" s="14">
        <f t="shared" si="19"/>
        <v>1.42070869202762E-2</v>
      </c>
      <c r="T46" s="14">
        <f t="shared" si="20"/>
        <v>1.3099990932568422E-2</v>
      </c>
      <c r="U46" s="14"/>
      <c r="V46" s="9"/>
      <c r="X46" s="16"/>
      <c r="Y46" s="16"/>
      <c r="Z46" s="16"/>
      <c r="AA46" s="16"/>
      <c r="AB46" s="16"/>
      <c r="AC46" s="16"/>
      <c r="AD46" s="16"/>
      <c r="AE46" s="16"/>
    </row>
    <row r="47" spans="1:31" ht="19" x14ac:dyDescent="0.25">
      <c r="A47" s="14" t="s">
        <v>67</v>
      </c>
      <c r="B47" s="16">
        <f>LOG('Target Obtained'!B11)</f>
        <v>1.1504494094608806</v>
      </c>
      <c r="C47" s="14">
        <f>LOG('Values, Figs, and Parameters'!AG11)</f>
        <v>1.2340127417407647</v>
      </c>
      <c r="D47" s="14">
        <f t="shared" si="13"/>
        <v>6.9828305017183212E-3</v>
      </c>
      <c r="E47" s="14">
        <f t="shared" si="14"/>
        <v>8.2548690548314308E-3</v>
      </c>
      <c r="F47" s="14"/>
      <c r="G47" s="16">
        <f>LOG('Target Obtained'!C11)</f>
        <v>1.1527678304730573</v>
      </c>
      <c r="H47" s="14">
        <f>LOG('Values, Figs, and Parameters'!AH11)</f>
        <v>1.3526125482390634</v>
      </c>
      <c r="I47" s="14">
        <f t="shared" si="15"/>
        <v>3.993791121897463E-2</v>
      </c>
      <c r="J47" s="14">
        <f t="shared" si="16"/>
        <v>7.8389577747412682E-3</v>
      </c>
      <c r="K47" s="14"/>
      <c r="L47" s="16">
        <f>LOG('Target Obtained'!D11)</f>
        <v>0.94349451590610256</v>
      </c>
      <c r="M47" s="14">
        <f>LOG('Values, Figs, and Parameters'!AI11)</f>
        <v>1.2340127417407647</v>
      </c>
      <c r="N47" s="14">
        <f t="shared" si="17"/>
        <v>8.4400839542119743E-2</v>
      </c>
      <c r="O47" s="14">
        <f t="shared" si="18"/>
        <v>8.8691512923461779E-2</v>
      </c>
      <c r="P47" s="14"/>
      <c r="Q47" s="16">
        <f>LOG('Target Obtained'!E11)</f>
        <v>1.3001776019028035</v>
      </c>
      <c r="R47" s="14">
        <f>LOG('Values, Figs, and Parameters'!AJ11)</f>
        <v>1.3526125482390634</v>
      </c>
      <c r="S47" s="14">
        <f t="shared" si="19"/>
        <v>2.7494235972864546E-3</v>
      </c>
      <c r="T47" s="14">
        <f t="shared" si="20"/>
        <v>3.4658985500212614E-3</v>
      </c>
      <c r="U47" s="14"/>
      <c r="V47" s="9"/>
      <c r="X47" s="16"/>
      <c r="Y47" s="16"/>
      <c r="Z47" s="16"/>
      <c r="AA47" s="16"/>
      <c r="AB47" s="16"/>
      <c r="AC47" s="16"/>
      <c r="AD47" s="16"/>
      <c r="AE47" s="16"/>
    </row>
    <row r="48" spans="1:31" ht="19" x14ac:dyDescent="0.25">
      <c r="A48" s="14" t="s">
        <v>66</v>
      </c>
      <c r="B48" s="16">
        <f>LOG('Target Obtained'!B12)</f>
        <v>1.0622058088197126</v>
      </c>
      <c r="C48" s="14">
        <f>LOG('Values, Figs, and Parameters'!AG12)</f>
        <v>1.1578351193553527</v>
      </c>
      <c r="D48" s="14">
        <f t="shared" si="13"/>
        <v>9.1449650335218777E-3</v>
      </c>
      <c r="E48" s="14">
        <f t="shared" si="14"/>
        <v>3.2076777968049655E-2</v>
      </c>
      <c r="F48" s="14"/>
      <c r="G48" s="16">
        <f>LOG('Target Obtained'!C12)</f>
        <v>0.91256587887582108</v>
      </c>
      <c r="H48" s="14">
        <f>LOG('Values, Figs, and Parameters'!AH12)</f>
        <v>1.0648598816238526</v>
      </c>
      <c r="I48" s="14">
        <f t="shared" si="15"/>
        <v>2.3193463273017429E-2</v>
      </c>
      <c r="J48" s="14">
        <f t="shared" si="16"/>
        <v>0.10806988274452695</v>
      </c>
      <c r="K48" s="14"/>
      <c r="L48" s="16">
        <f>LOG('Target Obtained'!D12)</f>
        <v>1.0358298252528282</v>
      </c>
      <c r="M48" s="14">
        <f>LOG('Values, Figs, and Parameters'!AI12)</f>
        <v>1.1578351193553527</v>
      </c>
      <c r="N48" s="14">
        <f t="shared" si="17"/>
        <v>1.4885291789043494E-2</v>
      </c>
      <c r="O48" s="14">
        <f t="shared" si="18"/>
        <v>4.2220343073494843E-2</v>
      </c>
      <c r="P48" s="14"/>
      <c r="Q48" s="16">
        <f>LOG('Target Obtained'!E12)</f>
        <v>0.99914760623882237</v>
      </c>
      <c r="R48" s="14">
        <f>LOG('Values, Figs, and Parameters'!AJ12)</f>
        <v>1.0648598816238526</v>
      </c>
      <c r="S48" s="14">
        <f t="shared" si="19"/>
        <v>4.3181031362780481E-3</v>
      </c>
      <c r="T48" s="14">
        <f t="shared" si="20"/>
        <v>5.8640551767324592E-2</v>
      </c>
      <c r="U48" s="14"/>
      <c r="V48" s="9"/>
      <c r="X48" s="16"/>
      <c r="Y48" s="16"/>
      <c r="Z48" s="16"/>
      <c r="AA48" s="16"/>
      <c r="AB48" s="16"/>
      <c r="AC48" s="16"/>
      <c r="AD48" s="16"/>
      <c r="AE48" s="16"/>
    </row>
    <row r="49" spans="1:32" ht="19" x14ac:dyDescent="0.25">
      <c r="A49" s="14" t="s">
        <v>153</v>
      </c>
      <c r="B49" s="16">
        <f>LOG('Target Obtained'!B13)</f>
        <v>1.1335389083702174</v>
      </c>
      <c r="C49" s="14">
        <f>LOG('Values, Figs, and Parameters'!AG13)</f>
        <v>1.0969223725730401</v>
      </c>
      <c r="D49" s="14">
        <f t="shared" si="13"/>
        <v>1.3407706937859647E-3</v>
      </c>
      <c r="E49" s="14">
        <f t="shared" si="14"/>
        <v>1.1613685558435383E-2</v>
      </c>
      <c r="F49" s="14"/>
      <c r="G49" s="16">
        <f>LOG('Target Obtained'!C13)</f>
        <v>0.98878621263539568</v>
      </c>
      <c r="H49" s="14">
        <f>LOG('Values, Figs, and Parameters'!AH13)</f>
        <v>1.1807393581386045</v>
      </c>
      <c r="I49" s="14">
        <f t="shared" si="15"/>
        <v>3.6846010068576067E-2</v>
      </c>
      <c r="J49" s="14">
        <f t="shared" si="16"/>
        <v>6.3766101294076796E-2</v>
      </c>
      <c r="K49" s="14"/>
      <c r="L49" s="16">
        <f>LOG('Target Obtained'!D13)</f>
        <v>1.0086001717619175</v>
      </c>
      <c r="M49" s="14">
        <f>LOG('Values, Figs, and Parameters'!AI13)</f>
        <v>1.0969223725730401</v>
      </c>
      <c r="N49" s="14">
        <f t="shared" si="17"/>
        <v>7.8008111561202707E-3</v>
      </c>
      <c r="O49" s="14">
        <f t="shared" si="18"/>
        <v>5.4151871899178666E-2</v>
      </c>
      <c r="P49" s="14"/>
      <c r="Q49" s="16">
        <f>LOG('Target Obtained'!E13)</f>
        <v>1.0727471360422149</v>
      </c>
      <c r="R49" s="14">
        <f>LOG('Values, Figs, and Parameters'!AJ13)</f>
        <v>1.1807393581386045</v>
      </c>
      <c r="S49" s="14">
        <f t="shared" si="19"/>
        <v>1.1662320033315935E-2</v>
      </c>
      <c r="T49" s="14">
        <f t="shared" si="20"/>
        <v>2.841199602187305E-2</v>
      </c>
      <c r="U49" s="14"/>
      <c r="V49" s="9"/>
      <c r="X49" s="16"/>
      <c r="Y49" s="16"/>
      <c r="Z49" s="16"/>
      <c r="AA49" s="16"/>
      <c r="AB49" s="16"/>
      <c r="AC49" s="16"/>
      <c r="AD49" s="16"/>
      <c r="AE49" s="16"/>
    </row>
    <row r="50" spans="1:32" ht="19" x14ac:dyDescent="0.25">
      <c r="A50" s="14" t="s">
        <v>154</v>
      </c>
      <c r="B50" s="16">
        <f>LOG('Target Obtained'!B14)</f>
        <v>1.2882492255719862</v>
      </c>
      <c r="C50" s="14">
        <f>LOG('Values, Figs, and Parameters'!AG14)</f>
        <v>1.0462688666927167</v>
      </c>
      <c r="D50" s="14">
        <f t="shared" si="13"/>
        <v>5.8554494083340063E-2</v>
      </c>
      <c r="E50" s="14">
        <f t="shared" si="14"/>
        <v>2.2036927721956288E-3</v>
      </c>
      <c r="F50" s="14"/>
      <c r="G50" s="16">
        <f>LOG('Target Obtained'!C14)</f>
        <v>0.93883355012513314</v>
      </c>
      <c r="H50" s="14">
        <f>LOG('Values, Figs, and Parameters'!AH14)</f>
        <v>0.95116061263054041</v>
      </c>
      <c r="I50" s="14">
        <f t="shared" si="15"/>
        <v>1.5195647001221781E-4</v>
      </c>
      <c r="J50" s="14">
        <f t="shared" si="16"/>
        <v>9.1489413182774593E-2</v>
      </c>
      <c r="K50" s="14"/>
      <c r="L50" s="16">
        <f>LOG('Target Obtained'!D14)</f>
        <v>0.88422876963260399</v>
      </c>
      <c r="M50" s="14">
        <f>LOG('Values, Figs, and Parameters'!AI14)</f>
        <v>1.0462688666927167</v>
      </c>
      <c r="N50" s="14">
        <f t="shared" si="17"/>
        <v>2.6256993055250741E-2</v>
      </c>
      <c r="O50" s="14">
        <f t="shared" si="18"/>
        <v>0.12750394805156429</v>
      </c>
      <c r="P50" s="14"/>
      <c r="Q50" s="16">
        <f>LOG('Target Obtained'!E14)</f>
        <v>0.92891772025542907</v>
      </c>
      <c r="R50" s="14">
        <f>LOG('Values, Figs, and Parameters'!AJ14)</f>
        <v>0.95116061263054041</v>
      </c>
      <c r="S50" s="14">
        <f t="shared" si="19"/>
        <v>4.9474626121078641E-4</v>
      </c>
      <c r="T50" s="14">
        <f t="shared" si="20"/>
        <v>9.7586262006378724E-2</v>
      </c>
      <c r="U50" s="14"/>
      <c r="V50" s="9"/>
      <c r="X50" s="16"/>
      <c r="Y50" s="16"/>
      <c r="Z50" s="16"/>
      <c r="AA50" s="16"/>
      <c r="AB50" s="16"/>
      <c r="AC50" s="16"/>
      <c r="AD50" s="16"/>
      <c r="AE50" s="16"/>
    </row>
    <row r="51" spans="1:32" ht="19" x14ac:dyDescent="0.25">
      <c r="A51" s="14" t="s">
        <v>155</v>
      </c>
      <c r="B51" s="16">
        <f>LOG('Target Obtained'!B15)</f>
        <v>1.0390173219974119</v>
      </c>
      <c r="C51" s="14">
        <f>LOG('Values, Figs, and Parameters'!AG15)</f>
        <v>1.0030716582310473</v>
      </c>
      <c r="D51" s="14">
        <f t="shared" si="13"/>
        <v>1.2920907436045409E-3</v>
      </c>
      <c r="E51" s="14">
        <f t="shared" si="14"/>
        <v>4.092059572165483E-2</v>
      </c>
      <c r="F51" s="14"/>
      <c r="G51" s="16">
        <f>LOG('Target Obtained'!C15)</f>
        <v>0.979066093164357</v>
      </c>
      <c r="H51" s="14">
        <f>LOG('Values, Figs, and Parameters'!AH15)</f>
        <v>1.0681048507030193</v>
      </c>
      <c r="I51" s="14">
        <f t="shared" si="15"/>
        <v>7.9279003440286943E-3</v>
      </c>
      <c r="J51" s="14">
        <f t="shared" si="16"/>
        <v>6.8769621565548861E-2</v>
      </c>
      <c r="K51" s="14"/>
      <c r="L51" s="16">
        <f>LOG('Target Obtained'!D15)</f>
        <v>0.96094619573383144</v>
      </c>
      <c r="M51" s="14">
        <f>LOG('Values, Figs, and Parameters'!AI15)</f>
        <v>1.0030716582310473</v>
      </c>
      <c r="N51" s="14">
        <f t="shared" si="17"/>
        <v>1.7745545906043372E-3</v>
      </c>
      <c r="O51" s="14">
        <f t="shared" si="18"/>
        <v>7.8601462507476183E-2</v>
      </c>
      <c r="P51" s="14"/>
      <c r="Q51" s="16">
        <f>LOG('Target Obtained'!E15)</f>
        <v>1.1783561637034947</v>
      </c>
      <c r="R51" s="14">
        <f>LOG('Values, Figs, and Parameters'!AJ15)</f>
        <v>1.0681048507030193</v>
      </c>
      <c r="S51" s="14">
        <f t="shared" si="19"/>
        <v>1.21553520183288E-2</v>
      </c>
      <c r="T51" s="14">
        <f t="shared" si="20"/>
        <v>3.9626465617486869E-3</v>
      </c>
      <c r="U51" s="14"/>
      <c r="V51" s="9"/>
      <c r="X51" s="16"/>
      <c r="Y51" s="16"/>
      <c r="Z51" s="16"/>
      <c r="AA51" s="16"/>
      <c r="AB51" s="16"/>
      <c r="AC51" s="16"/>
      <c r="AD51" s="16"/>
      <c r="AE51" s="16"/>
    </row>
    <row r="52" spans="1:32" ht="19" x14ac:dyDescent="0.25">
      <c r="A52" s="14" t="s">
        <v>156</v>
      </c>
      <c r="B52" s="16">
        <f>LOG('Target Obtained'!B16)</f>
        <v>1.0515383905153275</v>
      </c>
      <c r="C52" s="14">
        <f>LOG('Values, Figs, and Parameters'!AG16)</f>
        <v>0.96559658923403124</v>
      </c>
      <c r="D52" s="14">
        <f t="shared" si="13"/>
        <v>7.3859932074738137E-3</v>
      </c>
      <c r="E52" s="14">
        <f t="shared" si="14"/>
        <v>3.6011639110097936E-2</v>
      </c>
      <c r="F52" s="14"/>
      <c r="G52" s="16">
        <f>LOG('Target Obtained'!C16)</f>
        <v>0.98791150039226105</v>
      </c>
      <c r="H52" s="14">
        <f>LOG('Values, Figs, and Parameters'!AH16)</f>
        <v>0.87149316944170041</v>
      </c>
      <c r="I52" s="14">
        <f t="shared" si="15"/>
        <v>1.3553227781314266E-2</v>
      </c>
      <c r="J52" s="14">
        <f t="shared" si="16"/>
        <v>6.4208630223970845E-2</v>
      </c>
      <c r="K52" s="14"/>
      <c r="L52" s="16">
        <f>LOG('Target Obtained'!D16)</f>
        <v>0.80753502806885324</v>
      </c>
      <c r="M52" s="14">
        <f>LOG('Values, Figs, and Parameters'!AI16)</f>
        <v>0.96559658923403124</v>
      </c>
      <c r="N52" s="14">
        <f t="shared" si="17"/>
        <v>2.4983457117973305E-2</v>
      </c>
      <c r="O52" s="14">
        <f t="shared" si="18"/>
        <v>0.18815701265349963</v>
      </c>
      <c r="P52" s="14"/>
      <c r="Q52" s="16">
        <f>LOG('Target Obtained'!E16)</f>
        <v>0.92387359291523563</v>
      </c>
      <c r="R52" s="14">
        <f>LOG('Values, Figs, and Parameters'!AJ16)</f>
        <v>0.87149316944170041</v>
      </c>
      <c r="S52" s="14">
        <f t="shared" si="19"/>
        <v>2.7437087632668795E-3</v>
      </c>
      <c r="T52" s="14">
        <f t="shared" si="20"/>
        <v>0.10076315492141853</v>
      </c>
      <c r="U52" s="14"/>
      <c r="V52" s="9"/>
      <c r="X52" s="16"/>
      <c r="Y52" s="16"/>
      <c r="Z52" s="16"/>
      <c r="AA52" s="16"/>
      <c r="AB52" s="16"/>
      <c r="AC52" s="16"/>
      <c r="AD52" s="16"/>
      <c r="AE52" s="16"/>
    </row>
    <row r="53" spans="1:32" ht="19" x14ac:dyDescent="0.25">
      <c r="A53" s="14" t="s">
        <v>65</v>
      </c>
      <c r="B53" s="16">
        <f>LOG('Target Obtained'!B17)</f>
        <v>1.3714373174041008</v>
      </c>
      <c r="C53" s="14">
        <f>LOG('Values, Figs, and Parameters'!AG17)</f>
        <v>1.2531357217109271</v>
      </c>
      <c r="D53" s="14">
        <f t="shared" si="13"/>
        <v>1.3995267543551126E-2</v>
      </c>
      <c r="E53" s="14">
        <f t="shared" si="14"/>
        <v>1.6934232800421306E-2</v>
      </c>
      <c r="F53" s="14"/>
      <c r="G53" s="16">
        <f>LOG('Target Obtained'!C17)</f>
        <v>1.0167056935028527</v>
      </c>
      <c r="H53" s="14">
        <f>LOG('Values, Figs, and Parameters'!AH17)</f>
        <v>0.98679262202158236</v>
      </c>
      <c r="I53" s="14">
        <f t="shared" si="15"/>
        <v>8.9479184544358746E-4</v>
      </c>
      <c r="J53" s="14">
        <f t="shared" si="16"/>
        <v>5.0445171630720292E-2</v>
      </c>
      <c r="K53" s="14"/>
      <c r="L53" s="16">
        <f>LOG('Target Obtained'!D17)</f>
        <v>1.4828735836087537</v>
      </c>
      <c r="M53" s="14">
        <f>LOG('Values, Figs, and Parameters'!AI17)</f>
        <v>1.4376423203831754</v>
      </c>
      <c r="N53" s="14">
        <f t="shared" si="17"/>
        <v>2.0458671729815469E-3</v>
      </c>
      <c r="O53" s="14">
        <f t="shared" si="18"/>
        <v>5.8355033020829977E-2</v>
      </c>
      <c r="P53" s="14"/>
      <c r="Q53" s="16">
        <f>LOG('Target Obtained'!E17)</f>
        <v>1.5704971547907263</v>
      </c>
      <c r="R53" s="14">
        <f>LOG('Values, Figs, and Parameters'!AJ17)</f>
        <v>1.4174993738808164</v>
      </c>
      <c r="S53" s="14">
        <f t="shared" si="19"/>
        <v>2.340832096335679E-2</v>
      </c>
      <c r="T53" s="14">
        <f t="shared" si="20"/>
        <v>0.10836700113794694</v>
      </c>
      <c r="U53" s="14"/>
      <c r="V53" s="9"/>
      <c r="X53" s="16"/>
      <c r="Y53" s="16"/>
      <c r="Z53" s="16"/>
      <c r="AA53" s="16"/>
      <c r="AB53" s="16"/>
      <c r="AC53" s="16"/>
      <c r="AD53" s="16"/>
      <c r="AE53" s="16"/>
    </row>
    <row r="54" spans="1:32" ht="19" x14ac:dyDescent="0.25">
      <c r="A54" s="14" t="s">
        <v>64</v>
      </c>
      <c r="B54" s="16">
        <f>LOG('Target Obtained'!B18)</f>
        <v>1.1914510144648955</v>
      </c>
      <c r="C54" s="14">
        <f>LOG('Values, Figs, and Parameters'!AG18)</f>
        <v>1.1594140898628462</v>
      </c>
      <c r="D54" s="14">
        <f t="shared" si="13"/>
        <v>1.0263645379573931E-3</v>
      </c>
      <c r="E54" s="14">
        <f t="shared" si="14"/>
        <v>2.4854916036604652E-3</v>
      </c>
      <c r="F54" s="14"/>
      <c r="G54" s="16">
        <f>LOG('Target Obtained'!C18)</f>
        <v>0.94273734703400014</v>
      </c>
      <c r="H54" s="14">
        <f>LOG('Values, Figs, and Parameters'!AH18)</f>
        <v>1.0058086809323867</v>
      </c>
      <c r="I54" s="14">
        <f t="shared" si="15"/>
        <v>3.9779931597217696E-3</v>
      </c>
      <c r="J54" s="14">
        <f t="shared" si="16"/>
        <v>8.9143072974252849E-2</v>
      </c>
      <c r="K54" s="14"/>
      <c r="L54" s="16">
        <f>LOG('Target Obtained'!D18)</f>
        <v>1.4548448600085102</v>
      </c>
      <c r="M54" s="14">
        <f>LOG('Values, Figs, and Parameters'!AI18)</f>
        <v>1.3935157827449678</v>
      </c>
      <c r="N54" s="14">
        <f t="shared" si="17"/>
        <v>3.7612557179975557E-3</v>
      </c>
      <c r="O54" s="14">
        <f t="shared" si="18"/>
        <v>4.5598964573987821E-2</v>
      </c>
      <c r="P54" s="14"/>
      <c r="Q54" s="16">
        <f>LOG('Target Obtained'!E18)</f>
        <v>1.4641562775552948</v>
      </c>
      <c r="R54" s="14">
        <f>LOG('Values, Figs, and Parameters'!AJ18)</f>
        <v>1.3664946694223234</v>
      </c>
      <c r="S54" s="14">
        <f t="shared" si="19"/>
        <v>9.5377897031180478E-3</v>
      </c>
      <c r="T54" s="14">
        <f t="shared" si="20"/>
        <v>4.9662371272387623E-2</v>
      </c>
      <c r="U54" s="14"/>
      <c r="V54" s="9"/>
      <c r="X54" s="16"/>
      <c r="Y54" s="16"/>
      <c r="Z54" s="16"/>
      <c r="AA54" s="16"/>
      <c r="AB54" s="16"/>
      <c r="AC54" s="16"/>
      <c r="AD54" s="16"/>
      <c r="AE54" s="16"/>
      <c r="AF54" s="14"/>
    </row>
    <row r="55" spans="1:32" ht="19" x14ac:dyDescent="0.25">
      <c r="A55" s="14" t="s">
        <v>63</v>
      </c>
      <c r="B55" s="16">
        <f>LOG('Target Obtained'!B19)</f>
        <v>1.1360860973840974</v>
      </c>
      <c r="C55" s="14">
        <f>LOG('Values, Figs, and Parameters'!AG19)</f>
        <v>1.1342859819284044</v>
      </c>
      <c r="D55" s="14">
        <f t="shared" si="13"/>
        <v>3.2404156538249248E-6</v>
      </c>
      <c r="E55" s="14">
        <f t="shared" si="14"/>
        <v>1.1071168856101781E-2</v>
      </c>
      <c r="F55" s="14"/>
      <c r="G55" s="16">
        <f>LOG('Target Obtained'!C19)</f>
        <v>0.92285769892708758</v>
      </c>
      <c r="H55" s="14">
        <f>LOG('Values, Figs, and Parameters'!AH19)</f>
        <v>1.011168911737246</v>
      </c>
      <c r="I55" s="14">
        <f t="shared" si="15"/>
        <v>7.7988703080010876E-3</v>
      </c>
      <c r="J55" s="14">
        <f t="shared" si="16"/>
        <v>0.10140914173988523</v>
      </c>
      <c r="K55" s="14"/>
      <c r="L55" s="16">
        <f>LOG('Target Obtained'!D19)</f>
        <v>1.4106085425683679</v>
      </c>
      <c r="M55" s="14">
        <f>LOG('Values, Figs, and Parameters'!AI19)</f>
        <v>1.3489543055084292</v>
      </c>
      <c r="N55" s="14">
        <f t="shared" si="17"/>
        <v>3.8012449474431145E-3</v>
      </c>
      <c r="O55" s="14">
        <f t="shared" si="18"/>
        <v>2.8663445934497517E-2</v>
      </c>
      <c r="P55" s="14"/>
      <c r="Q55" s="16">
        <f>LOG('Target Obtained'!E19)</f>
        <v>1.39997895364675</v>
      </c>
      <c r="R55" s="14">
        <f>LOG('Values, Figs, and Parameters'!AJ19)</f>
        <v>1.315291627019219</v>
      </c>
      <c r="S55" s="14">
        <f t="shared" si="19"/>
        <v>7.1719432913181173E-3</v>
      </c>
      <c r="T55" s="14">
        <f t="shared" si="20"/>
        <v>2.5177195267934001E-2</v>
      </c>
      <c r="U55" s="14"/>
      <c r="V55" s="9"/>
      <c r="X55" s="16"/>
      <c r="Y55" s="16"/>
      <c r="Z55" s="16"/>
      <c r="AA55" s="16"/>
      <c r="AB55" s="16"/>
      <c r="AC55" s="16"/>
      <c r="AD55" s="16"/>
      <c r="AE55" s="16"/>
      <c r="AF55" s="14"/>
    </row>
    <row r="56" spans="1:32" ht="19" x14ac:dyDescent="0.25">
      <c r="A56" s="14" t="s">
        <v>62</v>
      </c>
      <c r="B56" s="16">
        <f>LOG('Target Obtained'!B20)</f>
        <v>1.1010593549081156</v>
      </c>
      <c r="C56" s="14">
        <f>LOG('Values, Figs, and Parameters'!AG20)</f>
        <v>1.1256679447956957</v>
      </c>
      <c r="D56" s="14">
        <f t="shared" si="13"/>
        <v>6.0558269625510849E-4</v>
      </c>
      <c r="E56" s="14">
        <f t="shared" si="14"/>
        <v>1.9669042751767455E-2</v>
      </c>
      <c r="F56" s="14"/>
      <c r="G56" s="16">
        <f>LOG('Target Obtained'!C20)</f>
        <v>0.95139466656649863</v>
      </c>
      <c r="H56" s="14">
        <f>LOG('Values, Figs, and Parameters'!AH20)</f>
        <v>1.0098271142596618</v>
      </c>
      <c r="I56" s="14">
        <f t="shared" si="15"/>
        <v>3.4143509434142461E-3</v>
      </c>
      <c r="J56" s="14">
        <f t="shared" si="16"/>
        <v>8.404841855208757E-2</v>
      </c>
      <c r="K56" s="14"/>
      <c r="L56" s="16">
        <f>LOG('Target Obtained'!D20)</f>
        <v>1.3651134316275773</v>
      </c>
      <c r="M56" s="14">
        <f>LOG('Values, Figs, and Parameters'!AI20)</f>
        <v>1.3049535376652306</v>
      </c>
      <c r="N56" s="14">
        <f t="shared" si="17"/>
        <v>3.6192128415607947E-3</v>
      </c>
      <c r="O56" s="14">
        <f t="shared" si="18"/>
        <v>1.532834960828283E-2</v>
      </c>
      <c r="P56" s="14"/>
      <c r="Q56" s="16">
        <f>LOG('Target Obtained'!E20)</f>
        <v>1.3373613700512237</v>
      </c>
      <c r="R56" s="14">
        <f>LOG('Values, Figs, and Parameters'!AJ20)</f>
        <v>1.2656802514354635</v>
      </c>
      <c r="S56" s="14">
        <f t="shared" si="19"/>
        <v>5.138182766006685E-3</v>
      </c>
      <c r="T56" s="14">
        <f t="shared" si="20"/>
        <v>9.2266880230045829E-3</v>
      </c>
      <c r="U56" s="14"/>
      <c r="V56" s="9"/>
      <c r="X56" s="16"/>
      <c r="Y56" s="16"/>
      <c r="Z56" s="16"/>
      <c r="AA56" s="16"/>
      <c r="AB56" s="16"/>
      <c r="AC56" s="16"/>
      <c r="AD56" s="16"/>
      <c r="AE56" s="16"/>
      <c r="AF56" s="14"/>
    </row>
    <row r="57" spans="1:32" ht="19" x14ac:dyDescent="0.25">
      <c r="A57" s="14" t="s">
        <v>61</v>
      </c>
      <c r="B57" s="16">
        <f>LOG('Target Obtained'!B21)</f>
        <v>0.95424250943932487</v>
      </c>
      <c r="C57" s="14">
        <f>LOG('Values, Figs, and Parameters'!AG21)</f>
        <v>1.1207577779215308</v>
      </c>
      <c r="D57" s="14">
        <f t="shared" si="13"/>
        <v>2.7727334637701107E-2</v>
      </c>
      <c r="E57" s="14">
        <f t="shared" si="14"/>
        <v>8.2405286510013886E-2</v>
      </c>
      <c r="F57" s="14"/>
      <c r="G57" s="16">
        <f>LOG('Target Obtained'!C21)</f>
        <v>0.95518765558363772</v>
      </c>
      <c r="H57" s="14">
        <f>LOG('Values, Figs, and Parameters'!AH21)</f>
        <v>1.0047158791710307</v>
      </c>
      <c r="I57" s="14">
        <f t="shared" ref="I57" si="21">(H57-G57)^2</f>
        <v>2.4530449317227872E-3</v>
      </c>
      <c r="J57" s="14">
        <f t="shared" ref="J57" si="22">(G57-$A$37)^2</f>
        <v>8.1863546439120791E-2</v>
      </c>
      <c r="K57" s="14"/>
      <c r="L57" s="16">
        <f>LOG('Target Obtained'!D21)</f>
        <v>1.356790460351716</v>
      </c>
      <c r="M57" s="14">
        <f>LOG('Values, Figs, and Parameters'!AI21)</f>
        <v>1.2608786587073761</v>
      </c>
      <c r="N57" s="14">
        <f t="shared" si="17"/>
        <v>9.1990736946631971E-3</v>
      </c>
      <c r="O57" s="14">
        <f t="shared" si="18"/>
        <v>1.3336725393856752E-2</v>
      </c>
      <c r="P57" s="14"/>
      <c r="Q57" s="16">
        <f>LOG('Target Obtained'!E21)</f>
        <v>1.3197794316768201</v>
      </c>
      <c r="R57" s="14">
        <f>LOG('Values, Figs, and Parameters'!AJ21)</f>
        <v>1.2168772748917156</v>
      </c>
      <c r="S57" s="14">
        <f t="shared" si="19"/>
        <v>1.0588853871026229E-2</v>
      </c>
      <c r="T57" s="14">
        <f t="shared" si="20"/>
        <v>6.1581235193014002E-3</v>
      </c>
      <c r="U57" s="14"/>
      <c r="V57" s="9"/>
      <c r="X57" s="16"/>
      <c r="Y57" s="16"/>
      <c r="Z57" s="16"/>
      <c r="AA57" s="16"/>
      <c r="AB57" s="16"/>
      <c r="AC57" s="16"/>
      <c r="AD57" s="16"/>
      <c r="AE57" s="16"/>
      <c r="AF57" s="14"/>
    </row>
    <row r="58" spans="1:32" ht="19" x14ac:dyDescent="0.25">
      <c r="A58" s="14"/>
      <c r="B58" s="11" t="s">
        <v>60</v>
      </c>
      <c r="C58" s="12" t="s">
        <v>59</v>
      </c>
      <c r="D58" s="12" t="s">
        <v>58</v>
      </c>
      <c r="E58" s="12" t="s">
        <v>57</v>
      </c>
      <c r="F58" s="12" t="s">
        <v>56</v>
      </c>
      <c r="G58" s="11" t="s">
        <v>60</v>
      </c>
      <c r="H58" s="12" t="s">
        <v>59</v>
      </c>
      <c r="I58" s="12" t="s">
        <v>58</v>
      </c>
      <c r="J58" s="12" t="s">
        <v>57</v>
      </c>
      <c r="K58" s="12" t="s">
        <v>56</v>
      </c>
      <c r="L58" s="11" t="s">
        <v>60</v>
      </c>
      <c r="M58" s="12" t="s">
        <v>59</v>
      </c>
      <c r="N58" s="12" t="s">
        <v>58</v>
      </c>
      <c r="O58" s="12" t="s">
        <v>57</v>
      </c>
      <c r="P58" s="12" t="s">
        <v>56</v>
      </c>
      <c r="Q58" s="11" t="s">
        <v>60</v>
      </c>
      <c r="R58" s="12" t="s">
        <v>59</v>
      </c>
      <c r="S58" s="12" t="s">
        <v>58</v>
      </c>
      <c r="T58" s="12" t="s">
        <v>57</v>
      </c>
      <c r="U58" s="8" t="s">
        <v>56</v>
      </c>
      <c r="V58" s="10"/>
      <c r="W58" s="10"/>
      <c r="X58" s="16"/>
      <c r="Y58" s="16"/>
      <c r="Z58" s="16"/>
      <c r="AA58" s="16"/>
      <c r="AB58" s="16"/>
      <c r="AC58" s="16"/>
      <c r="AD58" s="16"/>
      <c r="AE58" s="16"/>
      <c r="AF58" s="14"/>
    </row>
    <row r="59" spans="1:32" ht="19" x14ac:dyDescent="0.25">
      <c r="A59" s="14"/>
      <c r="B59" s="14">
        <f>AVERAGE(B39:B57)</f>
        <v>1.4008391707518293</v>
      </c>
      <c r="C59" s="14">
        <f>AVERAGE(C39:C57)</f>
        <v>1.4206400005724709</v>
      </c>
      <c r="D59" s="14">
        <f>SUM(D39:D57)</f>
        <v>0.22931027373460861</v>
      </c>
      <c r="E59" s="14">
        <f>SUM(E39:E57)</f>
        <v>3.3321160123010323</v>
      </c>
      <c r="F59" s="14">
        <f>E59-D59</f>
        <v>3.1028057385664236</v>
      </c>
      <c r="G59" s="14">
        <f>AVERAGE(G39:G57)</f>
        <v>1.3095811832765321</v>
      </c>
      <c r="H59" s="14">
        <f>AVERAGE(H39:H57)</f>
        <v>1.3756436272396044</v>
      </c>
      <c r="I59" s="14">
        <f>SUM(I39:I57)</f>
        <v>0.25737490124373674</v>
      </c>
      <c r="J59" s="14">
        <f>SUM(J39:J57)</f>
        <v>3.6570111368286544</v>
      </c>
      <c r="K59" s="14">
        <f>J59-I59</f>
        <v>3.3996362355849179</v>
      </c>
      <c r="L59" s="14">
        <f>AVERAGE(L39:L57)</f>
        <v>1.4030360487035634</v>
      </c>
      <c r="M59" s="14">
        <f>AVERAGE(M39:M57)</f>
        <v>1.4707812157719331</v>
      </c>
      <c r="N59" s="14">
        <f>SUM(N39:N57)</f>
        <v>0.29944280987604438</v>
      </c>
      <c r="O59" s="14">
        <f>SUM(O39:O57)</f>
        <v>3.5123704455605567</v>
      </c>
      <c r="P59" s="14">
        <f>O59-N59</f>
        <v>3.2129276356845122</v>
      </c>
      <c r="Q59" s="14">
        <f>AVERAGE(Q39:Q57)</f>
        <v>1.4569295558188096</v>
      </c>
      <c r="R59" s="14">
        <f>AVERAGE(R39:R57)</f>
        <v>1.4579346792673742</v>
      </c>
      <c r="S59" s="14">
        <f>SUM(S39:S57)</f>
        <v>0.18869152579097534</v>
      </c>
      <c r="T59" s="14">
        <f>SUM(T39:T57)</f>
        <v>3.5577786290322919</v>
      </c>
      <c r="U59" s="14">
        <f>T59-S59</f>
        <v>3.3690871032413168</v>
      </c>
      <c r="Z59" s="16"/>
      <c r="AA59" s="14"/>
      <c r="AB59" s="14"/>
      <c r="AD59" s="14"/>
      <c r="AE59" s="14"/>
      <c r="AF59" s="14"/>
    </row>
    <row r="60" spans="1:32" ht="19" x14ac:dyDescent="0.25">
      <c r="A60" s="14"/>
      <c r="B60" s="12" t="s">
        <v>55</v>
      </c>
      <c r="C60" s="14"/>
      <c r="D60" s="14"/>
      <c r="E60" s="14"/>
      <c r="F60" s="14"/>
      <c r="G60" s="12" t="s">
        <v>55</v>
      </c>
      <c r="H60" s="14"/>
      <c r="I60" s="14"/>
      <c r="J60" s="14"/>
      <c r="K60" s="14"/>
      <c r="L60" s="12" t="s">
        <v>55</v>
      </c>
      <c r="M60" s="14"/>
      <c r="N60" s="14"/>
      <c r="O60" s="14"/>
      <c r="P60" s="14"/>
      <c r="Q60" s="12" t="s">
        <v>55</v>
      </c>
      <c r="R60" s="14"/>
      <c r="S60" s="14"/>
      <c r="T60" s="14"/>
      <c r="U60" s="14"/>
      <c r="V60" s="10"/>
      <c r="Z60" s="16"/>
      <c r="AA60" s="14"/>
      <c r="AB60" s="14"/>
      <c r="AC60" s="14"/>
      <c r="AD60" s="14"/>
      <c r="AE60" s="14"/>
      <c r="AF60" s="14"/>
    </row>
    <row r="61" spans="1:32" s="5" customFormat="1" ht="19" x14ac:dyDescent="0.25">
      <c r="A61" s="15"/>
      <c r="B61" s="15">
        <f>F59/E59</f>
        <v>0.9311817857217235</v>
      </c>
      <c r="C61" s="15"/>
      <c r="D61" s="15"/>
      <c r="E61" s="15"/>
      <c r="F61" s="15"/>
      <c r="G61" s="15">
        <f>K59/J59</f>
        <v>0.92962151560005069</v>
      </c>
      <c r="H61" s="15"/>
      <c r="I61" s="15"/>
      <c r="J61" s="15"/>
      <c r="K61" s="15"/>
      <c r="L61" s="15">
        <f>P59/O59</f>
        <v>0.91474623348612794</v>
      </c>
      <c r="M61" s="15"/>
      <c r="N61" s="15"/>
      <c r="O61" s="15"/>
      <c r="P61" s="15"/>
      <c r="Q61" s="15">
        <f>U59/T59</f>
        <v>0.94696366877601412</v>
      </c>
      <c r="R61" s="15"/>
      <c r="S61" s="15"/>
      <c r="T61" s="15"/>
      <c r="U61" s="15"/>
      <c r="X61" s="14"/>
      <c r="Z61" s="14"/>
      <c r="AB61" s="14"/>
      <c r="AD61" s="14"/>
      <c r="AF61"/>
    </row>
    <row r="62" spans="1:32" ht="19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X62" s="14"/>
      <c r="Z62" s="14"/>
      <c r="AB62" s="14"/>
      <c r="AD62" s="14"/>
    </row>
    <row r="63" spans="1:32" ht="19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X63" s="14"/>
      <c r="Z63" s="14"/>
      <c r="AB63" s="14"/>
      <c r="AD63" s="14"/>
    </row>
    <row r="64" spans="1:32" ht="19" x14ac:dyDescent="0.25">
      <c r="A64" s="14"/>
      <c r="B64" s="14"/>
      <c r="D64" s="14"/>
      <c r="F64" s="14"/>
      <c r="H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X64" s="14"/>
      <c r="Z64" s="14"/>
      <c r="AB64" s="14"/>
      <c r="AD64" s="14"/>
    </row>
    <row r="65" spans="1:31" ht="19" x14ac:dyDescent="0.25">
      <c r="A65" s="14"/>
      <c r="B65" s="14"/>
      <c r="D65" s="14"/>
      <c r="F65" s="14"/>
      <c r="H65" s="14"/>
      <c r="X65" s="14"/>
      <c r="Z65" s="14"/>
      <c r="AB65" s="14"/>
      <c r="AD65" s="14"/>
    </row>
    <row r="66" spans="1:31" ht="19" x14ac:dyDescent="0.25">
      <c r="A66" s="14"/>
      <c r="B66" s="14"/>
      <c r="D66" s="14"/>
      <c r="F66" s="14"/>
      <c r="H66" s="14"/>
      <c r="X66" s="14"/>
      <c r="Y66" s="16"/>
      <c r="Z66" s="14"/>
      <c r="AA66" s="14"/>
      <c r="AB66" s="14"/>
      <c r="AC66" s="14"/>
      <c r="AD66" s="14"/>
      <c r="AE66" s="14"/>
    </row>
    <row r="67" spans="1:31" ht="19" x14ac:dyDescent="0.25">
      <c r="A67" s="14"/>
      <c r="B67" s="14"/>
      <c r="D67" s="14"/>
      <c r="F67" s="14"/>
      <c r="H67" s="14"/>
      <c r="X67" s="14"/>
      <c r="Y67" s="16"/>
      <c r="Z67" s="14"/>
      <c r="AA67" s="14"/>
      <c r="AB67" s="14"/>
      <c r="AC67" s="14"/>
      <c r="AD67" s="14"/>
      <c r="AE67" s="14"/>
    </row>
    <row r="68" spans="1:31" ht="19" x14ac:dyDescent="0.25">
      <c r="A68" s="14"/>
      <c r="B68" s="14"/>
      <c r="D68" s="14"/>
      <c r="F68" s="14"/>
      <c r="H68" s="14"/>
      <c r="X68" s="14"/>
      <c r="Y68" s="16"/>
      <c r="Z68" s="14"/>
      <c r="AA68" s="14"/>
      <c r="AB68" s="14"/>
      <c r="AC68" s="14"/>
      <c r="AD68" s="14"/>
      <c r="AE68" s="14"/>
    </row>
    <row r="69" spans="1:31" ht="19" x14ac:dyDescent="0.25">
      <c r="A69" s="14"/>
      <c r="B69" s="14"/>
      <c r="D69" s="14"/>
      <c r="F69" s="14"/>
      <c r="H69" s="14"/>
      <c r="X69" s="14"/>
      <c r="Y69" s="16"/>
      <c r="Z69" s="14"/>
      <c r="AA69" s="14"/>
      <c r="AB69" s="14"/>
      <c r="AC69" s="14"/>
      <c r="AD69" s="14"/>
      <c r="AE69" s="14"/>
    </row>
    <row r="70" spans="1:31" ht="19" x14ac:dyDescent="0.25">
      <c r="A70" s="14"/>
      <c r="B70" s="14"/>
      <c r="D70" s="14"/>
      <c r="F70" s="14"/>
      <c r="H70" s="14"/>
      <c r="X70" s="14"/>
      <c r="Y70" s="16"/>
      <c r="Z70" s="14"/>
      <c r="AA70" s="14"/>
      <c r="AB70" s="14"/>
      <c r="AC70" s="14"/>
      <c r="AD70" s="14"/>
      <c r="AE70" s="14"/>
    </row>
    <row r="71" spans="1:31" ht="19" x14ac:dyDescent="0.25">
      <c r="A71" s="14"/>
      <c r="B71" s="14"/>
      <c r="D71" s="14"/>
      <c r="F71" s="14"/>
      <c r="H71" s="14"/>
      <c r="X71" s="14"/>
      <c r="Y71" s="16"/>
      <c r="Z71" s="14"/>
      <c r="AA71" s="14"/>
      <c r="AB71" s="14"/>
      <c r="AC71" s="14"/>
      <c r="AD71" s="14"/>
      <c r="AE71" s="14"/>
    </row>
    <row r="72" spans="1:31" ht="19" x14ac:dyDescent="0.25">
      <c r="A72" s="14"/>
      <c r="B72" s="14"/>
      <c r="D72" s="14"/>
      <c r="F72" s="14"/>
      <c r="H72" s="14"/>
      <c r="X72" s="14"/>
      <c r="Y72" s="16"/>
      <c r="Z72" s="14"/>
      <c r="AA72" s="14"/>
      <c r="AB72" s="14"/>
      <c r="AC72" s="14"/>
      <c r="AD72" s="14"/>
      <c r="AE72" s="14"/>
    </row>
    <row r="73" spans="1:31" ht="19" x14ac:dyDescent="0.25">
      <c r="A73" s="14"/>
      <c r="B73" s="14"/>
      <c r="D73" s="14"/>
      <c r="F73" s="14"/>
      <c r="H73" s="14"/>
      <c r="X73" s="14"/>
      <c r="Y73" s="16"/>
      <c r="Z73" s="14"/>
      <c r="AA73" s="14"/>
      <c r="AB73" s="14"/>
      <c r="AC73" s="14"/>
      <c r="AD73" s="14"/>
      <c r="AE73" s="14"/>
    </row>
    <row r="74" spans="1:31" ht="19" x14ac:dyDescent="0.25">
      <c r="A74" s="14"/>
      <c r="B74" s="14"/>
      <c r="D74" s="14"/>
      <c r="F74" s="14"/>
      <c r="H74" s="14"/>
      <c r="X74" s="14"/>
      <c r="Y74" s="16"/>
      <c r="Z74" s="14"/>
      <c r="AA74" s="14"/>
      <c r="AB74" s="14"/>
      <c r="AC74" s="14"/>
      <c r="AD74" s="14"/>
      <c r="AE74" s="14"/>
    </row>
    <row r="75" spans="1:31" ht="19" x14ac:dyDescent="0.25">
      <c r="A75" s="14"/>
      <c r="B75" s="14"/>
      <c r="D75" s="14"/>
      <c r="F75" s="14"/>
      <c r="H75" s="14"/>
      <c r="X75" s="14"/>
      <c r="Y75" s="16"/>
      <c r="Z75" s="14"/>
      <c r="AA75" s="14"/>
      <c r="AB75" s="14"/>
      <c r="AC75" s="14"/>
      <c r="AD75" s="14"/>
      <c r="AE75" s="14"/>
    </row>
    <row r="76" spans="1:31" ht="19" x14ac:dyDescent="0.25">
      <c r="A76" s="14"/>
      <c r="B76" s="14"/>
      <c r="D76" s="14"/>
      <c r="F76" s="14"/>
      <c r="H76" s="14"/>
      <c r="X76" s="14"/>
      <c r="Y76" s="16"/>
      <c r="Z76" s="14"/>
      <c r="AA76" s="14"/>
      <c r="AB76" s="14"/>
      <c r="AC76" s="14"/>
      <c r="AD76" s="14"/>
      <c r="AE76" s="14"/>
    </row>
    <row r="77" spans="1:31" ht="19" x14ac:dyDescent="0.25">
      <c r="A77" s="14"/>
      <c r="B77" s="14"/>
      <c r="D77" s="14"/>
      <c r="F77" s="14"/>
      <c r="H77" s="14"/>
      <c r="X77" s="14"/>
      <c r="Y77" s="16"/>
      <c r="Z77" s="14"/>
      <c r="AA77" s="14"/>
      <c r="AB77" s="14"/>
      <c r="AC77" s="14"/>
      <c r="AD77" s="14"/>
      <c r="AE77" s="14"/>
    </row>
    <row r="78" spans="1:31" ht="19" x14ac:dyDescent="0.25">
      <c r="A78" s="14"/>
      <c r="B78" s="14"/>
      <c r="D78" s="14"/>
      <c r="F78" s="14"/>
      <c r="H78" s="14"/>
      <c r="X78" s="14"/>
      <c r="Y78" s="16"/>
      <c r="Z78" s="14"/>
      <c r="AA78" s="14"/>
      <c r="AB78" s="14"/>
      <c r="AC78" s="14"/>
      <c r="AD78" s="14"/>
      <c r="AE78" s="14"/>
    </row>
    <row r="79" spans="1:31" ht="19" x14ac:dyDescent="0.25">
      <c r="A79" s="14"/>
      <c r="B79" s="14"/>
      <c r="D79" s="14"/>
      <c r="F79" s="14"/>
      <c r="H79" s="14"/>
      <c r="X79" s="14"/>
      <c r="Y79" s="16"/>
      <c r="Z79" s="14"/>
      <c r="AA79" s="14"/>
      <c r="AB79" s="14"/>
      <c r="AC79" s="14"/>
      <c r="AD79" s="14"/>
      <c r="AE79" s="14"/>
    </row>
    <row r="80" spans="1:31" ht="19" x14ac:dyDescent="0.25">
      <c r="A80" s="14"/>
      <c r="B80" s="14"/>
      <c r="D80" s="14"/>
      <c r="F80" s="14"/>
      <c r="H80" s="14"/>
      <c r="X80" s="14"/>
      <c r="Z80" s="14"/>
      <c r="AA80" s="14"/>
      <c r="AB80" s="14"/>
      <c r="AC80" s="14"/>
      <c r="AD80" s="14"/>
    </row>
    <row r="81" spans="1:31" ht="19" x14ac:dyDescent="0.25">
      <c r="A81" s="14"/>
      <c r="B81" s="14"/>
      <c r="D81" s="14"/>
      <c r="F81" s="14"/>
      <c r="H81" s="14"/>
      <c r="X81" s="14"/>
      <c r="Z81" s="14"/>
      <c r="AA81" s="14"/>
      <c r="AB81" s="14"/>
      <c r="AC81" s="14"/>
      <c r="AD81" s="14"/>
      <c r="AE81" s="14"/>
    </row>
    <row r="82" spans="1:31" ht="19" x14ac:dyDescent="0.25">
      <c r="A82" s="14"/>
      <c r="B82" s="14"/>
      <c r="D82" s="14"/>
      <c r="F82" s="14"/>
      <c r="H82" s="14"/>
    </row>
  </sheetData>
  <scenarios current="0">
    <scenario name="123" count="5" user="Microsoft Office User" comment="Created by Microsoft Office User on 4/8/2021">
      <inputCells r="R8" val="0.001"/>
      <inputCells r="R9" val="150"/>
      <inputCells r="R10" val="1"/>
      <inputCells r="R11" val="0.02"/>
      <inputCells r="R12" val="33"/>
    </scenario>
    <scenario name="456" count="5" user="Microsoft Office User" comment="Created by Microsoft Office User on 4/8/2021">
      <inputCells r="R8" val="0.000180236306641109"/>
      <inputCells r="R9" val="102.6859343808"/>
      <inputCells r="R10" val="1"/>
      <inputCells r="R11" val="0.0569183618524257"/>
      <inputCells r="R12" val="0.870008102106898"/>
    </scenario>
  </scenarios>
  <mergeCells count="5">
    <mergeCell ref="Z1:AA1"/>
    <mergeCell ref="A35:F35"/>
    <mergeCell ref="T1:U1"/>
    <mergeCell ref="V1:W1"/>
    <mergeCell ref="X1:Y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2879-8DC1-6045-91C3-33243AE2C466}">
  <dimension ref="A1:DT72"/>
  <sheetViews>
    <sheetView tabSelected="1" topLeftCell="A38" zoomScale="86" zoomScaleNormal="85" zoomScalePageLayoutView="85" workbookViewId="0">
      <selection activeCell="B59" sqref="B59:I72"/>
    </sheetView>
  </sheetViews>
  <sheetFormatPr baseColWidth="10" defaultRowHeight="16" x14ac:dyDescent="0.2"/>
  <cols>
    <col min="1" max="1" width="12.83203125" customWidth="1"/>
    <col min="2" max="2" width="13.5" customWidth="1"/>
    <col min="3" max="3" width="14.5" customWidth="1"/>
    <col min="4" max="4" width="19.1640625" customWidth="1"/>
    <col min="5" max="5" width="14.5" customWidth="1"/>
    <col min="7" max="7" width="13.33203125" customWidth="1"/>
    <col min="8" max="8" width="13.6640625" customWidth="1"/>
    <col min="9" max="9" width="17" customWidth="1"/>
    <col min="12" max="12" width="15.1640625" customWidth="1"/>
    <col min="13" max="13" width="13.33203125" customWidth="1"/>
    <col min="14" max="14" width="16.6640625" customWidth="1"/>
    <col min="15" max="15" width="11" customWidth="1"/>
    <col min="17" max="17" width="13.6640625" customWidth="1"/>
    <col min="18" max="18" width="14.1640625" customWidth="1"/>
    <col min="19" max="19" width="18.6640625" customWidth="1"/>
    <col min="20" max="20" width="12.1640625" customWidth="1"/>
    <col min="21" max="21" width="14.33203125" bestFit="1" customWidth="1"/>
    <col min="22" max="22" width="13" customWidth="1"/>
    <col min="23" max="23" width="12.1640625" bestFit="1" customWidth="1"/>
    <col min="24" max="24" width="16" customWidth="1"/>
    <col min="25" max="25" width="12.1640625" bestFit="1" customWidth="1"/>
    <col min="27" max="27" width="12.1640625" bestFit="1" customWidth="1"/>
  </cols>
  <sheetData>
    <row r="1" spans="17:27" ht="19" x14ac:dyDescent="0.25">
      <c r="Q1" t="s">
        <v>76</v>
      </c>
      <c r="R1" s="6"/>
      <c r="T1" s="65" t="s">
        <v>150</v>
      </c>
      <c r="U1" s="63"/>
      <c r="V1" s="65" t="s">
        <v>151</v>
      </c>
      <c r="W1" s="63"/>
      <c r="X1" s="65" t="s">
        <v>152</v>
      </c>
      <c r="Y1" s="63"/>
      <c r="Z1" s="62" t="s">
        <v>145</v>
      </c>
      <c r="AA1" s="63"/>
    </row>
    <row r="2" spans="17:27" ht="19" x14ac:dyDescent="0.25">
      <c r="Q2" t="s">
        <v>77</v>
      </c>
      <c r="R2" s="6"/>
      <c r="T2" s="51" t="s">
        <v>54</v>
      </c>
      <c r="U2" s="52">
        <f>$R$8</f>
        <v>1.2206023919835746E-8</v>
      </c>
      <c r="V2" s="51" t="s">
        <v>54</v>
      </c>
      <c r="W2" s="52">
        <f>$R$8</f>
        <v>1.2206023919835746E-8</v>
      </c>
      <c r="X2" s="51" t="s">
        <v>54</v>
      </c>
      <c r="Y2" s="52">
        <f>$R$8</f>
        <v>1.2206023919835746E-8</v>
      </c>
      <c r="Z2" s="51" t="s">
        <v>54</v>
      </c>
      <c r="AA2" s="52">
        <f>$R$8</f>
        <v>1.2206023919835746E-8</v>
      </c>
    </row>
    <row r="3" spans="17:27" ht="19" x14ac:dyDescent="0.25">
      <c r="R3" s="6"/>
      <c r="T3" s="51" t="s">
        <v>53</v>
      </c>
      <c r="U3" s="53">
        <f>$R$9</f>
        <v>119.06786061049952</v>
      </c>
      <c r="V3" s="51" t="s">
        <v>53</v>
      </c>
      <c r="W3" s="53">
        <f>$R$9</f>
        <v>119.06786061049952</v>
      </c>
      <c r="X3" s="51" t="s">
        <v>53</v>
      </c>
      <c r="Y3" s="53">
        <f>$R$9</f>
        <v>119.06786061049952</v>
      </c>
      <c r="Z3" s="51" t="s">
        <v>53</v>
      </c>
      <c r="AA3" s="53">
        <f>$R$9</f>
        <v>119.06786061049952</v>
      </c>
    </row>
    <row r="4" spans="17:27" ht="19" x14ac:dyDescent="0.25">
      <c r="Q4" s="6"/>
      <c r="R4" s="6"/>
      <c r="T4" s="51" t="s">
        <v>52</v>
      </c>
      <c r="U4" s="53">
        <f>$R$10</f>
        <v>1</v>
      </c>
      <c r="V4" s="51" t="s">
        <v>52</v>
      </c>
      <c r="W4" s="53">
        <f>$R$10</f>
        <v>1</v>
      </c>
      <c r="X4" s="51" t="s">
        <v>52</v>
      </c>
      <c r="Y4" s="53">
        <f>$R$10</f>
        <v>1</v>
      </c>
      <c r="Z4" s="51" t="s">
        <v>52</v>
      </c>
      <c r="AA4" s="53">
        <f>$R$10</f>
        <v>1</v>
      </c>
    </row>
    <row r="5" spans="17:27" ht="19" x14ac:dyDescent="0.25">
      <c r="Q5" s="6"/>
      <c r="R5" s="6"/>
      <c r="T5" s="51" t="s">
        <v>51</v>
      </c>
      <c r="U5" s="53">
        <f>$R$11</f>
        <v>3.6811868354985475E-7</v>
      </c>
      <c r="V5" s="51" t="s">
        <v>51</v>
      </c>
      <c r="W5" s="53">
        <f>$R$11</f>
        <v>3.6811868354985475E-7</v>
      </c>
      <c r="X5" s="51" t="s">
        <v>51</v>
      </c>
      <c r="Y5" s="53">
        <f>$R$11</f>
        <v>3.6811868354985475E-7</v>
      </c>
      <c r="Z5" s="51" t="s">
        <v>51</v>
      </c>
      <c r="AA5" s="53">
        <f>$R$11</f>
        <v>3.6811868354985475E-7</v>
      </c>
    </row>
    <row r="6" spans="17:27" ht="17" thickBot="1" x14ac:dyDescent="0.25"/>
    <row r="7" spans="17:27" ht="19" x14ac:dyDescent="0.25">
      <c r="Q7" s="39" t="s">
        <v>72</v>
      </c>
      <c r="R7" s="40"/>
      <c r="T7" s="11" t="s">
        <v>60</v>
      </c>
      <c r="U7" s="12" t="s">
        <v>59</v>
      </c>
      <c r="V7" s="12" t="s">
        <v>58</v>
      </c>
      <c r="W7" s="12" t="s">
        <v>57</v>
      </c>
      <c r="X7" s="12" t="s">
        <v>56</v>
      </c>
      <c r="Y7" s="13" t="s">
        <v>55</v>
      </c>
    </row>
    <row r="8" spans="17:27" ht="19" x14ac:dyDescent="0.25">
      <c r="Q8" s="41" t="s">
        <v>54</v>
      </c>
      <c r="R8" s="42">
        <f>'Target FITS'!R8</f>
        <v>1.2206023919835746E-8</v>
      </c>
      <c r="T8" s="14">
        <f>'Target FITS'!T8</f>
        <v>1.5770302679942039</v>
      </c>
      <c r="U8" s="14">
        <f>'Target FITS'!U8</f>
        <v>1.5902929043231999</v>
      </c>
      <c r="V8" s="14">
        <f>'Target FITS'!V8</f>
        <v>0.92396669522628716</v>
      </c>
      <c r="W8" s="14">
        <f>'Target FITS'!W8</f>
        <v>6.986862940596227</v>
      </c>
      <c r="X8" s="14">
        <f>'Target FITS'!X8</f>
        <v>6.0628962453699398</v>
      </c>
      <c r="Y8" s="15">
        <f>'Target FITS'!Y8</f>
        <v>0.86775657357500124</v>
      </c>
    </row>
    <row r="9" spans="17:27" ht="19" x14ac:dyDescent="0.25">
      <c r="Q9" s="41" t="s">
        <v>53</v>
      </c>
      <c r="R9" s="42">
        <f>'Target FITS'!R9</f>
        <v>119.06786061049952</v>
      </c>
      <c r="T9" s="6" t="s">
        <v>74</v>
      </c>
      <c r="U9" s="14"/>
      <c r="V9" s="14"/>
      <c r="W9" s="14"/>
      <c r="X9" s="14"/>
      <c r="Y9" s="14"/>
    </row>
    <row r="10" spans="17:27" ht="19" x14ac:dyDescent="0.25">
      <c r="Q10" s="43" t="s">
        <v>52</v>
      </c>
      <c r="R10" s="42">
        <f>'Target FITS'!R10</f>
        <v>1</v>
      </c>
      <c r="T10" s="11" t="s">
        <v>60</v>
      </c>
      <c r="U10" s="12" t="s">
        <v>59</v>
      </c>
      <c r="V10" s="12" t="s">
        <v>58</v>
      </c>
      <c r="W10" s="12" t="s">
        <v>57</v>
      </c>
      <c r="X10" s="12" t="s">
        <v>56</v>
      </c>
      <c r="Y10" s="13" t="s">
        <v>55</v>
      </c>
    </row>
    <row r="11" spans="17:27" ht="19" x14ac:dyDescent="0.25">
      <c r="Q11" s="41" t="s">
        <v>51</v>
      </c>
      <c r="R11" s="42">
        <f>'Target FITS'!R11</f>
        <v>3.6811868354985475E-7</v>
      </c>
      <c r="T11" s="14">
        <f>'Target FITS'!T11</f>
        <v>1.2413057193949266</v>
      </c>
      <c r="U11" s="14">
        <f>'Target FITS'!U11</f>
        <v>1.2716941800288253</v>
      </c>
      <c r="V11" s="14">
        <f>'Target FITS'!V11</f>
        <v>0.7839407637088327</v>
      </c>
      <c r="W11" s="14">
        <f>'Target FITS'!W11</f>
        <v>5.683116608604676</v>
      </c>
      <c r="X11" s="14">
        <f>'Target FITS'!X11</f>
        <v>4.8991758448958436</v>
      </c>
      <c r="Y11" s="15">
        <f>'Target FITS'!Y11</f>
        <v>0.86205794853445628</v>
      </c>
    </row>
    <row r="12" spans="17:27" ht="19" x14ac:dyDescent="0.25">
      <c r="Q12" s="41" t="s">
        <v>87</v>
      </c>
      <c r="R12" s="42">
        <f>'Target FITS'!R12</f>
        <v>4.4288746852414436</v>
      </c>
      <c r="T12" s="6" t="s">
        <v>75</v>
      </c>
      <c r="U12" s="14"/>
      <c r="V12" s="14"/>
      <c r="W12" s="14"/>
      <c r="X12" s="14"/>
      <c r="Y12" s="14"/>
    </row>
    <row r="13" spans="17:27" ht="19" x14ac:dyDescent="0.25">
      <c r="Q13" s="41" t="s">
        <v>173</v>
      </c>
      <c r="R13" s="42">
        <f>'Target FITS'!R13</f>
        <v>3.7086601583889123</v>
      </c>
      <c r="S13" s="8"/>
      <c r="T13" s="11" t="s">
        <v>60</v>
      </c>
      <c r="U13" s="12" t="s">
        <v>59</v>
      </c>
      <c r="V13" s="12" t="s">
        <v>58</v>
      </c>
      <c r="W13" s="12" t="s">
        <v>57</v>
      </c>
      <c r="X13" s="12" t="s">
        <v>56</v>
      </c>
      <c r="Y13" s="13" t="s">
        <v>55</v>
      </c>
    </row>
    <row r="14" spans="17:27" ht="20" thickBot="1" x14ac:dyDescent="0.3">
      <c r="Q14" s="44" t="s">
        <v>174</v>
      </c>
      <c r="R14" s="45">
        <f>'Target FITS'!R14</f>
        <v>6.9650348702091816E-2</v>
      </c>
      <c r="T14" s="14">
        <f>A37</f>
        <v>1.9367351414934293</v>
      </c>
      <c r="U14" s="14">
        <f t="shared" ref="U14:Y14" si="0">B37</f>
        <v>1.9316486803528885</v>
      </c>
      <c r="V14" s="14">
        <f t="shared" si="0"/>
        <v>0.1400259315174546</v>
      </c>
      <c r="W14" s="14">
        <f t="shared" si="0"/>
        <v>1.3037463319915465</v>
      </c>
      <c r="X14" s="14">
        <f t="shared" si="0"/>
        <v>1.163720400474092</v>
      </c>
      <c r="Y14" s="15">
        <f t="shared" si="0"/>
        <v>0.89259725754813279</v>
      </c>
    </row>
    <row r="15" spans="17:27" ht="19" x14ac:dyDescent="0.25">
      <c r="T15" s="14"/>
      <c r="U15" s="14"/>
      <c r="V15" s="14"/>
      <c r="W15" s="14"/>
      <c r="X15" s="14"/>
      <c r="Y15" s="14"/>
    </row>
    <row r="35" spans="1:124" ht="19" x14ac:dyDescent="0.25">
      <c r="A35" s="64" t="s">
        <v>71</v>
      </c>
      <c r="B35" s="64"/>
      <c r="C35" s="64"/>
      <c r="D35" s="64"/>
      <c r="E35" s="64"/>
      <c r="F35" s="64"/>
    </row>
    <row r="36" spans="1:124" ht="19" x14ac:dyDescent="0.25">
      <c r="A36" s="11" t="s">
        <v>60</v>
      </c>
      <c r="B36" s="12" t="s">
        <v>59</v>
      </c>
      <c r="C36" s="12" t="s">
        <v>58</v>
      </c>
      <c r="D36" s="12" t="s">
        <v>57</v>
      </c>
      <c r="E36" s="12" t="s">
        <v>56</v>
      </c>
      <c r="F36" s="12" t="s">
        <v>55</v>
      </c>
    </row>
    <row r="37" spans="1:124" ht="19" x14ac:dyDescent="0.25">
      <c r="A37" s="14">
        <f>AVERAGE(B39:B52,G39:G52,L39:L52,Q39:Q52)</f>
        <v>1.9367351414934293</v>
      </c>
      <c r="B37" s="14">
        <f>AVERAGE(C39:C52,H39:H52,M39:M52,R39:R52)</f>
        <v>1.9316486803528885</v>
      </c>
      <c r="C37" s="14">
        <f>SUM(D39:D52,I39:I52,N39:N52,S39:S52)</f>
        <v>0.1400259315174546</v>
      </c>
      <c r="D37" s="14">
        <f>SUM(E39:E52,J39:J52,O39:O52,T39:T52)</f>
        <v>1.3037463319915465</v>
      </c>
      <c r="E37" s="14">
        <f>D37-C37</f>
        <v>1.163720400474092</v>
      </c>
      <c r="F37" s="15">
        <f>E37/D37</f>
        <v>0.89259725754813279</v>
      </c>
    </row>
    <row r="38" spans="1:124" s="7" customFormat="1" ht="19" x14ac:dyDescent="0.25">
      <c r="A38" s="19" t="s">
        <v>48</v>
      </c>
      <c r="B38" s="20" t="s">
        <v>157</v>
      </c>
      <c r="C38" s="20" t="s">
        <v>158</v>
      </c>
      <c r="D38" s="20" t="s">
        <v>159</v>
      </c>
      <c r="E38" s="20" t="s">
        <v>160</v>
      </c>
      <c r="F38" s="19"/>
      <c r="G38" s="21" t="s">
        <v>161</v>
      </c>
      <c r="H38" s="21" t="s">
        <v>162</v>
      </c>
      <c r="I38" s="21" t="s">
        <v>163</v>
      </c>
      <c r="J38" s="21" t="s">
        <v>164</v>
      </c>
      <c r="K38" s="19"/>
      <c r="L38" s="22" t="s">
        <v>165</v>
      </c>
      <c r="M38" s="22" t="s">
        <v>166</v>
      </c>
      <c r="N38" s="22" t="s">
        <v>167</v>
      </c>
      <c r="O38" s="22" t="s">
        <v>168</v>
      </c>
      <c r="P38" s="19"/>
      <c r="Q38" s="23" t="s">
        <v>169</v>
      </c>
      <c r="R38" s="23" t="s">
        <v>170</v>
      </c>
      <c r="S38" s="23" t="s">
        <v>171</v>
      </c>
      <c r="T38" s="23" t="s">
        <v>172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</row>
    <row r="39" spans="1:124" ht="19" x14ac:dyDescent="0.25">
      <c r="A39" s="14" t="s">
        <v>70</v>
      </c>
      <c r="B39" s="16">
        <f>LOG('Alt Obtained'!B8)</f>
        <v>1.8769103113446273</v>
      </c>
      <c r="C39" s="16">
        <f>LOG('Values, Figs, and Parameters'!AM8)</f>
        <v>1.7992832078837515</v>
      </c>
      <c r="D39" s="14">
        <f>(C39-B39)^2</f>
        <v>6.0259671917255089E-3</v>
      </c>
      <c r="E39" s="14">
        <f t="shared" ref="E39:E50" si="1">(B39-$A$37)^2</f>
        <v>3.5790103023330111E-3</v>
      </c>
      <c r="F39" s="14"/>
      <c r="G39" s="16">
        <f>LOG('Alt Obtained'!C8)</f>
        <v>1.9170212830289115</v>
      </c>
      <c r="H39" s="14">
        <f>LOG('Values, Figs, and Parameters'!AN8)</f>
        <v>1.8976324667029223</v>
      </c>
      <c r="I39" s="14">
        <f>(H39-G39)^2</f>
        <v>3.7592619852294575E-4</v>
      </c>
      <c r="J39" s="14">
        <f t="shared" ref="J39" si="2">(G39-$A$37)^2</f>
        <v>3.8863621555903957E-4</v>
      </c>
      <c r="K39" s="14"/>
      <c r="L39" s="16">
        <f>LOG('Alt Obtained'!D8)</f>
        <v>1.856366323659248</v>
      </c>
      <c r="M39" s="14">
        <f>LOG('Values, Figs, and Parameters'!AO8)</f>
        <v>1.7992832078837515</v>
      </c>
      <c r="N39" s="14">
        <f t="shared" ref="N39" si="3">(M39-L39)^2</f>
        <v>3.2584821066387396E-3</v>
      </c>
      <c r="O39" s="14">
        <f t="shared" ref="O39" si="4">(L39-$A$37)^2</f>
        <v>6.4591468800638116E-3</v>
      </c>
      <c r="P39" s="14"/>
      <c r="Q39" s="16">
        <f>LOG('Alt Obtained'!E8)</f>
        <v>1.9399105970757395</v>
      </c>
      <c r="R39" s="14">
        <f>LOG('Values, Figs, and Parameters'!AP8)</f>
        <v>1.8976324667029223</v>
      </c>
      <c r="S39" s="14">
        <f t="shared" ref="S39" si="5">(R39-Q39)^2</f>
        <v>1.7874403078209321E-3</v>
      </c>
      <c r="T39" s="14">
        <f t="shared" ref="T39" si="6">(Q39-$A$37)^2</f>
        <v>1.0083518155225323E-5</v>
      </c>
      <c r="V39" s="9"/>
      <c r="AA39" s="9"/>
    </row>
    <row r="40" spans="1:124" ht="19" x14ac:dyDescent="0.25">
      <c r="A40" s="14" t="s">
        <v>69</v>
      </c>
      <c r="B40" s="16">
        <f>LOG('Alt Obtained'!B9)</f>
        <v>1.9820902392957931</v>
      </c>
      <c r="C40" s="16">
        <f>LOG('Values, Figs, and Parameters'!AM9)</f>
        <v>1.9367410303980219</v>
      </c>
      <c r="D40" s="14">
        <f t="shared" ref="D40:D52" si="7">(C40-B40)^2</f>
        <v>2.0565507476536875E-3</v>
      </c>
      <c r="E40" s="14">
        <f t="shared" si="1"/>
        <v>2.0570848966619854E-3</v>
      </c>
      <c r="F40" s="14"/>
      <c r="G40" s="16">
        <f>LOG('Alt Obtained'!C9)</f>
        <v>1.951299416104026</v>
      </c>
      <c r="H40" s="14">
        <f>LOG('Values, Figs, and Parameters'!AN9)</f>
        <v>1.8640730067061653</v>
      </c>
      <c r="I40" s="14">
        <f t="shared" ref="I40:I52" si="8">(H40-G40)^2</f>
        <v>7.6084464964432099E-3</v>
      </c>
      <c r="J40" s="14">
        <f t="shared" ref="J40:J52" si="9">(G40-$A$37)^2</f>
        <v>2.1211809493287248E-4</v>
      </c>
      <c r="K40" s="14"/>
      <c r="L40" s="16">
        <f>LOG('Alt Obtained'!D9)</f>
        <v>1.9644482079166607</v>
      </c>
      <c r="M40" s="14">
        <f>LOG('Values, Figs, and Parameters'!AO9)</f>
        <v>1.9367410303980219</v>
      </c>
      <c r="N40" s="14">
        <f t="shared" ref="N40:N52" si="10">(M40-L40)^2</f>
        <v>7.6768768604936475E-4</v>
      </c>
      <c r="O40" s="14">
        <f t="shared" ref="O40:O52" si="11">(L40-$A$37)^2</f>
        <v>7.6801405057843881E-4</v>
      </c>
      <c r="P40" s="14"/>
      <c r="Q40" s="16">
        <f>LOG('Alt Obtained'!E9)</f>
        <v>2.008098966303054</v>
      </c>
      <c r="R40" s="14">
        <f>LOG('Values, Figs, and Parameters'!AP9)</f>
        <v>1.8640730067061653</v>
      </c>
      <c r="S40" s="14">
        <f t="shared" ref="S40:S52" si="12">(R40-Q40)^2</f>
        <v>2.0743477037804613E-2</v>
      </c>
      <c r="T40" s="14">
        <f t="shared" ref="T40:T52" si="13">(Q40-$A$37)^2</f>
        <v>5.0927954914588005E-3</v>
      </c>
      <c r="V40" s="9"/>
      <c r="AA40" s="9"/>
    </row>
    <row r="41" spans="1:124" ht="19" x14ac:dyDescent="0.25">
      <c r="A41" s="14" t="s">
        <v>68</v>
      </c>
      <c r="B41" s="16">
        <f>LOG('Alt Obtained'!B10)</f>
        <v>1.9897167199481047</v>
      </c>
      <c r="C41" s="16">
        <f>LOG('Values, Figs, and Parameters'!AM10)</f>
        <v>1.9795755383618543</v>
      </c>
      <c r="D41" s="14">
        <f t="shared" si="7"/>
        <v>1.0284356396530491E-4</v>
      </c>
      <c r="E41" s="14">
        <f t="shared" si="1"/>
        <v>2.8070476555489285E-3</v>
      </c>
      <c r="F41" s="14"/>
      <c r="G41" s="16">
        <f>LOG('Alt Obtained'!C10)</f>
        <v>2.0012754619502426</v>
      </c>
      <c r="H41" s="14">
        <f>LOG('Values, Figs, and Parameters'!AN10)</f>
        <v>2.0001096329568506</v>
      </c>
      <c r="I41" s="14">
        <f t="shared" si="8"/>
        <v>1.3591572418334394E-6</v>
      </c>
      <c r="J41" s="14">
        <f t="shared" si="9"/>
        <v>4.1654529646681596E-3</v>
      </c>
      <c r="K41" s="14"/>
      <c r="L41" s="16">
        <f>LOG('Alt Obtained'!D10)</f>
        <v>1.9843472575858638</v>
      </c>
      <c r="M41" s="14">
        <f>LOG('Values, Figs, and Parameters'!AO10)</f>
        <v>1.9795755383618543</v>
      </c>
      <c r="N41" s="14">
        <f t="shared" si="10"/>
        <v>2.2769304352782212E-5</v>
      </c>
      <c r="O41" s="14">
        <f t="shared" si="11"/>
        <v>2.2669135987994642E-3</v>
      </c>
      <c r="P41" s="14"/>
      <c r="Q41" s="16">
        <f>LOG('Alt Obtained'!E10)</f>
        <v>2.0828557412931743</v>
      </c>
      <c r="R41" s="14">
        <f>LOG('Values, Figs, and Parameters'!AP10)</f>
        <v>2.0001096329568506</v>
      </c>
      <c r="S41" s="14">
        <f t="shared" si="12"/>
        <v>6.8469184448066147E-3</v>
      </c>
      <c r="T41" s="14">
        <f t="shared" si="13"/>
        <v>2.1351229685837241E-2</v>
      </c>
      <c r="V41" s="9"/>
      <c r="AA41" s="9"/>
    </row>
    <row r="42" spans="1:124" ht="19" x14ac:dyDescent="0.25">
      <c r="A42" s="14" t="s">
        <v>67</v>
      </c>
      <c r="B42" s="16">
        <f>LOG('Alt Obtained'!B11)</f>
        <v>1.9722028383790644</v>
      </c>
      <c r="C42" s="16">
        <f>LOG('Values, Figs, and Parameters'!AM11)</f>
        <v>1.999848108824996</v>
      </c>
      <c r="D42" s="14">
        <f t="shared" si="7"/>
        <v>7.6426097802869742E-4</v>
      </c>
      <c r="E42" s="14">
        <f t="shared" si="1"/>
        <v>1.2579575223712908E-3</v>
      </c>
      <c r="F42" s="14"/>
      <c r="G42" s="16">
        <f>LOG('Alt Obtained'!C11)</f>
        <v>2.0055001497577032</v>
      </c>
      <c r="H42" s="14">
        <f>LOG('Values, Figs, and Parameters'!AN11)</f>
        <v>1.9782166699656438</v>
      </c>
      <c r="I42" s="14">
        <f t="shared" si="8"/>
        <v>7.4438826956371154E-4</v>
      </c>
      <c r="J42" s="14">
        <f t="shared" si="9"/>
        <v>4.7286263615856569E-3</v>
      </c>
      <c r="K42" s="14"/>
      <c r="L42" s="16">
        <f>LOG('Alt Obtained'!D11)</f>
        <v>2.0072355375459519</v>
      </c>
      <c r="M42" s="14">
        <f>LOG('Values, Figs, and Parameters'!AO11)</f>
        <v>1.999848108824996</v>
      </c>
      <c r="N42" s="14">
        <f t="shared" si="10"/>
        <v>5.4574103107203828E-5</v>
      </c>
      <c r="O42" s="14">
        <f t="shared" si="11"/>
        <v>4.9703058435625388E-3</v>
      </c>
      <c r="P42" s="14"/>
      <c r="Q42" s="16">
        <f>LOG('Alt Obtained'!E11)</f>
        <v>2.0601050479300236</v>
      </c>
      <c r="R42" s="14">
        <f>LOG('Values, Figs, and Parameters'!AP11)</f>
        <v>1.9782166699656438</v>
      </c>
      <c r="S42" s="14">
        <f t="shared" si="12"/>
        <v>6.7057064456371154E-3</v>
      </c>
      <c r="T42" s="14">
        <f t="shared" si="13"/>
        <v>1.5220133814174029E-2</v>
      </c>
      <c r="V42" s="9"/>
      <c r="AA42" s="9"/>
    </row>
    <row r="43" spans="1:124" ht="19" x14ac:dyDescent="0.25">
      <c r="A43" s="14" t="s">
        <v>66</v>
      </c>
      <c r="B43" s="16">
        <f>LOG('Alt Obtained'!B12)</f>
        <v>1.957224057843167</v>
      </c>
      <c r="C43" s="16">
        <f>LOG('Values, Figs, and Parameters'!AM12)</f>
        <v>2.0117414763761281</v>
      </c>
      <c r="D43" s="14">
        <f t="shared" si="7"/>
        <v>2.972148923498051E-3</v>
      </c>
      <c r="E43" s="14">
        <f t="shared" si="1"/>
        <v>4.1979569318654911E-4</v>
      </c>
      <c r="F43" s="14"/>
      <c r="G43" s="16">
        <f>LOG('Alt Obtained'!C12)</f>
        <v>2.0395307552670499</v>
      </c>
      <c r="H43" s="14">
        <f>LOG('Values, Figs, and Parameters'!AN12)</f>
        <v>2.0255982887827551</v>
      </c>
      <c r="I43" s="14">
        <f t="shared" si="8"/>
        <v>1.9411362233599799E-4</v>
      </c>
      <c r="J43" s="14">
        <f t="shared" si="9"/>
        <v>1.056693821109537E-2</v>
      </c>
      <c r="K43" s="14"/>
      <c r="L43" s="16">
        <f>LOG('Alt Obtained'!D12)</f>
        <v>1.9999131324165715</v>
      </c>
      <c r="M43" s="14">
        <f>LOG('Values, Figs, and Parameters'!AO12)</f>
        <v>2.0117414763761281</v>
      </c>
      <c r="N43" s="14">
        <f t="shared" si="10"/>
        <v>1.3990972082557825E-4</v>
      </c>
      <c r="O43" s="14">
        <f t="shared" si="11"/>
        <v>3.9914585370846439E-3</v>
      </c>
      <c r="P43" s="14"/>
      <c r="Q43" s="16">
        <f>LOG('Alt Obtained'!E12)</f>
        <v>2.105543577909962</v>
      </c>
      <c r="R43" s="14">
        <f>LOG('Values, Figs, and Parameters'!AP12)</f>
        <v>2.0255982887827551</v>
      </c>
      <c r="S43" s="14">
        <f t="shared" si="12"/>
        <v>6.3912492536327215E-3</v>
      </c>
      <c r="T43" s="14">
        <f t="shared" si="13"/>
        <v>2.8496288205394585E-2</v>
      </c>
      <c r="V43" s="9"/>
      <c r="AA43" s="9"/>
    </row>
    <row r="44" spans="1:124" ht="19" x14ac:dyDescent="0.25">
      <c r="A44" s="14" t="s">
        <v>153</v>
      </c>
      <c r="B44" s="16">
        <f>LOG('Alt Obtained'!B13)</f>
        <v>1.998520882835038</v>
      </c>
      <c r="C44" s="16">
        <f>LOG('Values, Figs, and Parameters'!AM13)</f>
        <v>2.0196468857625542</v>
      </c>
      <c r="D44" s="14">
        <f>(C44-B44)^2</f>
        <v>4.4630799969342337E-4</v>
      </c>
      <c r="E44" s="14">
        <f t="shared" si="1"/>
        <v>3.8174778331321801E-3</v>
      </c>
      <c r="F44" s="14"/>
      <c r="G44" s="16">
        <f>LOG('Alt Obtained'!C13)</f>
        <v>2.0155569826977553</v>
      </c>
      <c r="H44" s="14">
        <f>LOG('Values, Figs, and Parameters'!AN13)</f>
        <v>2.0104258868472158</v>
      </c>
      <c r="I44" s="14">
        <f t="shared" si="8"/>
        <v>2.6328144627423697E-5</v>
      </c>
      <c r="J44" s="14">
        <f t="shared" si="9"/>
        <v>6.2128826508399846E-3</v>
      </c>
      <c r="K44" s="14"/>
      <c r="L44" s="16">
        <f>LOG('Alt Obtained'!D13)</f>
        <v>2.0215200641140325</v>
      </c>
      <c r="M44" s="14">
        <f>LOG('Values, Figs, and Parameters'!AO13)</f>
        <v>2.0196468857625542</v>
      </c>
      <c r="N44" s="14">
        <f t="shared" si="10"/>
        <v>3.5087971364468353E-6</v>
      </c>
      <c r="O44" s="14">
        <f t="shared" si="11"/>
        <v>7.1884831037816758E-3</v>
      </c>
      <c r="P44" s="14"/>
      <c r="Q44" s="16">
        <f>LOG('Alt Obtained'!E13)</f>
        <v>2.0760475890928123</v>
      </c>
      <c r="R44" s="14">
        <f>LOG('Values, Figs, and Parameters'!AP13)</f>
        <v>2.0104258868472158</v>
      </c>
      <c r="S44" s="14">
        <f t="shared" si="12"/>
        <v>4.3062078056097233E-3</v>
      </c>
      <c r="T44" s="14">
        <f t="shared" si="13"/>
        <v>1.9407958056130832E-2</v>
      </c>
      <c r="V44" s="9"/>
      <c r="AA44" s="9"/>
    </row>
    <row r="45" spans="1:124" ht="19" x14ac:dyDescent="0.25">
      <c r="A45" s="14" t="s">
        <v>154</v>
      </c>
      <c r="B45" s="16">
        <f>LOG('Alt Obtained'!B14)</f>
        <v>1.9676415640830112</v>
      </c>
      <c r="C45" s="16">
        <f>LOG('Values, Figs, and Parameters'!AM14)</f>
        <v>2.0253238244813514</v>
      </c>
      <c r="D45" s="14">
        <f>(C45-B45)^2</f>
        <v>3.3272431646619301E-3</v>
      </c>
      <c r="E45" s="14">
        <f t="shared" si="1"/>
        <v>9.5520695728581659E-4</v>
      </c>
      <c r="F45" s="14"/>
      <c r="G45" s="16">
        <f>LOG('Alt Obtained'!C14)</f>
        <v>2.0328714688518295</v>
      </c>
      <c r="H45" s="14">
        <f>LOG('Values, Figs, and Parameters'!AN14)</f>
        <v>2.0363902893821875</v>
      </c>
      <c r="I45" s="14">
        <f t="shared" si="8"/>
        <v>1.2382097924869051E-5</v>
      </c>
      <c r="J45" s="14">
        <f t="shared" si="9"/>
        <v>9.2421934379614806E-3</v>
      </c>
      <c r="K45" s="14"/>
      <c r="L45" s="16">
        <f>LOG('Alt Obtained'!D14)</f>
        <v>2.0109780121747423</v>
      </c>
      <c r="M45" s="14">
        <f>LOG('Values, Figs, and Parameters'!AO14)</f>
        <v>2.0253238244813514</v>
      </c>
      <c r="N45" s="14">
        <f t="shared" si="10"/>
        <v>2.0580233073645826E-4</v>
      </c>
      <c r="O45" s="14">
        <f t="shared" si="11"/>
        <v>5.5120038470021608E-3</v>
      </c>
      <c r="P45" s="14"/>
      <c r="Q45" s="16">
        <f>LOG('Alt Obtained'!E14)</f>
        <v>2.1132878133417634</v>
      </c>
      <c r="R45" s="14">
        <f>LOG('Values, Figs, and Parameters'!AP14)</f>
        <v>2.0363902893821875</v>
      </c>
      <c r="S45" s="14">
        <f t="shared" si="12"/>
        <v>5.9132291911135563E-3</v>
      </c>
      <c r="T45" s="14">
        <f t="shared" si="13"/>
        <v>3.1170845936785551E-2</v>
      </c>
      <c r="V45" s="9"/>
      <c r="AA45" s="9"/>
    </row>
    <row r="46" spans="1:124" ht="19" x14ac:dyDescent="0.25">
      <c r="A46" s="14" t="s">
        <v>155</v>
      </c>
      <c r="B46" s="16">
        <f>LOG('Alt Obtained'!B15)</f>
        <v>2.0013875234866414</v>
      </c>
      <c r="C46" s="16">
        <f>LOG('Values, Figs, and Parameters'!AM15)</f>
        <v>2.0296129348597876</v>
      </c>
      <c r="D46" s="14">
        <f>(C46-B46)^2</f>
        <v>7.966738471833285E-4</v>
      </c>
      <c r="E46" s="14">
        <f t="shared" si="1"/>
        <v>4.1799304973962172E-3</v>
      </c>
      <c r="F46" s="14"/>
      <c r="G46" s="16">
        <f>LOG('Alt Obtained'!C15)</f>
        <v>2.0060043616741332</v>
      </c>
      <c r="H46" s="14">
        <f>LOG('Values, Figs, and Parameters'!AN15)</f>
        <v>2.0248372273069815</v>
      </c>
      <c r="I46" s="14">
        <f t="shared" si="8"/>
        <v>3.5467682794491673E-4</v>
      </c>
      <c r="J46" s="14">
        <f t="shared" si="9"/>
        <v>4.7982248644428387E-3</v>
      </c>
      <c r="K46" s="14"/>
      <c r="L46" s="16">
        <f>LOG('Alt Obtained'!D15)</f>
        <v>2.0100454126360985</v>
      </c>
      <c r="M46" s="14">
        <f>LOG('Values, Figs, and Parameters'!AO15)</f>
        <v>2.0296129348597876</v>
      </c>
      <c r="N46" s="14">
        <f t="shared" si="10"/>
        <v>3.8288792597456568E-4</v>
      </c>
      <c r="O46" s="14">
        <f t="shared" si="11"/>
        <v>5.3743958550116757E-3</v>
      </c>
      <c r="P46" s="14"/>
      <c r="Q46" s="16">
        <f>LOG('Alt Obtained'!E15)</f>
        <v>2.0597341413553369</v>
      </c>
      <c r="R46" s="14">
        <f>LOG('Values, Figs, and Parameters'!AP15)</f>
        <v>2.0248372273069815</v>
      </c>
      <c r="S46" s="14">
        <f t="shared" si="12"/>
        <v>1.2177946100983105E-3</v>
      </c>
      <c r="T46" s="14">
        <f t="shared" si="13"/>
        <v>1.5128753967029559E-2</v>
      </c>
      <c r="V46" s="9"/>
      <c r="AA46" s="9"/>
    </row>
    <row r="47" spans="1:124" ht="19" x14ac:dyDescent="0.25">
      <c r="A47" s="14" t="s">
        <v>156</v>
      </c>
      <c r="B47" s="16">
        <f>LOG('Alt Obtained'!B16)</f>
        <v>1.990161192898479</v>
      </c>
      <c r="C47" s="16">
        <f>LOG('Values, Figs, and Parameters'!AM16)</f>
        <v>2.0329709129073499</v>
      </c>
      <c r="D47" s="14">
        <f>(C47-B47)^2</f>
        <v>1.8326721272379166E-3</v>
      </c>
      <c r="E47" s="14">
        <f t="shared" si="1"/>
        <v>2.8543429687350177E-3</v>
      </c>
      <c r="F47" s="14"/>
      <c r="G47" s="16">
        <f>LOG('Alt Obtained'!C16)</f>
        <v>2.0632082200712114</v>
      </c>
      <c r="H47" s="14">
        <f>LOG('Values, Figs, and Parameters'!AN16)</f>
        <v>2.0422637342522356</v>
      </c>
      <c r="I47" s="14">
        <f t="shared" si="8"/>
        <v>4.3867148622127794E-4</v>
      </c>
      <c r="J47" s="14">
        <f t="shared" si="9"/>
        <v>1.599543960494185E-2</v>
      </c>
      <c r="K47" s="14"/>
      <c r="L47" s="16">
        <f>LOG('Alt Obtained'!D16)</f>
        <v>2.0251419496251932</v>
      </c>
      <c r="M47" s="14">
        <f>LOG('Values, Figs, and Parameters'!AO16)</f>
        <v>2.0329709129073499</v>
      </c>
      <c r="N47" s="14">
        <f t="shared" si="10"/>
        <v>6.1292666073357082E-5</v>
      </c>
      <c r="O47" s="14">
        <f t="shared" si="11"/>
        <v>7.8157637240465223E-3</v>
      </c>
      <c r="P47" s="14"/>
      <c r="Q47" s="16">
        <f>LOG('Alt Obtained'!E16)</f>
        <v>2.120960830547165</v>
      </c>
      <c r="R47" s="14">
        <f>LOG('Values, Figs, and Parameters'!AP16)</f>
        <v>2.0422637342522356</v>
      </c>
      <c r="S47" s="14">
        <f t="shared" si="12"/>
        <v>6.1932329652533875E-3</v>
      </c>
      <c r="T47" s="14">
        <f t="shared" si="13"/>
        <v>3.3939104507323715E-2</v>
      </c>
      <c r="V47" s="9"/>
      <c r="AA47" s="9"/>
    </row>
    <row r="48" spans="1:124" ht="19" x14ac:dyDescent="0.25">
      <c r="A48" s="14" t="s">
        <v>65</v>
      </c>
      <c r="B48" s="16">
        <f>LOG('Alt Obtained'!B17)</f>
        <v>1.9147661369258526</v>
      </c>
      <c r="C48" s="16">
        <f>LOG('Values, Figs, and Parameters'!AM17)</f>
        <v>1.9980950403276829</v>
      </c>
      <c r="D48" s="14">
        <f t="shared" si="7"/>
        <v>6.9437061421515657E-3</v>
      </c>
      <c r="E48" s="14">
        <f t="shared" si="1"/>
        <v>4.8263716169020442E-4</v>
      </c>
      <c r="F48" s="14"/>
      <c r="G48" s="16">
        <f>LOG('Alt Obtained'!C17)</f>
        <v>2.0151459913905585</v>
      </c>
      <c r="H48" s="14">
        <f>LOG('Values, Figs, and Parameters'!AN17)</f>
        <v>2.0329571236904984</v>
      </c>
      <c r="I48" s="14">
        <f t="shared" si="8"/>
        <v>3.1723643380596287E-4</v>
      </c>
      <c r="J48" s="14">
        <f t="shared" si="9"/>
        <v>6.1482613815901279E-3</v>
      </c>
      <c r="K48" s="14"/>
      <c r="L48" s="16">
        <f>LOG('Alt Obtained'!D17)</f>
        <v>1.8824106843739681</v>
      </c>
      <c r="M48" s="14">
        <f>LOG('Values, Figs, and Parameters'!AO17)</f>
        <v>1.8396661964298624</v>
      </c>
      <c r="N48" s="14">
        <f t="shared" si="10"/>
        <v>1.8270912496037958E-3</v>
      </c>
      <c r="O48" s="14">
        <f t="shared" si="11"/>
        <v>2.9511466413241799E-3</v>
      </c>
      <c r="P48" s="14"/>
      <c r="Q48" s="16">
        <f>LOG('Alt Obtained'!E17)</f>
        <v>1.834757206676038</v>
      </c>
      <c r="R48" s="14">
        <f>LOG('Values, Figs, and Parameters'!AP17)</f>
        <v>1.8347799370952984</v>
      </c>
      <c r="S48" s="14">
        <f t="shared" si="12"/>
        <v>5.1667195975242679E-10</v>
      </c>
      <c r="T48" s="14">
        <f t="shared" si="13"/>
        <v>1.03994991896201E-2</v>
      </c>
      <c r="V48" s="9"/>
      <c r="AA48" s="9"/>
    </row>
    <row r="49" spans="1:27" ht="19" x14ac:dyDescent="0.25">
      <c r="A49" s="14" t="s">
        <v>64</v>
      </c>
      <c r="B49" s="16">
        <f>LOG('Alt Obtained'!B18)</f>
        <v>1.9702538695947869</v>
      </c>
      <c r="C49" s="16">
        <f>LOG('Values, Figs, and Parameters'!AM18)</f>
        <v>2.009905039565187</v>
      </c>
      <c r="D49" s="14">
        <f t="shared" si="7"/>
        <v>1.572215280021557E-3</v>
      </c>
      <c r="E49" s="14">
        <f t="shared" si="1"/>
        <v>1.1235051335327388E-3</v>
      </c>
      <c r="F49" s="14"/>
      <c r="G49" s="16">
        <f>LOG('Alt Obtained'!C18)</f>
        <v>2.0127545413195054</v>
      </c>
      <c r="H49" s="14">
        <f>LOG('Values, Figs, and Parameters'!AN18)</f>
        <v>2.0289750916397895</v>
      </c>
      <c r="I49" s="14">
        <f t="shared" si="8"/>
        <v>2.6310625269286971E-4</v>
      </c>
      <c r="J49" s="14">
        <f t="shared" si="9"/>
        <v>5.7789491499168162E-3</v>
      </c>
      <c r="K49" s="14"/>
      <c r="L49" s="16">
        <f>LOG('Alt Obtained'!D18)</f>
        <v>1.7398886550845432</v>
      </c>
      <c r="M49" s="14">
        <f>LOG('Values, Figs, and Parameters'!AO18)</f>
        <v>1.7411433940690451</v>
      </c>
      <c r="N49" s="14">
        <f t="shared" si="10"/>
        <v>1.574369919228864E-6</v>
      </c>
      <c r="O49" s="14">
        <f t="shared" si="11"/>
        <v>3.8748539211523797E-2</v>
      </c>
      <c r="P49" s="14"/>
      <c r="Q49" s="16">
        <f>LOG('Alt Obtained'!E18)</f>
        <v>1.668459005630244</v>
      </c>
      <c r="R49" s="14">
        <f>LOG('Values, Figs, and Parameters'!AP18)</f>
        <v>1.7237908085964282</v>
      </c>
      <c r="S49" s="14">
        <f t="shared" si="12"/>
        <v>3.0616084194886339E-3</v>
      </c>
      <c r="T49" s="14">
        <f t="shared" si="13"/>
        <v>7.1972085073682274E-2</v>
      </c>
      <c r="V49" s="9"/>
      <c r="AA49" s="9"/>
    </row>
    <row r="50" spans="1:27" ht="19" x14ac:dyDescent="0.25">
      <c r="A50" s="14" t="s">
        <v>63</v>
      </c>
      <c r="B50" s="16">
        <f>LOG('Alt Obtained'!B19)</f>
        <v>1.9651075858490559</v>
      </c>
      <c r="C50" s="16">
        <f>LOG('Values, Figs, and Parameters'!AM19)</f>
        <v>2.0104709473757323</v>
      </c>
      <c r="D50" s="14">
        <f t="shared" si="7"/>
        <v>2.0578345689999458E-3</v>
      </c>
      <c r="E50" s="14">
        <f t="shared" si="1"/>
        <v>8.0499559871312657E-4</v>
      </c>
      <c r="F50" s="14"/>
      <c r="G50" s="16">
        <f>LOG('Alt Obtained'!C19)</f>
        <v>1.9994035000782417</v>
      </c>
      <c r="H50" s="14">
        <f>LOG('Values, Figs, and Parameters'!AN19)</f>
        <v>2.026470889716514</v>
      </c>
      <c r="I50" s="14">
        <f t="shared" si="8"/>
        <v>7.3264358183004882E-4</v>
      </c>
      <c r="J50" s="14">
        <f t="shared" si="9"/>
        <v>3.9273231677146372E-3</v>
      </c>
      <c r="K50" s="14"/>
      <c r="L50" s="16">
        <f>LOG('Alt Obtained'!D19)</f>
        <v>1.7173375827238637</v>
      </c>
      <c r="M50" s="14">
        <f>LOG('Values, Figs, and Parameters'!AO19)</f>
        <v>1.6591877835548252</v>
      </c>
      <c r="N50" s="14">
        <f t="shared" si="10"/>
        <v>3.3813991433995117E-3</v>
      </c>
      <c r="O50" s="14">
        <f t="shared" si="11"/>
        <v>4.8135288794044981E-2</v>
      </c>
      <c r="P50" s="14"/>
      <c r="Q50" s="16">
        <f>LOG('Alt Obtained'!E19)</f>
        <v>1.547943536721597</v>
      </c>
      <c r="R50" s="14">
        <f>LOG('Values, Figs, and Parameters'!AP19)</f>
        <v>1.632293700000796</v>
      </c>
      <c r="S50" s="14">
        <f t="shared" si="12"/>
        <v>7.1149500452275275E-3</v>
      </c>
      <c r="T50" s="14">
        <f t="shared" si="13"/>
        <v>0.15115891194105663</v>
      </c>
      <c r="V50" s="9"/>
      <c r="AA50" s="9"/>
    </row>
    <row r="51" spans="1:27" ht="19" x14ac:dyDescent="0.25">
      <c r="A51" s="14" t="s">
        <v>62</v>
      </c>
      <c r="B51" s="16">
        <f>LOG('Alt Obtained'!B20)</f>
        <v>1.9444826721501687</v>
      </c>
      <c r="C51" s="16">
        <f>LOG('Values, Figs, and Parameters'!AM20)</f>
        <v>2.0088389965768187</v>
      </c>
      <c r="D51" s="14">
        <f t="shared" si="7"/>
        <v>4.1417364937082366E-3</v>
      </c>
      <c r="E51" s="14">
        <f t="shared" ref="E51:E52" si="14">(B51-$A$37)^2</f>
        <v>6.0024231277116646E-5</v>
      </c>
      <c r="F51" s="14"/>
      <c r="G51" s="16">
        <f>LOG('Alt Obtained'!C20)</f>
        <v>1.9844831889361445</v>
      </c>
      <c r="H51" s="14">
        <f>LOG('Values, Figs, and Parameters'!AN20)</f>
        <v>2.0247763950245945</v>
      </c>
      <c r="I51" s="14">
        <f t="shared" si="8"/>
        <v>1.6235424568863037E-3</v>
      </c>
      <c r="J51" s="14">
        <f t="shared" si="9"/>
        <v>2.2798760345917827E-3</v>
      </c>
      <c r="K51" s="14"/>
      <c r="L51" s="16">
        <f>LOG('Alt Obtained'!D20)</f>
        <v>1.5714759036819437</v>
      </c>
      <c r="M51" s="14">
        <f>LOG('Values, Figs, and Parameters'!AO20)</f>
        <v>1.5871670730969711</v>
      </c>
      <c r="N51" s="14">
        <f t="shared" si="10"/>
        <v>2.4621279761109327E-4</v>
      </c>
      <c r="O51" s="14">
        <f t="shared" si="11"/>
        <v>0.13341431080662741</v>
      </c>
      <c r="P51" s="14"/>
      <c r="Q51" s="16">
        <f>LOG('Alt Obtained'!E20)</f>
        <v>1.5228787452803376</v>
      </c>
      <c r="R51" s="14">
        <f>LOG('Values, Figs, and Parameters'!AP20)</f>
        <v>1.5529272127871472</v>
      </c>
      <c r="S51" s="14">
        <f t="shared" si="12"/>
        <v>9.0291039950779006E-4</v>
      </c>
      <c r="T51" s="14">
        <f t="shared" si="13"/>
        <v>0.17127711668648751</v>
      </c>
      <c r="V51" s="9"/>
      <c r="AA51" s="9"/>
    </row>
    <row r="52" spans="1:27" ht="19" x14ac:dyDescent="0.25">
      <c r="A52" s="14" t="s">
        <v>61</v>
      </c>
      <c r="B52" s="16">
        <f>LOG('Alt Obtained'!B21)</f>
        <v>1.9083777724323947</v>
      </c>
      <c r="C52" s="16">
        <f>LOG('Values, Figs, and Parameters'!AM21)</f>
        <v>2.0067793374623264</v>
      </c>
      <c r="D52" s="14">
        <f t="shared" si="7"/>
        <v>9.6828680003398764E-3</v>
      </c>
      <c r="E52" s="14">
        <f t="shared" si="14"/>
        <v>8.0414038006372166E-4</v>
      </c>
      <c r="F52" s="14"/>
      <c r="G52" s="16">
        <f>LOG('Alt Obtained'!C21)</f>
        <v>2.0071785846271233</v>
      </c>
      <c r="H52" s="14">
        <f>LOG('Values, Figs, and Parameters'!AN21)</f>
        <v>2.023579444397801</v>
      </c>
      <c r="I52" s="14">
        <f t="shared" si="8"/>
        <v>2.689882012174353E-4</v>
      </c>
      <c r="J52" s="14">
        <f t="shared" si="9"/>
        <v>4.9622786805299792E-3</v>
      </c>
      <c r="K52" s="14"/>
      <c r="L52" s="16">
        <f>LOG('Alt Obtained'!D21)</f>
        <v>1.5712428505602238</v>
      </c>
      <c r="M52" s="14">
        <f>LOG('Values, Figs, and Parameters'!AO21)</f>
        <v>1.5210212152863543</v>
      </c>
      <c r="N52" s="14">
        <f t="shared" si="10"/>
        <v>2.5222126495815815E-3</v>
      </c>
      <c r="O52" s="14">
        <f t="shared" si="11"/>
        <v>0.13358461473160291</v>
      </c>
      <c r="P52" s="14"/>
      <c r="Q52" s="16">
        <f>LOG('Alt Obtained'!E21)</f>
        <v>1.4641562775552948</v>
      </c>
      <c r="R52" s="14">
        <f>LOG('Values, Figs, and Parameters'!AP21)</f>
        <v>1.4809182275505706</v>
      </c>
      <c r="S52" s="14">
        <f t="shared" si="12"/>
        <v>2.8096296764412655E-4</v>
      </c>
      <c r="T52" s="14">
        <f t="shared" si="13"/>
        <v>0.22333078264105788</v>
      </c>
      <c r="V52" s="9"/>
      <c r="AA52" s="9"/>
    </row>
    <row r="53" spans="1:27" ht="19" x14ac:dyDescent="0.25">
      <c r="B53" s="17" t="s">
        <v>60</v>
      </c>
      <c r="C53" s="17" t="s">
        <v>59</v>
      </c>
      <c r="D53" s="17" t="s">
        <v>58</v>
      </c>
      <c r="E53" s="17" t="s">
        <v>57</v>
      </c>
      <c r="F53" s="17" t="s">
        <v>56</v>
      </c>
      <c r="G53" s="18" t="s">
        <v>60</v>
      </c>
      <c r="H53" s="17" t="s">
        <v>59</v>
      </c>
      <c r="I53" s="17" t="s">
        <v>58</v>
      </c>
      <c r="J53" s="17" t="s">
        <v>57</v>
      </c>
      <c r="K53" s="17" t="s">
        <v>56</v>
      </c>
      <c r="L53" s="18" t="s">
        <v>60</v>
      </c>
      <c r="M53" s="17" t="s">
        <v>59</v>
      </c>
      <c r="N53" s="17" t="s">
        <v>58</v>
      </c>
      <c r="O53" s="17" t="s">
        <v>57</v>
      </c>
      <c r="P53" s="17" t="s">
        <v>56</v>
      </c>
      <c r="Q53" s="18" t="s">
        <v>60</v>
      </c>
      <c r="R53" s="17" t="s">
        <v>59</v>
      </c>
      <c r="S53" s="17" t="s">
        <v>58</v>
      </c>
      <c r="T53" s="17" t="s">
        <v>57</v>
      </c>
      <c r="U53" s="17" t="s">
        <v>56</v>
      </c>
      <c r="V53" s="10"/>
      <c r="W53" s="10"/>
      <c r="X53" s="10"/>
      <c r="Y53" s="10"/>
      <c r="Z53" s="10"/>
      <c r="AA53" s="10"/>
    </row>
    <row r="54" spans="1:27" ht="19" x14ac:dyDescent="0.25">
      <c r="B54" s="14">
        <f>AVERAGE(B39:B52)</f>
        <v>1.9599173833618706</v>
      </c>
      <c r="C54" s="14">
        <f>AVERAGE(C39:C52)</f>
        <v>1.990630948654539</v>
      </c>
      <c r="D54" s="14">
        <f>SUM(D39:D52)</f>
        <v>4.2723029028869028E-2</v>
      </c>
      <c r="E54" s="14">
        <f>SUM(E39:E52)</f>
        <v>2.5203156831927906E-2</v>
      </c>
      <c r="F54" s="14">
        <f>E54-D54</f>
        <v>-1.7519872196941122E-2</v>
      </c>
      <c r="G54" s="14">
        <f>AVERAGE(G39:G52)</f>
        <v>2.0036595646967457</v>
      </c>
      <c r="H54" s="14">
        <f>AVERAGE(H39:H52)</f>
        <v>2.0011647248122966</v>
      </c>
      <c r="I54" s="14">
        <f>SUM(I39:I52)</f>
        <v>1.2961809227258808E-2</v>
      </c>
      <c r="J54" s="14">
        <f>SUM(J39:J52)</f>
        <v>7.9407200820370616E-2</v>
      </c>
      <c r="K54" s="14">
        <f>J54-I54</f>
        <v>6.6445391593111802E-2</v>
      </c>
      <c r="L54" s="14">
        <f>AVERAGE(L39:L52)</f>
        <v>1.8830251124356361</v>
      </c>
      <c r="M54" s="14">
        <f>AVERAGE(M39:M52)</f>
        <v>1.870209255878061</v>
      </c>
      <c r="N54" s="14">
        <f>SUM(N39:N52)</f>
        <v>1.2875404851009707E-2</v>
      </c>
      <c r="O54" s="14">
        <f>SUM(O39:O52)</f>
        <v>0.4011803856250542</v>
      </c>
      <c r="P54" s="14">
        <f>O54-N54</f>
        <v>0.38830498077404452</v>
      </c>
      <c r="Q54" s="14">
        <f>AVERAGE(Q39:Q52)</f>
        <v>1.9003385054794675</v>
      </c>
      <c r="R54" s="14">
        <f>AVERAGE(R39:R52)</f>
        <v>1.8645897920666568</v>
      </c>
      <c r="S54" s="14">
        <f>SUM(S39:S52)</f>
        <v>7.146568841031703E-2</v>
      </c>
      <c r="T54" s="14">
        <f>SUM(T39:T52)</f>
        <v>0.79795558871419392</v>
      </c>
      <c r="U54" s="14">
        <f>T54-S54</f>
        <v>0.72648990030387695</v>
      </c>
    </row>
    <row r="55" spans="1:27" ht="19" x14ac:dyDescent="0.25">
      <c r="B55" s="12" t="s">
        <v>55</v>
      </c>
      <c r="C55" s="14"/>
      <c r="D55" s="14"/>
      <c r="E55" s="14"/>
      <c r="F55" s="14"/>
      <c r="G55" s="12" t="s">
        <v>55</v>
      </c>
      <c r="H55" s="14"/>
      <c r="I55" s="14"/>
      <c r="J55" s="14"/>
      <c r="K55" s="14"/>
      <c r="L55" s="12" t="s">
        <v>55</v>
      </c>
      <c r="M55" s="14"/>
      <c r="N55" s="14"/>
      <c r="O55" s="14"/>
      <c r="P55" s="14"/>
      <c r="Q55" s="12" t="s">
        <v>55</v>
      </c>
      <c r="R55" s="14"/>
      <c r="S55" s="14"/>
      <c r="T55" s="14"/>
      <c r="U55" s="14"/>
      <c r="V55" s="10"/>
      <c r="AA55" s="10"/>
    </row>
    <row r="56" spans="1:27" s="5" customFormat="1" ht="19" x14ac:dyDescent="0.25">
      <c r="B56" s="15">
        <f>F54/E54</f>
        <v>-0.69514594198559154</v>
      </c>
      <c r="C56" s="15"/>
      <c r="D56" s="15"/>
      <c r="E56" s="15"/>
      <c r="F56" s="15"/>
      <c r="G56" s="15">
        <f>K54/J54</f>
        <v>0.83676783599789517</v>
      </c>
      <c r="H56" s="15"/>
      <c r="I56" s="15"/>
      <c r="J56" s="15"/>
      <c r="K56" s="15"/>
      <c r="L56" s="15">
        <f>P54/O54</f>
        <v>0.96790619553608204</v>
      </c>
      <c r="M56" s="15"/>
      <c r="N56" s="15"/>
      <c r="O56" s="15"/>
      <c r="P56" s="15"/>
      <c r="Q56" s="15">
        <f>U54/T54</f>
        <v>0.91043901512680048</v>
      </c>
      <c r="R56" s="15"/>
      <c r="S56" s="15"/>
      <c r="T56" s="15"/>
      <c r="U56" s="15"/>
    </row>
    <row r="59" spans="1:27" ht="19" x14ac:dyDescent="0.25">
      <c r="A59" s="14" t="s">
        <v>70</v>
      </c>
    </row>
    <row r="60" spans="1:27" ht="19" x14ac:dyDescent="0.25">
      <c r="A60" s="14" t="s">
        <v>69</v>
      </c>
    </row>
    <row r="61" spans="1:27" ht="19" x14ac:dyDescent="0.25">
      <c r="A61" s="14" t="s">
        <v>68</v>
      </c>
    </row>
    <row r="62" spans="1:27" ht="19" x14ac:dyDescent="0.25">
      <c r="A62" s="14" t="s">
        <v>67</v>
      </c>
    </row>
    <row r="63" spans="1:27" ht="19" x14ac:dyDescent="0.25">
      <c r="A63" s="14" t="s">
        <v>66</v>
      </c>
    </row>
    <row r="64" spans="1:27" ht="19" x14ac:dyDescent="0.25">
      <c r="A64" s="14" t="s">
        <v>153</v>
      </c>
    </row>
    <row r="65" spans="1:1" ht="19" x14ac:dyDescent="0.25">
      <c r="A65" s="14" t="s">
        <v>154</v>
      </c>
    </row>
    <row r="66" spans="1:1" ht="19" x14ac:dyDescent="0.25">
      <c r="A66" s="14" t="s">
        <v>155</v>
      </c>
    </row>
    <row r="67" spans="1:1" ht="19" x14ac:dyDescent="0.25">
      <c r="A67" s="14" t="s">
        <v>156</v>
      </c>
    </row>
    <row r="68" spans="1:1" ht="19" x14ac:dyDescent="0.25">
      <c r="A68" s="14" t="s">
        <v>65</v>
      </c>
    </row>
    <row r="69" spans="1:1" ht="19" x14ac:dyDescent="0.25">
      <c r="A69" s="14" t="s">
        <v>64</v>
      </c>
    </row>
    <row r="70" spans="1:1" ht="19" x14ac:dyDescent="0.25">
      <c r="A70" s="14" t="s">
        <v>63</v>
      </c>
    </row>
    <row r="71" spans="1:1" ht="19" x14ac:dyDescent="0.25">
      <c r="A71" s="14" t="s">
        <v>62</v>
      </c>
    </row>
    <row r="72" spans="1:1" ht="19" x14ac:dyDescent="0.25">
      <c r="A72" s="14" t="s">
        <v>61</v>
      </c>
    </row>
  </sheetData>
  <mergeCells count="5">
    <mergeCell ref="A35:F35"/>
    <mergeCell ref="T1:U1"/>
    <mergeCell ref="V1:W1"/>
    <mergeCell ref="X1:Y1"/>
    <mergeCell ref="Z1:AA1"/>
  </mergeCells>
  <phoneticPr fontId="14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workbookViewId="0">
      <selection activeCell="B3" sqref="B3:E21"/>
    </sheetView>
  </sheetViews>
  <sheetFormatPr baseColWidth="10" defaultRowHeight="16" x14ac:dyDescent="0.2"/>
  <cols>
    <col min="2" max="3" width="10.83203125" style="2"/>
  </cols>
  <sheetData>
    <row r="1" spans="1:8" ht="19" x14ac:dyDescent="0.25">
      <c r="A1" s="14"/>
      <c r="B1" s="54" t="s">
        <v>150</v>
      </c>
      <c r="C1" s="55" t="s">
        <v>151</v>
      </c>
      <c r="D1" s="56" t="s">
        <v>152</v>
      </c>
      <c r="E1" s="57" t="s">
        <v>145</v>
      </c>
      <c r="F1" s="9"/>
      <c r="G1" s="9"/>
      <c r="H1" s="9"/>
    </row>
    <row r="2" spans="1:8" x14ac:dyDescent="0.2">
      <c r="A2" s="2" t="s">
        <v>48</v>
      </c>
      <c r="B2" s="66" t="s">
        <v>182</v>
      </c>
      <c r="C2" s="66"/>
      <c r="D2" s="66"/>
      <c r="E2" s="66"/>
    </row>
    <row r="3" spans="1:8" x14ac:dyDescent="0.2">
      <c r="A3" s="2" t="s">
        <v>183</v>
      </c>
      <c r="B3">
        <v>70.62</v>
      </c>
      <c r="C3">
        <v>61.137254901960787</v>
      </c>
      <c r="D3">
        <v>63.14</v>
      </c>
      <c r="E3">
        <v>74.529411764705884</v>
      </c>
    </row>
    <row r="4" spans="1:8" x14ac:dyDescent="0.2">
      <c r="A4" s="2" t="s">
        <v>184</v>
      </c>
      <c r="B4">
        <v>101.4</v>
      </c>
      <c r="C4">
        <v>92.470588235294116</v>
      </c>
      <c r="D4">
        <v>85.82</v>
      </c>
      <c r="E4">
        <v>90.372549019607845</v>
      </c>
    </row>
    <row r="5" spans="1:8" x14ac:dyDescent="0.2">
      <c r="A5" s="2" t="s">
        <v>185</v>
      </c>
      <c r="B5">
        <v>110.8</v>
      </c>
      <c r="C5">
        <v>102.17647058823529</v>
      </c>
      <c r="D5">
        <v>100.78</v>
      </c>
      <c r="E5">
        <v>103.84313725490196</v>
      </c>
    </row>
    <row r="6" spans="1:8" x14ac:dyDescent="0.2">
      <c r="A6" s="2" t="s">
        <v>186</v>
      </c>
      <c r="B6">
        <v>110.8</v>
      </c>
      <c r="C6">
        <v>107.50980392156863</v>
      </c>
      <c r="D6">
        <v>100.5</v>
      </c>
      <c r="E6">
        <v>109.05882352941177</v>
      </c>
    </row>
    <row r="7" spans="1:8" x14ac:dyDescent="0.2">
      <c r="A7" s="2" t="s">
        <v>187</v>
      </c>
      <c r="B7">
        <v>112.38</v>
      </c>
      <c r="C7">
        <v>104.64705882352941</v>
      </c>
      <c r="D7">
        <v>108.38</v>
      </c>
      <c r="E7">
        <v>117.58823529411765</v>
      </c>
    </row>
    <row r="8" spans="1:8" x14ac:dyDescent="0.2">
      <c r="A8" s="2" t="s">
        <v>188</v>
      </c>
      <c r="B8">
        <v>44.86</v>
      </c>
      <c r="C8">
        <v>44.843137254901961</v>
      </c>
      <c r="D8">
        <v>46.66</v>
      </c>
      <c r="E8">
        <v>46.745098039215684</v>
      </c>
    </row>
    <row r="9" spans="1:8" x14ac:dyDescent="0.2">
      <c r="A9" s="2" t="s">
        <v>189</v>
      </c>
      <c r="B9">
        <v>18.16</v>
      </c>
      <c r="C9">
        <v>26.843137254901961</v>
      </c>
      <c r="D9">
        <v>20.54</v>
      </c>
      <c r="E9">
        <v>27.372549019607842</v>
      </c>
    </row>
    <row r="10" spans="1:8" x14ac:dyDescent="0.2">
      <c r="A10" s="2" t="s">
        <v>190</v>
      </c>
      <c r="B10">
        <v>17.02</v>
      </c>
      <c r="C10">
        <v>17.372549019607842</v>
      </c>
      <c r="D10">
        <v>15.52</v>
      </c>
      <c r="E10">
        <v>13.392156862745098</v>
      </c>
    </row>
    <row r="11" spans="1:8" x14ac:dyDescent="0.2">
      <c r="A11" s="2" t="s">
        <v>191</v>
      </c>
      <c r="B11">
        <v>14.14</v>
      </c>
      <c r="C11">
        <v>14.215686274509803</v>
      </c>
      <c r="D11">
        <v>8.7799999999999994</v>
      </c>
      <c r="E11">
        <v>19.96078431372549</v>
      </c>
    </row>
    <row r="12" spans="1:8" x14ac:dyDescent="0.2">
      <c r="A12" s="2" t="s">
        <v>192</v>
      </c>
      <c r="B12">
        <v>11.54</v>
      </c>
      <c r="C12">
        <v>8.1764705882352935</v>
      </c>
      <c r="D12">
        <v>10.86</v>
      </c>
      <c r="E12">
        <v>9.9803921568627452</v>
      </c>
    </row>
    <row r="13" spans="1:8" x14ac:dyDescent="0.2">
      <c r="A13" s="2" t="s">
        <v>193</v>
      </c>
      <c r="B13">
        <v>13.6</v>
      </c>
      <c r="C13">
        <v>9.7450980392156854</v>
      </c>
      <c r="D13">
        <v>10.199999999999999</v>
      </c>
      <c r="E13">
        <v>11.823529411764707</v>
      </c>
    </row>
    <row r="14" spans="1:8" x14ac:dyDescent="0.2">
      <c r="A14" s="2" t="s">
        <v>194</v>
      </c>
      <c r="B14">
        <v>19.420000000000002</v>
      </c>
      <c r="C14">
        <v>8.6862745098039209</v>
      </c>
      <c r="D14">
        <v>7.66</v>
      </c>
      <c r="E14">
        <v>8.4901960784313726</v>
      </c>
    </row>
    <row r="15" spans="1:8" x14ac:dyDescent="0.2">
      <c r="A15" s="2" t="s">
        <v>195</v>
      </c>
      <c r="B15">
        <v>10.94</v>
      </c>
      <c r="C15">
        <v>9.5294117647058822</v>
      </c>
      <c r="D15">
        <v>9.14</v>
      </c>
      <c r="E15">
        <v>15.078431372549019</v>
      </c>
    </row>
    <row r="16" spans="1:8" x14ac:dyDescent="0.2">
      <c r="A16" s="2" t="s">
        <v>196</v>
      </c>
      <c r="B16">
        <v>11.26</v>
      </c>
      <c r="C16">
        <v>9.7254901960784306</v>
      </c>
      <c r="D16">
        <v>6.42</v>
      </c>
      <c r="E16">
        <v>8.3921568627450984</v>
      </c>
    </row>
    <row r="17" spans="1:8" x14ac:dyDescent="0.2">
      <c r="A17" s="2" t="s">
        <v>197</v>
      </c>
      <c r="B17">
        <v>23.52</v>
      </c>
      <c r="C17">
        <v>10.392156862745098</v>
      </c>
      <c r="D17">
        <v>30.4</v>
      </c>
      <c r="E17">
        <v>37.196078431372548</v>
      </c>
    </row>
    <row r="18" spans="1:8" x14ac:dyDescent="0.2">
      <c r="A18" s="2" t="s">
        <v>198</v>
      </c>
      <c r="B18">
        <v>15.54</v>
      </c>
      <c r="C18">
        <v>8.764705882352942</v>
      </c>
      <c r="D18">
        <v>28.5</v>
      </c>
      <c r="E18">
        <v>29.117647058823529</v>
      </c>
    </row>
    <row r="19" spans="1:8" x14ac:dyDescent="0.2">
      <c r="A19" s="2" t="s">
        <v>199</v>
      </c>
      <c r="B19">
        <v>13.68</v>
      </c>
      <c r="C19">
        <v>8.3725490196078436</v>
      </c>
      <c r="D19">
        <v>25.74</v>
      </c>
      <c r="E19">
        <v>25.117647058823529</v>
      </c>
    </row>
    <row r="20" spans="1:8" x14ac:dyDescent="0.2">
      <c r="A20" s="2" t="s">
        <v>200</v>
      </c>
      <c r="B20">
        <v>12.62</v>
      </c>
      <c r="C20">
        <v>8.9411764705882355</v>
      </c>
      <c r="D20">
        <v>23.18</v>
      </c>
      <c r="E20">
        <v>21.745098039215687</v>
      </c>
      <c r="F20" s="9"/>
      <c r="G20" s="9"/>
      <c r="H20" s="9"/>
    </row>
    <row r="21" spans="1:8" x14ac:dyDescent="0.2">
      <c r="A21" s="2" t="s">
        <v>201</v>
      </c>
      <c r="B21">
        <v>9</v>
      </c>
      <c r="C21">
        <v>9.0196078431372548</v>
      </c>
      <c r="D21">
        <v>22.74</v>
      </c>
      <c r="E21">
        <v>20.882352941176471</v>
      </c>
    </row>
    <row r="22" spans="1:8" x14ac:dyDescent="0.2">
      <c r="B22"/>
      <c r="C22"/>
    </row>
    <row r="23" spans="1:8" x14ac:dyDescent="0.2">
      <c r="B23"/>
      <c r="C23"/>
    </row>
    <row r="24" spans="1:8" x14ac:dyDescent="0.2">
      <c r="B24"/>
      <c r="C24"/>
    </row>
    <row r="25" spans="1:8" x14ac:dyDescent="0.2">
      <c r="B25"/>
      <c r="C25"/>
    </row>
    <row r="26" spans="1:8" x14ac:dyDescent="0.2">
      <c r="B26"/>
      <c r="C26"/>
    </row>
    <row r="27" spans="1:8" x14ac:dyDescent="0.2">
      <c r="B27"/>
      <c r="C27"/>
    </row>
    <row r="28" spans="1:8" x14ac:dyDescent="0.2">
      <c r="B28"/>
      <c r="C28"/>
    </row>
    <row r="29" spans="1:8" x14ac:dyDescent="0.2">
      <c r="B29"/>
      <c r="C29"/>
    </row>
    <row r="30" spans="1:8" x14ac:dyDescent="0.2">
      <c r="B30"/>
      <c r="C30"/>
    </row>
    <row r="31" spans="1:8" x14ac:dyDescent="0.2">
      <c r="B31"/>
      <c r="C31"/>
    </row>
    <row r="32" spans="1:8" x14ac:dyDescent="0.2">
      <c r="B32"/>
      <c r="C32"/>
    </row>
    <row r="33" customFormat="1" x14ac:dyDescent="0.2"/>
    <row r="34" customFormat="1" x14ac:dyDescent="0.2"/>
    <row r="35" customFormat="1" x14ac:dyDescent="0.2"/>
    <row r="36" customFormat="1" x14ac:dyDescent="0.2"/>
  </sheetData>
  <mergeCells count="1">
    <mergeCell ref="B2:E2"/>
  </mergeCells>
  <phoneticPr fontId="14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B3" sqref="B3:E21"/>
    </sheetView>
  </sheetViews>
  <sheetFormatPr baseColWidth="10" defaultRowHeight="16" x14ac:dyDescent="0.2"/>
  <sheetData>
    <row r="1" spans="1:5" x14ac:dyDescent="0.2">
      <c r="B1" s="54" t="s">
        <v>150</v>
      </c>
      <c r="C1" s="55" t="s">
        <v>151</v>
      </c>
      <c r="D1" s="56" t="s">
        <v>152</v>
      </c>
      <c r="E1" s="57" t="s">
        <v>145</v>
      </c>
    </row>
    <row r="2" spans="1:5" x14ac:dyDescent="0.2">
      <c r="A2" s="2" t="s">
        <v>48</v>
      </c>
      <c r="B2" s="66" t="s">
        <v>182</v>
      </c>
      <c r="C2" s="66"/>
      <c r="D2" s="66"/>
      <c r="E2" s="66"/>
    </row>
    <row r="3" spans="1:5" x14ac:dyDescent="0.2">
      <c r="A3" s="2" t="s">
        <v>183</v>
      </c>
      <c r="B3" s="9">
        <v>19.18</v>
      </c>
      <c r="C3" s="9">
        <v>23.784313725490197</v>
      </c>
      <c r="D3" s="9">
        <v>30.66</v>
      </c>
      <c r="E3" s="9">
        <v>22.215686274509803</v>
      </c>
    </row>
    <row r="4" spans="1:5" x14ac:dyDescent="0.2">
      <c r="A4" s="2" t="s">
        <v>184</v>
      </c>
      <c r="B4" s="9">
        <v>15.34</v>
      </c>
      <c r="C4" s="9">
        <v>21.078431372549019</v>
      </c>
      <c r="D4" s="9">
        <v>14.12</v>
      </c>
      <c r="E4" s="9">
        <v>22.215686274509803</v>
      </c>
    </row>
    <row r="5" spans="1:5" x14ac:dyDescent="0.2">
      <c r="A5" s="2" t="s">
        <v>185</v>
      </c>
      <c r="B5" s="9">
        <v>11.52</v>
      </c>
      <c r="C5" s="9">
        <v>14.274509803921569</v>
      </c>
      <c r="D5" s="9">
        <v>10.52</v>
      </c>
      <c r="E5" s="9">
        <v>14.176470588235293</v>
      </c>
    </row>
    <row r="6" spans="1:5" x14ac:dyDescent="0.2">
      <c r="A6" s="2" t="s">
        <v>186</v>
      </c>
      <c r="B6" s="9">
        <v>11.88</v>
      </c>
      <c r="C6" s="9">
        <v>12.098039215686274</v>
      </c>
      <c r="D6" s="9">
        <v>7.78</v>
      </c>
      <c r="E6" s="9">
        <v>13.764705882352942</v>
      </c>
    </row>
    <row r="7" spans="1:5" x14ac:dyDescent="0.2">
      <c r="A7" s="2" t="s">
        <v>187</v>
      </c>
      <c r="B7" s="9">
        <v>9.1199999999999992</v>
      </c>
      <c r="C7" s="9">
        <v>14.862745098039216</v>
      </c>
      <c r="D7" s="9">
        <v>9.02</v>
      </c>
      <c r="E7" s="9">
        <v>13.392156862745098</v>
      </c>
    </row>
    <row r="8" spans="1:5" x14ac:dyDescent="0.2">
      <c r="A8" s="2" t="s">
        <v>188</v>
      </c>
      <c r="B8" s="9">
        <v>75.319999999999993</v>
      </c>
      <c r="C8" s="9">
        <v>82.607843137254903</v>
      </c>
      <c r="D8" s="9">
        <v>71.84</v>
      </c>
      <c r="E8" s="9">
        <v>87.078431372549019</v>
      </c>
    </row>
    <row r="9" spans="1:5" x14ac:dyDescent="0.2">
      <c r="A9" s="2" t="s">
        <v>189</v>
      </c>
      <c r="B9" s="9">
        <v>95.96</v>
      </c>
      <c r="C9" s="9">
        <v>89.392156862745097</v>
      </c>
      <c r="D9" s="9">
        <v>92.14</v>
      </c>
      <c r="E9" s="9">
        <v>101.88235294117646</v>
      </c>
    </row>
    <row r="10" spans="1:5" x14ac:dyDescent="0.2">
      <c r="A10" s="2" t="s">
        <v>190</v>
      </c>
      <c r="B10" s="9">
        <v>97.66</v>
      </c>
      <c r="C10" s="9">
        <v>100.29411764705883</v>
      </c>
      <c r="D10" s="9">
        <v>96.46</v>
      </c>
      <c r="E10" s="9">
        <v>121.01960784313725</v>
      </c>
    </row>
    <row r="11" spans="1:5" x14ac:dyDescent="0.2">
      <c r="A11" s="2" t="s">
        <v>191</v>
      </c>
      <c r="B11" s="9">
        <v>93.8</v>
      </c>
      <c r="C11" s="9">
        <v>101.27450980392157</v>
      </c>
      <c r="D11" s="9">
        <v>101.68</v>
      </c>
      <c r="E11" s="9">
        <v>114.84313725490196</v>
      </c>
    </row>
    <row r="12" spans="1:5" x14ac:dyDescent="0.2">
      <c r="A12" s="2" t="s">
        <v>192</v>
      </c>
      <c r="B12" s="9">
        <v>90.62</v>
      </c>
      <c r="C12" s="9">
        <v>109.52941176470588</v>
      </c>
      <c r="D12" s="9">
        <v>99.98</v>
      </c>
      <c r="E12" s="9">
        <v>127.50980392156863</v>
      </c>
    </row>
    <row r="13" spans="1:5" x14ac:dyDescent="0.2">
      <c r="A13" s="2" t="s">
        <v>193</v>
      </c>
      <c r="B13" s="9">
        <v>99.66</v>
      </c>
      <c r="C13" s="9">
        <v>103.64705882352941</v>
      </c>
      <c r="D13" s="9">
        <v>105.08</v>
      </c>
      <c r="E13" s="9">
        <v>119.13725490196079</v>
      </c>
    </row>
    <row r="14" spans="1:5" x14ac:dyDescent="0.2">
      <c r="A14" s="2" t="s">
        <v>194</v>
      </c>
      <c r="B14" s="9">
        <v>92.82</v>
      </c>
      <c r="C14" s="9">
        <v>107.86274509803921</v>
      </c>
      <c r="D14" s="9">
        <v>102.56</v>
      </c>
      <c r="E14" s="9">
        <v>129.80392156862746</v>
      </c>
    </row>
    <row r="15" spans="1:5" x14ac:dyDescent="0.2">
      <c r="A15" s="2" t="s">
        <v>195</v>
      </c>
      <c r="B15" s="9">
        <v>100.32</v>
      </c>
      <c r="C15" s="9">
        <v>101.3921568627451</v>
      </c>
      <c r="D15" s="9">
        <v>102.34</v>
      </c>
      <c r="E15" s="9">
        <v>114.74509803921569</v>
      </c>
    </row>
    <row r="16" spans="1:5" x14ac:dyDescent="0.2">
      <c r="A16" s="2" t="s">
        <v>196</v>
      </c>
      <c r="B16" s="9">
        <v>97.76</v>
      </c>
      <c r="C16" s="9">
        <v>115.66666666666667</v>
      </c>
      <c r="D16" s="9">
        <v>105.96</v>
      </c>
      <c r="E16" s="9">
        <v>132.11764705882354</v>
      </c>
    </row>
    <row r="17" spans="1:5" x14ac:dyDescent="0.2">
      <c r="A17" s="2" t="s">
        <v>197</v>
      </c>
      <c r="B17" s="9">
        <v>82.18</v>
      </c>
      <c r="C17" s="9">
        <v>103.54901960784314</v>
      </c>
      <c r="D17" s="9">
        <v>76.28</v>
      </c>
      <c r="E17" s="9">
        <v>68.352941176470594</v>
      </c>
    </row>
    <row r="18" spans="1:5" x14ac:dyDescent="0.2">
      <c r="A18" s="2" t="s">
        <v>198</v>
      </c>
      <c r="B18" s="9">
        <v>93.38</v>
      </c>
      <c r="C18" s="9">
        <v>102.98039215686275</v>
      </c>
      <c r="D18" s="9">
        <v>54.94</v>
      </c>
      <c r="E18" s="9">
        <v>46.607843137254903</v>
      </c>
    </row>
    <row r="19" spans="1:5" x14ac:dyDescent="0.2">
      <c r="A19" s="2" t="s">
        <v>199</v>
      </c>
      <c r="B19" s="9">
        <v>92.28</v>
      </c>
      <c r="C19" s="9">
        <v>99.862745098039213</v>
      </c>
      <c r="D19" s="9">
        <v>52.16</v>
      </c>
      <c r="E19" s="9">
        <v>35.313725490196077</v>
      </c>
    </row>
    <row r="20" spans="1:5" x14ac:dyDescent="0.2">
      <c r="A20" s="2" t="s">
        <v>200</v>
      </c>
      <c r="B20" s="9">
        <v>88</v>
      </c>
      <c r="C20" s="9">
        <v>96.490196078431367</v>
      </c>
      <c r="D20" s="9">
        <v>37.28</v>
      </c>
      <c r="E20" s="9">
        <v>33.333333333333336</v>
      </c>
    </row>
    <row r="21" spans="1:5" x14ac:dyDescent="0.2">
      <c r="A21" s="2" t="s">
        <v>201</v>
      </c>
      <c r="B21" s="9">
        <v>80.98</v>
      </c>
      <c r="C21" s="9">
        <v>101.66666666666667</v>
      </c>
      <c r="D21" s="9">
        <v>37.26</v>
      </c>
      <c r="E21" s="9">
        <v>29.117647058823529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Calculations</vt:lpstr>
      <vt:lpstr>Values, Figs, and Parameters</vt:lpstr>
      <vt:lpstr>Target FITS</vt:lpstr>
      <vt:lpstr>Alt FITS</vt:lpstr>
      <vt:lpstr>Target Obtained</vt:lpstr>
      <vt:lpstr>Alt Obtained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Nall</dc:creator>
  <cp:lastModifiedBy>Carolyn Ritchey</cp:lastModifiedBy>
  <dcterms:created xsi:type="dcterms:W3CDTF">2017-06-05T13:49:42Z</dcterms:created>
  <dcterms:modified xsi:type="dcterms:W3CDTF">2023-11-22T00:22:06Z</dcterms:modified>
</cp:coreProperties>
</file>