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yn/Desktop/"/>
    </mc:Choice>
  </mc:AlternateContent>
  <xr:revisionPtr revIDLastSave="0" documentId="13_ncr:1_{0A7EC61E-BD57-2C43-A9F2-7918EADB29F6}" xr6:coauthVersionLast="47" xr6:coauthVersionMax="47" xr10:uidLastSave="{00000000-0000-0000-0000-000000000000}"/>
  <bookViews>
    <workbookView xWindow="600" yWindow="740" windowWidth="28800" windowHeight="15780" xr2:uid="{FDAD9A38-A6F1-9D45-87BC-03EC9F588ED3}"/>
  </bookViews>
  <sheets>
    <sheet name="Final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7" l="1"/>
  <c r="E11" i="7"/>
  <c r="F11" i="7"/>
  <c r="G11" i="7" s="1"/>
  <c r="F7" i="7"/>
  <c r="G7" i="7" s="1"/>
  <c r="E7" i="7"/>
  <c r="H11" i="7" l="1"/>
  <c r="I11" i="7" s="1"/>
  <c r="H7" i="7"/>
  <c r="I7" i="7" s="1"/>
  <c r="F8" i="7"/>
  <c r="G8" i="7" s="1"/>
  <c r="E8" i="7"/>
  <c r="F10" i="7"/>
  <c r="G10" i="7" s="1"/>
  <c r="E10" i="7"/>
  <c r="F9" i="7"/>
  <c r="G9" i="7" s="1"/>
  <c r="E9" i="7"/>
  <c r="F6" i="7"/>
  <c r="G6" i="7" s="1"/>
  <c r="E6" i="7"/>
  <c r="H8" i="7" l="1"/>
  <c r="I8" i="7" s="1"/>
  <c r="H6" i="7"/>
  <c r="I6" i="7" s="1"/>
  <c r="H10" i="7"/>
  <c r="I10" i="7" s="1"/>
  <c r="H9" i="7"/>
  <c r="I9" i="7" s="1"/>
  <c r="J9" i="7" l="1"/>
  <c r="K9" i="7" s="1"/>
  <c r="J10" i="7"/>
  <c r="K10" i="7" s="1"/>
  <c r="J8" i="7"/>
  <c r="K8" i="7" s="1"/>
  <c r="J6" i="7"/>
  <c r="K6" i="7" s="1"/>
  <c r="L6" i="7" s="1"/>
  <c r="J11" i="7"/>
  <c r="K11" i="7" s="1"/>
  <c r="L11" i="7" s="1"/>
  <c r="J7" i="7"/>
  <c r="K7" i="7" s="1"/>
  <c r="L7" i="7" s="1"/>
  <c r="L8" i="7" l="1"/>
  <c r="L9" i="7"/>
  <c r="L10" i="7"/>
</calcChain>
</file>

<file path=xl/sharedStrings.xml><?xml version="1.0" encoding="utf-8"?>
<sst xmlns="http://schemas.openxmlformats.org/spreadsheetml/2006/main" count="11" uniqueCount="11">
  <si>
    <t>e</t>
  </si>
  <si>
    <t>ΔAICc shows the distance between a particular model and the best model in the candidate set.</t>
  </si>
  <si>
    <t xml:space="preserve">The model with the smallest AICc has an evidence ratio of 1.0, which is just the probability that the model is as good as itself. </t>
  </si>
  <si>
    <t>The AICc weight is the evidence ratio for a particular model divided by the sum of all the evidence ratios.</t>
  </si>
  <si>
    <t xml:space="preserve">A model with an AICc weight of 0.999, has a 99.9% chance of being the best model of those assessed. </t>
  </si>
  <si>
    <t>Evidence Ratio is the probability that a given model is better than the best model.</t>
  </si>
  <si>
    <t>RaC</t>
  </si>
  <si>
    <t>Additive RaC</t>
  </si>
  <si>
    <t>19a</t>
  </si>
  <si>
    <t>19b</t>
  </si>
  <si>
    <t>19c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</si>
</sst>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889C-FEA4-534D-9D9D-B9708CC01D7A}">
  <dimension ref="A1:R72"/>
  <sheetViews>
    <sheetView tabSelected="1" zoomScale="119" workbookViewId="0">
      <selection activeCell="E5" sqref="E5"/>
    </sheetView>
  </sheetViews>
  <sheetFormatPr baseColWidth="10" defaultRowHeight="16" x14ac:dyDescent="0.2"/>
  <cols>
    <col min="1" max="1" width="12" customWidth="1"/>
    <col min="11" max="11" width="16.83203125" bestFit="1" customWidth="1"/>
    <col min="12" max="12" width="24.33203125" bestFit="1" customWidth="1"/>
    <col min="13" max="15" width="12.1640625" bestFit="1" customWidth="1"/>
  </cols>
  <sheetData>
    <row r="1" spans="1:18" x14ac:dyDescent="0.2">
      <c r="A1" t="s">
        <v>1</v>
      </c>
      <c r="R1" s="2" t="s">
        <v>0</v>
      </c>
    </row>
    <row r="2" spans="1:18" x14ac:dyDescent="0.2">
      <c r="A2" t="s">
        <v>5</v>
      </c>
      <c r="J2" t="s">
        <v>2</v>
      </c>
      <c r="R2" s="2">
        <f>EXP(1)</f>
        <v>2.7182818284590451</v>
      </c>
    </row>
    <row r="3" spans="1:18" x14ac:dyDescent="0.2">
      <c r="A3" t="s">
        <v>3</v>
      </c>
      <c r="J3" t="s">
        <v>4</v>
      </c>
    </row>
    <row r="6" spans="1:18" x14ac:dyDescent="0.2">
      <c r="A6" t="s">
        <v>6</v>
      </c>
      <c r="B6" s="4">
        <v>10.715574289999999</v>
      </c>
      <c r="C6" s="4">
        <v>3</v>
      </c>
      <c r="D6" s="4">
        <v>140</v>
      </c>
      <c r="E6">
        <f>-(D6/2)</f>
        <v>-70</v>
      </c>
      <c r="F6">
        <f>D6-C6-1</f>
        <v>136</v>
      </c>
      <c r="G6">
        <f>LOG(B6/F6)</f>
        <v>-1.1035234568099686</v>
      </c>
      <c r="H6" s="1">
        <f>E6*G6</f>
        <v>77.246641976697802</v>
      </c>
      <c r="I6" s="3">
        <f>(-2*H6)+((2*C6)*(D6/F6))</f>
        <v>-148.3168133651603</v>
      </c>
      <c r="J6" s="1">
        <f>I6-MIN(I6:I11)</f>
        <v>16.688064070986428</v>
      </c>
      <c r="K6">
        <f>-0.5*J6</f>
        <v>-8.344032035493214</v>
      </c>
      <c r="L6" s="1">
        <f>$R$2^K6</f>
        <v>2.3781154266750722E-4</v>
      </c>
    </row>
    <row r="7" spans="1:18" x14ac:dyDescent="0.2">
      <c r="A7" t="s">
        <v>7</v>
      </c>
      <c r="B7" s="4">
        <v>15.19</v>
      </c>
      <c r="C7" s="4">
        <v>3</v>
      </c>
      <c r="D7" s="4">
        <v>140</v>
      </c>
      <c r="E7">
        <f>-(D7/2)</f>
        <v>-70</v>
      </c>
      <c r="F7">
        <f>D7-C7-1</f>
        <v>136</v>
      </c>
      <c r="G7">
        <f>LOG(B7/F7)</f>
        <v>-0.95198113450743116</v>
      </c>
      <c r="H7" s="1">
        <f>E7*G7</f>
        <v>66.638679415520187</v>
      </c>
      <c r="I7" s="3">
        <f>(-2*H7)+((2*C7)*(D7/F7))</f>
        <v>-127.10088824280508</v>
      </c>
      <c r="J7" s="1">
        <f>I7-MIN(I6:I11)</f>
        <v>37.903989193341644</v>
      </c>
      <c r="K7">
        <f>-0.5*J7</f>
        <v>-18.951994596670822</v>
      </c>
      <c r="L7" s="1">
        <f>$R$2^K7</f>
        <v>5.8783213724401614E-9</v>
      </c>
    </row>
    <row r="8" spans="1:18" x14ac:dyDescent="0.2">
      <c r="A8" s="5">
        <v>19</v>
      </c>
      <c r="B8" s="4">
        <v>7.4794844789999999</v>
      </c>
      <c r="C8" s="4">
        <v>5</v>
      </c>
      <c r="D8" s="4">
        <v>140</v>
      </c>
      <c r="E8">
        <f t="shared" ref="E8" si="0">-(D8/2)</f>
        <v>-70</v>
      </c>
      <c r="F8">
        <f t="shared" ref="F8" si="1">D8-C8-1</f>
        <v>134</v>
      </c>
      <c r="G8">
        <f t="shared" ref="G8" si="2">LOG(B8/F8)</f>
        <v>-1.2532331330726898</v>
      </c>
      <c r="H8" s="1">
        <f t="shared" ref="H8" si="3">E8*G8</f>
        <v>87.72631931508829</v>
      </c>
      <c r="I8" s="3">
        <f t="shared" ref="I8" si="4">(-2*H8)+((2*C8)*(D8/F8))</f>
        <v>-165.00487743614673</v>
      </c>
      <c r="J8" s="1">
        <f>I8-MIN(I6:I11)</f>
        <v>0</v>
      </c>
      <c r="K8">
        <f t="shared" ref="K8" si="5">-0.5*J8</f>
        <v>0</v>
      </c>
      <c r="L8" s="1">
        <f>$R$2^K8</f>
        <v>1</v>
      </c>
    </row>
    <row r="9" spans="1:18" x14ac:dyDescent="0.2">
      <c r="A9" t="s">
        <v>8</v>
      </c>
      <c r="B9" s="4">
        <v>206.90617779999999</v>
      </c>
      <c r="C9" s="4">
        <v>5</v>
      </c>
      <c r="D9" s="4">
        <v>140</v>
      </c>
      <c r="E9">
        <f>-(D9/2)</f>
        <v>-70</v>
      </c>
      <c r="F9">
        <f>D9-C9-1</f>
        <v>134</v>
      </c>
      <c r="G9">
        <f>LOG(B9/F9)</f>
        <v>0.18866865964938351</v>
      </c>
      <c r="H9" s="1">
        <f>E9*G9</f>
        <v>-13.206806175456846</v>
      </c>
      <c r="I9" s="3">
        <f>(-2*H9)+((2*C9)*(D9/F9))</f>
        <v>36.86137354494354</v>
      </c>
      <c r="J9" s="1">
        <f>I9-MIN(I6:I11)</f>
        <v>201.86625098109027</v>
      </c>
      <c r="K9">
        <f>-0.5*J9</f>
        <v>-100.93312549054514</v>
      </c>
      <c r="L9" s="1">
        <f>$R$2^K9</f>
        <v>1.4631894402676155E-44</v>
      </c>
    </row>
    <row r="10" spans="1:18" x14ac:dyDescent="0.2">
      <c r="A10" t="s">
        <v>9</v>
      </c>
      <c r="B10" s="4">
        <v>123.352289</v>
      </c>
      <c r="C10" s="4">
        <v>5</v>
      </c>
      <c r="D10" s="4">
        <v>140</v>
      </c>
      <c r="E10">
        <f>-(D10/2)</f>
        <v>-70</v>
      </c>
      <c r="F10">
        <f>D10-C10-1</f>
        <v>134</v>
      </c>
      <c r="G10">
        <f>LOG(B10/F10)</f>
        <v>-3.5957585432077048E-2</v>
      </c>
      <c r="H10" s="1">
        <f>E10*G10</f>
        <v>2.5170309802453934</v>
      </c>
      <c r="I10" s="3">
        <f>(-2*H10)+((2*C10)*(D10/F10))</f>
        <v>5.413699233539063</v>
      </c>
      <c r="J10" s="1">
        <f>I10-MIN(I6:I11)</f>
        <v>170.41857666968579</v>
      </c>
      <c r="K10">
        <f>-0.5*J10</f>
        <v>-85.209288334842896</v>
      </c>
      <c r="L10" s="1">
        <f>$R$2^K10</f>
        <v>9.8645270778721864E-38</v>
      </c>
    </row>
    <row r="11" spans="1:18" x14ac:dyDescent="0.2">
      <c r="A11" t="s">
        <v>10</v>
      </c>
      <c r="B11" s="4">
        <v>11.13</v>
      </c>
      <c r="C11" s="4">
        <v>5</v>
      </c>
      <c r="D11" s="4">
        <v>140</v>
      </c>
      <c r="E11">
        <f t="shared" ref="E11" si="6">-(D11/2)</f>
        <v>-70</v>
      </c>
      <c r="F11">
        <f t="shared" ref="F11" si="7">D11-C11-1</f>
        <v>134</v>
      </c>
      <c r="G11">
        <f>LOG(B11/F11)</f>
        <v>-1.0806096340300992</v>
      </c>
      <c r="H11" s="1">
        <f>E11*G11</f>
        <v>75.642674382106946</v>
      </c>
      <c r="I11" s="3">
        <f>(-2*H11)+((2*C11)*(D11/F11))</f>
        <v>-140.83758757018404</v>
      </c>
      <c r="J11" s="1">
        <f>I11-MIN(I6:I11)</f>
        <v>24.167289865962687</v>
      </c>
      <c r="K11">
        <f>-0.5*J11</f>
        <v>-12.083644932981343</v>
      </c>
      <c r="L11" s="1">
        <f>$R$2^K11</f>
        <v>5.6511870756948449E-6</v>
      </c>
    </row>
    <row r="12" spans="1:18" x14ac:dyDescent="0.2">
      <c r="H12" s="1"/>
      <c r="I12" s="1"/>
      <c r="J12" s="1"/>
      <c r="L12" s="1"/>
    </row>
    <row r="16" spans="1:18" x14ac:dyDescent="0.2">
      <c r="H16" s="1"/>
      <c r="I16" s="1"/>
      <c r="J16" s="1"/>
      <c r="L16" s="1"/>
    </row>
    <row r="17" spans="8:12" x14ac:dyDescent="0.2">
      <c r="H17" s="1"/>
      <c r="I17" s="1"/>
      <c r="J17" s="1"/>
      <c r="L17" s="1"/>
    </row>
    <row r="21" spans="8:12" x14ac:dyDescent="0.2">
      <c r="H21" s="1"/>
      <c r="I21" s="1"/>
      <c r="J21" s="1"/>
      <c r="L21" s="1"/>
    </row>
    <row r="22" spans="8:12" x14ac:dyDescent="0.2">
      <c r="H22" s="1"/>
      <c r="I22" s="1"/>
      <c r="J22" s="1"/>
      <c r="L22" s="1"/>
    </row>
    <row r="26" spans="8:12" x14ac:dyDescent="0.2">
      <c r="H26" s="1"/>
      <c r="I26" s="1"/>
      <c r="J26" s="1"/>
      <c r="L26" s="1"/>
    </row>
    <row r="27" spans="8:12" x14ac:dyDescent="0.2">
      <c r="H27" s="1"/>
      <c r="I27" s="1"/>
      <c r="J27" s="1"/>
      <c r="L27" s="1"/>
    </row>
    <row r="31" spans="8:12" x14ac:dyDescent="0.2">
      <c r="H31" s="1"/>
      <c r="I31" s="1"/>
      <c r="J31" s="1"/>
      <c r="L31" s="1"/>
    </row>
    <row r="32" spans="8:12" x14ac:dyDescent="0.2">
      <c r="H32" s="1"/>
      <c r="I32" s="1"/>
      <c r="J32" s="1"/>
      <c r="L32" s="1"/>
    </row>
    <row r="36" spans="8:12" x14ac:dyDescent="0.2">
      <c r="H36" s="1"/>
      <c r="I36" s="1"/>
      <c r="J36" s="1"/>
      <c r="L36" s="1"/>
    </row>
    <row r="37" spans="8:12" x14ac:dyDescent="0.2">
      <c r="H37" s="1"/>
      <c r="I37" s="1"/>
      <c r="J37" s="1"/>
      <c r="L37" s="1"/>
    </row>
    <row r="41" spans="8:12" x14ac:dyDescent="0.2">
      <c r="H41" s="1"/>
      <c r="I41" s="1"/>
      <c r="J41" s="1"/>
      <c r="L41" s="1"/>
    </row>
    <row r="42" spans="8:12" x14ac:dyDescent="0.2">
      <c r="H42" s="1"/>
      <c r="I42" s="1"/>
      <c r="J42" s="1"/>
      <c r="L42" s="1"/>
    </row>
    <row r="46" spans="8:12" x14ac:dyDescent="0.2">
      <c r="H46" s="1"/>
      <c r="I46" s="1"/>
      <c r="J46" s="1"/>
      <c r="L46" s="1"/>
    </row>
    <row r="47" spans="8:12" x14ac:dyDescent="0.2">
      <c r="H47" s="1"/>
      <c r="I47" s="1"/>
      <c r="J47" s="1"/>
      <c r="L47" s="1"/>
    </row>
    <row r="51" spans="8:12" x14ac:dyDescent="0.2">
      <c r="H51" s="1"/>
      <c r="I51" s="1"/>
      <c r="J51" s="1"/>
      <c r="L51" s="1"/>
    </row>
    <row r="52" spans="8:12" x14ac:dyDescent="0.2">
      <c r="H52" s="1"/>
      <c r="I52" s="1"/>
      <c r="J52" s="1"/>
      <c r="L52" s="1"/>
    </row>
    <row r="56" spans="8:12" x14ac:dyDescent="0.2">
      <c r="H56" s="1"/>
      <c r="I56" s="1"/>
      <c r="J56" s="1"/>
      <c r="L56" s="1"/>
    </row>
    <row r="57" spans="8:12" x14ac:dyDescent="0.2">
      <c r="H57" s="1"/>
      <c r="I57" s="1"/>
      <c r="J57" s="1"/>
      <c r="L57" s="1"/>
    </row>
    <row r="61" spans="8:12" x14ac:dyDescent="0.2">
      <c r="H61" s="1"/>
      <c r="I61" s="1"/>
      <c r="J61" s="1"/>
      <c r="L61" s="1"/>
    </row>
    <row r="62" spans="8:12" x14ac:dyDescent="0.2">
      <c r="H62" s="1"/>
      <c r="I62" s="1"/>
      <c r="J62" s="1"/>
      <c r="L62" s="1"/>
    </row>
    <row r="66" spans="8:12" x14ac:dyDescent="0.2">
      <c r="H66" s="1"/>
      <c r="I66" s="1"/>
      <c r="J66" s="1"/>
      <c r="L66" s="1"/>
    </row>
    <row r="67" spans="8:12" x14ac:dyDescent="0.2">
      <c r="H67" s="1"/>
      <c r="I67" s="1"/>
      <c r="J67" s="1"/>
      <c r="L67" s="1"/>
    </row>
    <row r="71" spans="8:12" x14ac:dyDescent="0.2">
      <c r="H71" s="1"/>
      <c r="I71" s="1"/>
      <c r="J71" s="1"/>
      <c r="L71" s="1"/>
    </row>
    <row r="72" spans="8:12" x14ac:dyDescent="0.2">
      <c r="H72" s="1"/>
      <c r="I72" s="1"/>
      <c r="J72" s="1"/>
      <c r="L7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Carolyn Ritchey</cp:lastModifiedBy>
  <dcterms:created xsi:type="dcterms:W3CDTF">2020-06-05T17:01:43Z</dcterms:created>
  <dcterms:modified xsi:type="dcterms:W3CDTF">2024-02-21T22:58:18Z</dcterms:modified>
</cp:coreProperties>
</file>