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definedNames>
    <definedName name="_xlnm._FilterDatabase" localSheetId="3" hidden="1">'Procesos - Proyecto Anterior'!$B$2:$I$41</definedName>
  </definedNames>
  <calcPr calcId="144525"/>
</workbook>
</file>

<file path=xl/calcChain.xml><?xml version="1.0" encoding="utf-8"?>
<calcChain xmlns="http://schemas.openxmlformats.org/spreadsheetml/2006/main">
  <c r="C19" i="5" l="1"/>
  <c r="C18" i="5"/>
  <c r="C17" i="5"/>
  <c r="C16" i="5"/>
  <c r="C4" i="5"/>
  <c r="C5" i="5"/>
  <c r="C10" i="5"/>
  <c r="C9" i="5"/>
  <c r="C8" i="5"/>
  <c r="C7" i="5"/>
  <c r="C6" i="5"/>
  <c r="I43" i="4"/>
  <c r="H43" i="4"/>
  <c r="F26" i="2" l="1"/>
  <c r="F43" i="4" l="1"/>
  <c r="C15" i="5" l="1"/>
  <c r="C24" i="5" s="1"/>
  <c r="C14" i="5"/>
  <c r="C23" i="5" s="1"/>
  <c r="C25" i="5" s="1"/>
  <c r="F18" i="2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<sst xmlns="http://schemas.openxmlformats.org/spreadsheetml/2006/main" count="217" uniqueCount="122">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</sst>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3" fillId="25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7" fillId="5" borderId="16" xfId="0" applyFont="1" applyFill="1" applyBorder="1"/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/>
    <xf numFmtId="0" fontId="0" fillId="5" borderId="14" xfId="0" applyFill="1" applyBorder="1"/>
    <xf numFmtId="0" fontId="0" fillId="0" borderId="15" xfId="0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3" fillId="6" borderId="12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4" xfId="0" applyFill="1" applyBorder="1"/>
    <xf numFmtId="0" fontId="3" fillId="2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C24" sqref="C24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2" spans="2:3" ht="15.75" thickBot="1" x14ac:dyDescent="0.3"/>
    <row r="3" spans="2:3" x14ac:dyDescent="0.25">
      <c r="B3" s="122" t="s">
        <v>117</v>
      </c>
      <c r="C3" s="123" t="s">
        <v>118</v>
      </c>
    </row>
    <row r="4" spans="2:3" x14ac:dyDescent="0.25">
      <c r="B4" s="124" t="s">
        <v>107</v>
      </c>
      <c r="C4" s="125">
        <f>Procesos!M48+6</f>
        <v>38</v>
      </c>
    </row>
    <row r="5" spans="2:3" x14ac:dyDescent="0.25">
      <c r="B5" s="124" t="s">
        <v>106</v>
      </c>
      <c r="C5" s="126">
        <f>Procesos!M48</f>
        <v>32</v>
      </c>
    </row>
    <row r="6" spans="2:3" x14ac:dyDescent="0.25">
      <c r="B6" s="127" t="s">
        <v>108</v>
      </c>
      <c r="C6" s="126">
        <f>COUNTIF(Procesos!H4:H46,"100%")</f>
        <v>23</v>
      </c>
    </row>
    <row r="7" spans="2:3" x14ac:dyDescent="0.25">
      <c r="B7" s="127" t="s">
        <v>109</v>
      </c>
      <c r="C7" s="126">
        <f>COUNTIF(Procesos!H4:H46,"75%")</f>
        <v>5</v>
      </c>
    </row>
    <row r="8" spans="2:3" x14ac:dyDescent="0.25">
      <c r="B8" s="127" t="s">
        <v>110</v>
      </c>
      <c r="C8" s="126">
        <f>COUNTIF(Procesos!H4:H46,"50%")</f>
        <v>10</v>
      </c>
    </row>
    <row r="9" spans="2:3" x14ac:dyDescent="0.25">
      <c r="B9" s="127" t="s">
        <v>111</v>
      </c>
      <c r="C9" s="126">
        <f>COUNTIF(Procesos!H4:H46,"250%")</f>
        <v>0</v>
      </c>
    </row>
    <row r="10" spans="2:3" ht="15.75" thickBot="1" x14ac:dyDescent="0.3">
      <c r="B10" s="128" t="s">
        <v>112</v>
      </c>
      <c r="C10" s="129">
        <f>COUNTIF(Procesos!H4:H46,"0%")</f>
        <v>0</v>
      </c>
    </row>
    <row r="12" spans="2:3" ht="15.75" thickBot="1" x14ac:dyDescent="0.3"/>
    <row r="13" spans="2:3" x14ac:dyDescent="0.25">
      <c r="B13" s="130" t="s">
        <v>119</v>
      </c>
      <c r="C13" s="123" t="s">
        <v>118</v>
      </c>
    </row>
    <row r="14" spans="2:3" x14ac:dyDescent="0.25">
      <c r="B14" s="131" t="s">
        <v>107</v>
      </c>
      <c r="C14" s="126">
        <f>'Procesos - Proyecto Anterior'!F43+7</f>
        <v>33</v>
      </c>
    </row>
    <row r="15" spans="2:3" x14ac:dyDescent="0.25">
      <c r="B15" s="131" t="s">
        <v>106</v>
      </c>
      <c r="C15" s="126">
        <f>'Procesos - Proyecto Anterior'!F43</f>
        <v>26</v>
      </c>
    </row>
    <row r="16" spans="2:3" x14ac:dyDescent="0.25">
      <c r="B16" s="132" t="s">
        <v>113</v>
      </c>
      <c r="C16" s="126">
        <f>COUNTIF('Procesos - Proyecto Anterior'!H3:H41,"X")</f>
        <v>32</v>
      </c>
    </row>
    <row r="17" spans="2:3" x14ac:dyDescent="0.25">
      <c r="B17" s="132" t="s">
        <v>114</v>
      </c>
      <c r="C17" s="126">
        <f>COUNTIF('Procesos - Proyecto Anterior'!H3:H41,"")-6</f>
        <v>1</v>
      </c>
    </row>
    <row r="18" spans="2:3" x14ac:dyDescent="0.25">
      <c r="B18" s="132" t="s">
        <v>115</v>
      </c>
      <c r="C18" s="126">
        <f>COUNTIF('Procesos - Proyecto Anterior'!I3:I41,"Si")</f>
        <v>16</v>
      </c>
    </row>
    <row r="19" spans="2:3" ht="15.75" thickBot="1" x14ac:dyDescent="0.3">
      <c r="B19" s="133" t="s">
        <v>116</v>
      </c>
      <c r="C19" s="129">
        <f>COUNTIF('Procesos - Proyecto Anterior'!I3:I41,"No")</f>
        <v>17</v>
      </c>
    </row>
    <row r="21" spans="2:3" ht="15.75" thickBot="1" x14ac:dyDescent="0.3"/>
    <row r="22" spans="2:3" x14ac:dyDescent="0.25">
      <c r="B22" s="134" t="s">
        <v>120</v>
      </c>
      <c r="C22" s="123" t="s">
        <v>118</v>
      </c>
    </row>
    <row r="23" spans="2:3" x14ac:dyDescent="0.25">
      <c r="B23" s="135" t="s">
        <v>107</v>
      </c>
      <c r="C23" s="126">
        <f>C14+C4-2</f>
        <v>69</v>
      </c>
    </row>
    <row r="24" spans="2:3" x14ac:dyDescent="0.25">
      <c r="B24" s="135" t="s">
        <v>106</v>
      </c>
      <c r="C24" s="126">
        <f>C5+C15</f>
        <v>58</v>
      </c>
    </row>
    <row r="25" spans="2:3" ht="15.75" thickBot="1" x14ac:dyDescent="0.3">
      <c r="B25" s="136" t="s">
        <v>121</v>
      </c>
      <c r="C25" s="129">
        <f>C23-C24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A23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7" t="s">
        <v>21</v>
      </c>
      <c r="C48" s="137"/>
      <c r="D48" s="137"/>
      <c r="E48" s="137"/>
      <c r="F48" s="137"/>
      <c r="G48" s="137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E14" sqref="E14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</cols>
  <sheetData>
    <row r="2" spans="2:9" s="1" customFormat="1" ht="36" customHeight="1" x14ac:dyDescent="0.25">
      <c r="F2" s="110"/>
      <c r="H2" s="30" t="s">
        <v>102</v>
      </c>
      <c r="I2" s="121" t="s">
        <v>103</v>
      </c>
    </row>
    <row r="3" spans="2:9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9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105</v>
      </c>
    </row>
    <row r="5" spans="2:9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</row>
    <row r="6" spans="2:9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</row>
    <row r="7" spans="2:9" x14ac:dyDescent="0.25">
      <c r="B7" s="4"/>
      <c r="C7" s="4">
        <v>1.4</v>
      </c>
      <c r="D7" s="4" t="s">
        <v>96</v>
      </c>
      <c r="E7" s="4"/>
      <c r="H7" s="117" t="s">
        <v>101</v>
      </c>
      <c r="I7" s="120" t="s">
        <v>104</v>
      </c>
    </row>
    <row r="8" spans="2:9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</row>
    <row r="9" spans="2:9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</row>
    <row r="10" spans="2:9" x14ac:dyDescent="0.25">
      <c r="H10" s="118"/>
      <c r="I10" s="118"/>
    </row>
    <row r="11" spans="2:9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9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</row>
    <row r="13" spans="2:9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</row>
    <row r="14" spans="2:9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</row>
    <row r="15" spans="2:9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</row>
    <row r="16" spans="2:9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</row>
    <row r="17" spans="2:9" x14ac:dyDescent="0.25">
      <c r="H17" s="118"/>
      <c r="I17" s="118"/>
    </row>
    <row r="18" spans="2:9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9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</row>
    <row r="20" spans="2:9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</row>
    <row r="21" spans="2:9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</row>
    <row r="22" spans="2:9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</row>
    <row r="23" spans="2:9" x14ac:dyDescent="0.25">
      <c r="H23" s="118"/>
      <c r="I23" s="118"/>
    </row>
    <row r="24" spans="2:9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9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</row>
    <row r="26" spans="2:9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</row>
    <row r="27" spans="2:9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</row>
    <row r="28" spans="2:9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</row>
    <row r="29" spans="2:9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</row>
    <row r="30" spans="2:9" x14ac:dyDescent="0.25">
      <c r="H30" s="118"/>
      <c r="I30" s="118"/>
    </row>
    <row r="31" spans="2:9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9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</row>
    <row r="33" spans="2:9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</row>
    <row r="34" spans="2:9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</row>
    <row r="35" spans="2:9" x14ac:dyDescent="0.25">
      <c r="H35" s="118"/>
      <c r="I35" s="118"/>
    </row>
    <row r="36" spans="2:9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9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</row>
    <row r="38" spans="2:9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</row>
    <row r="39" spans="2:9" x14ac:dyDescent="0.25">
      <c r="H39" s="118"/>
      <c r="I39" s="118"/>
    </row>
    <row r="40" spans="2:9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9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</row>
    <row r="42" spans="2:9" x14ac:dyDescent="0.25">
      <c r="H42" s="118"/>
      <c r="I42" s="118"/>
    </row>
    <row r="43" spans="2:9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16</v>
      </c>
    </row>
  </sheetData>
  <autoFilter ref="B2:I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2011-06-15T04:43:29Z</dcterms:modified>
</cp:coreProperties>
</file>