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80" yWindow="3240" windowWidth="18780" windowHeight="8580" activeTab="2"/>
  </bookViews>
  <sheets>
    <sheet name="Procesos" sheetId="1" r:id="rId1"/>
    <sheet name="Proyecto" sheetId="2" r:id="rId2"/>
    <sheet name="Procesos - Proyecto Anterior" sheetId="4" r:id="rId3"/>
  </sheets>
  <calcPr calcId="144525"/>
</workbook>
</file>

<file path=xl/calcChain.xml><?xml version="1.0" encoding="utf-8"?>
<calcChain xmlns="http://schemas.openxmlformats.org/spreadsheetml/2006/main">
  <c r="F26" i="2" l="1"/>
  <c r="F43" i="4" l="1"/>
  <c r="F18" i="2" l="1"/>
  <c r="F19" i="2"/>
  <c r="F20" i="2"/>
  <c r="F21" i="2"/>
  <c r="F22" i="2"/>
  <c r="F23" i="2"/>
  <c r="E24" i="2"/>
  <c r="F24" i="2"/>
  <c r="M48" i="1" l="1"/>
  <c r="K3" i="1" l="1"/>
  <c r="H28" i="1"/>
  <c r="I19" i="2"/>
  <c r="E15" i="2"/>
  <c r="E26" i="2" s="1"/>
  <c r="F14" i="2"/>
  <c r="F13" i="2"/>
  <c r="F12" i="2"/>
  <c r="F11" i="2"/>
  <c r="F10" i="2"/>
  <c r="F9" i="2"/>
  <c r="F8" i="2"/>
  <c r="F7" i="2"/>
  <c r="F6" i="2"/>
  <c r="F5" i="2"/>
  <c r="F4" i="2"/>
  <c r="H42" i="1"/>
  <c r="H37" i="1"/>
  <c r="H9" i="1"/>
  <c r="H4" i="1"/>
  <c r="H17" i="1"/>
  <c r="H48" i="1" s="1"/>
  <c r="F15" i="2" l="1"/>
  <c r="I18" i="2" s="1"/>
</calcChain>
</file>

<file path=xl/sharedStrings.xml><?xml version="1.0" encoding="utf-8"?>
<sst xmlns="http://schemas.openxmlformats.org/spreadsheetml/2006/main" count="152" uniqueCount="103">
  <si>
    <t>Gestión de Obras Civiles</t>
  </si>
  <si>
    <t>Planificación y Priorización de Construcciones</t>
  </si>
  <si>
    <t>Selección de Constructora</t>
  </si>
  <si>
    <t>Seguimiento y Entrega de la Obra</t>
  </si>
  <si>
    <t>Gestión de Abastecimientos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</si>
  <si>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</si>
  <si>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</si>
  <si>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</si>
  <si>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</si>
  <si>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</si>
  <si>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Gestión de Recursos Humanos</t>
  </si>
  <si>
    <t>Solicitud de Fondos de Viaje</t>
  </si>
  <si>
    <t>Rendición de Gastos de Viaje</t>
  </si>
  <si>
    <t>Reclutamiento de Postulantes</t>
  </si>
  <si>
    <t>Seguimiento de Personal</t>
  </si>
  <si>
    <t>Gestión de Control de Pagos</t>
  </si>
  <si>
    <t>Arqueo de Caja</t>
  </si>
  <si>
    <t>Recepción y depósito de efectivo a los bancos</t>
  </si>
  <si>
    <t>Recepción y pago de comprobantes de proveedores</t>
  </si>
  <si>
    <t>Pago de Planilla de Remuneraciones</t>
  </si>
  <si>
    <t>Pago de Comprobantes de Obligaciones y Servicios</t>
  </si>
  <si>
    <t>TOTAL</t>
  </si>
  <si>
    <t>Contabilidad y Presupuesto</t>
  </si>
  <si>
    <t>En QA</t>
  </si>
  <si>
    <t>Por Enviar</t>
  </si>
  <si>
    <t>Gestión de Educación Rural</t>
  </si>
  <si>
    <t>ARTEFACTOS</t>
  </si>
  <si>
    <t>AVANCE</t>
  </si>
  <si>
    <t>PESO</t>
  </si>
  <si>
    <t>Mapa de Procesos – Objetivos</t>
  </si>
  <si>
    <t>Definición  de Procesos</t>
  </si>
  <si>
    <t>Arquitectura de Procesos</t>
  </si>
  <si>
    <t>Matriz de Asignación de Responsabilidades (RAM)</t>
  </si>
  <si>
    <t>Stakeholders Empresariales</t>
  </si>
  <si>
    <t>Modelo de Dominio</t>
  </si>
  <si>
    <t>Reglas de Negocio</t>
  </si>
  <si>
    <t>Mapeo Entidad – Proceso</t>
  </si>
  <si>
    <t>Priorización de Procesos</t>
  </si>
  <si>
    <t>Priorización de Entidades</t>
  </si>
  <si>
    <t>Descomposición Funcional</t>
  </si>
  <si>
    <t>Avance por Ciclo</t>
  </si>
  <si>
    <t>Ciclo 2011-1</t>
  </si>
  <si>
    <t>Cartera de Proyectos</t>
  </si>
  <si>
    <t>Definición de Portafolio</t>
  </si>
  <si>
    <t>Ciclo 2011-2</t>
  </si>
  <si>
    <t>Definición de Programas</t>
  </si>
  <si>
    <t>Definición de Proyectos</t>
  </si>
  <si>
    <t>Especificaciones de Interfaces de Usuario</t>
  </si>
  <si>
    <t>Prototipos Navegables</t>
  </si>
  <si>
    <t>AVANCE TOTAL DEL PROYECTO</t>
  </si>
  <si>
    <t>Pago de Presupuesto de Construcción</t>
  </si>
  <si>
    <t>ELABORACIÓN</t>
  </si>
  <si>
    <t>Pagos y Reposición de Caja Chica</t>
  </si>
  <si>
    <t>Evaluación y Entrega de Fondos</t>
  </si>
  <si>
    <t>Auditoría Interna</t>
  </si>
  <si>
    <t>Codificación de las Cuentas</t>
  </si>
  <si>
    <t>Elaboración de Informe Financiero</t>
  </si>
  <si>
    <t>Creación de Programa Educativo Rural</t>
  </si>
  <si>
    <t>Planificación de los Programas Educativos Rurales</t>
  </si>
  <si>
    <t>Acompañamiento a los Programas Educativos Rurales</t>
  </si>
  <si>
    <t>Seguimiento  a los Programas Educativos Rurales</t>
  </si>
  <si>
    <t>Solicitud de Personal</t>
  </si>
  <si>
    <t>Evaluación de Postulantes</t>
  </si>
  <si>
    <t>Contratación e Inducción</t>
  </si>
  <si>
    <t>Despido de Personal</t>
  </si>
  <si>
    <t>Capacitación de Personal</t>
  </si>
  <si>
    <t>Inventariado de Talleres de Educación Técnica</t>
  </si>
  <si>
    <t>GESTIÓN DE ABASTECIMIENTO</t>
  </si>
  <si>
    <t>Seguimiento Presupuestal</t>
  </si>
  <si>
    <t>Planificación del Presupuesto Institucional Anual</t>
  </si>
  <si>
    <t>CONTABILIDAD Y PRESUPUESTOS</t>
  </si>
  <si>
    <t>Ejecución de Retiros de Pastoral y Educación en Valores</t>
  </si>
  <si>
    <t>Ejecución de Talleres de Pastoral y Educación en Valores</t>
  </si>
  <si>
    <t>Acompañamiento de Pastoral y Educación en Valores</t>
  </si>
  <si>
    <t>GESTIÓN DE ORIENTACIÓN PASTORAL</t>
  </si>
  <si>
    <t>Actualización de currículas de Educación Técnica</t>
  </si>
  <si>
    <t>Capacitaciones de Educación Técnica</t>
  </si>
  <si>
    <t>Acompañamiento de Educación Técnica</t>
  </si>
  <si>
    <t>Capacitaciones del Departamento de Formación</t>
  </si>
  <si>
    <t>Acompañamiento del Departamento de Formación</t>
  </si>
  <si>
    <t>GESTIÓN DE ASEGURAMIENTO DE LA CALIDAD EDUCATIVA</t>
  </si>
  <si>
    <t>Auditoría del Departamento de Proyectos</t>
  </si>
  <si>
    <t>Evaluar Proyecto</t>
  </si>
  <si>
    <t>3.2.1</t>
  </si>
  <si>
    <t>Ejecución de Proyectos del Departamento de Proyectos</t>
  </si>
  <si>
    <t>Participación en concurso del Departamento de Proyectos</t>
  </si>
  <si>
    <t>GESTIÓN DE PROYECTOS</t>
  </si>
  <si>
    <t>Canalización de Donaciones del Departamento de Donaciones e Imagen Institucional</t>
  </si>
  <si>
    <t>Elaboración de comunicación interna del Departamento de Donaciones e Imagen Institucional</t>
  </si>
  <si>
    <t>Elaboración de Nota periodística del Departamento de Donaciones e Imagen Institucional</t>
  </si>
  <si>
    <t>2.2.1</t>
  </si>
  <si>
    <t>Elaboración de campaña periodística del Departamento de Donaciones e Imagen Institucional</t>
  </si>
  <si>
    <t>Elaboración de campaña publicitaria del Departamento de Donaciones e Imagen Institucional</t>
  </si>
  <si>
    <t>GESTIÓN DE IMAGEN INSTITUCIONAL Y DONACIONES</t>
  </si>
  <si>
    <t>Planificación de Pastoral y Educación en Valores</t>
  </si>
  <si>
    <t>Planificación del Departamento de Donaciones e Imagen Institucional</t>
  </si>
  <si>
    <t>Planificación del Departamento de Proyectos</t>
  </si>
  <si>
    <t>Planificación de Actividades de Educación Técnica</t>
  </si>
  <si>
    <t>Planificación del Departamento de Formación</t>
  </si>
  <si>
    <t>Elaboración del Plan Operativo Institucional</t>
  </si>
  <si>
    <t>PLANIFICACIÓN</t>
  </si>
  <si>
    <t>X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</si>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</sst>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9" fontId="0" fillId="0" borderId="0" xfId="1" applyFont="1"/>
    <xf numFmtId="9" fontId="3" fillId="2" borderId="0" xfId="0" applyNumberFormat="1" applyFont="1" applyFill="1"/>
    <xf numFmtId="0" fontId="0" fillId="3" borderId="0" xfId="0" applyFill="1"/>
    <xf numFmtId="9" fontId="0" fillId="3" borderId="0" xfId="1" applyFont="1" applyFill="1"/>
    <xf numFmtId="0" fontId="3" fillId="4" borderId="0" xfId="0" applyFont="1" applyFill="1"/>
    <xf numFmtId="0" fontId="4" fillId="4" borderId="0" xfId="0" applyFont="1" applyFill="1"/>
    <xf numFmtId="9" fontId="4" fillId="4" borderId="0" xfId="1" applyFont="1" applyFill="1"/>
    <xf numFmtId="0" fontId="0" fillId="5" borderId="0" xfId="0" applyFill="1"/>
    <xf numFmtId="9" fontId="0" fillId="5" borderId="0" xfId="1" applyFont="1" applyFill="1"/>
    <xf numFmtId="0" fontId="3" fillId="6" borderId="0" xfId="0" applyFont="1" applyFill="1"/>
    <xf numFmtId="0" fontId="4" fillId="6" borderId="0" xfId="0" applyFont="1" applyFill="1"/>
    <xf numFmtId="9" fontId="4" fillId="6" borderId="0" xfId="1" applyFont="1" applyFill="1"/>
    <xf numFmtId="0" fontId="0" fillId="7" borderId="0" xfId="0" applyFill="1"/>
    <xf numFmtId="9" fontId="0" fillId="7" borderId="0" xfId="1" applyFont="1" applyFill="1"/>
    <xf numFmtId="0" fontId="0" fillId="8" borderId="0" xfId="0" applyFill="1"/>
    <xf numFmtId="9" fontId="0" fillId="8" borderId="0" xfId="1" applyFont="1" applyFill="1"/>
    <xf numFmtId="0" fontId="3" fillId="9" borderId="0" xfId="0" applyFont="1" applyFill="1"/>
    <xf numFmtId="0" fontId="4" fillId="9" borderId="0" xfId="0" applyFont="1" applyFill="1"/>
    <xf numFmtId="9" fontId="4" fillId="9" borderId="0" xfId="1" applyFont="1" applyFill="1"/>
    <xf numFmtId="0" fontId="3" fillId="10" borderId="0" xfId="0" applyFont="1" applyFill="1"/>
    <xf numFmtId="9" fontId="3" fillId="10" borderId="0" xfId="1" applyFont="1" applyFill="1"/>
    <xf numFmtId="0" fontId="0" fillId="0" borderId="0" xfId="0" applyFill="1"/>
    <xf numFmtId="9" fontId="0" fillId="0" borderId="0" xfId="1" applyFont="1" applyFill="1"/>
    <xf numFmtId="0" fontId="3" fillId="11" borderId="0" xfId="0" applyFont="1" applyFill="1"/>
    <xf numFmtId="0" fontId="4" fillId="11" borderId="0" xfId="0" applyFont="1" applyFill="1"/>
    <xf numFmtId="9" fontId="4" fillId="11" borderId="0" xfId="1" applyFont="1" applyFill="1"/>
    <xf numFmtId="0" fontId="0" fillId="12" borderId="0" xfId="0" applyFill="1"/>
    <xf numFmtId="9" fontId="0" fillId="12" borderId="0" xfId="1" applyFont="1" applyFill="1"/>
    <xf numFmtId="0" fontId="3" fillId="2" borderId="0" xfId="0" applyFont="1" applyFill="1" applyAlignment="1">
      <alignment horizontal="center" vertical="center"/>
    </xf>
    <xf numFmtId="9" fontId="0" fillId="0" borderId="0" xfId="0" applyNumberFormat="1"/>
    <xf numFmtId="0" fontId="0" fillId="14" borderId="0" xfId="0" applyFill="1"/>
    <xf numFmtId="9" fontId="0" fillId="14" borderId="0" xfId="1" applyFont="1" applyFill="1"/>
    <xf numFmtId="0" fontId="3" fillId="15" borderId="0" xfId="0" applyFont="1" applyFill="1"/>
    <xf numFmtId="9" fontId="3" fillId="15" borderId="0" xfId="1" applyFont="1" applyFill="1"/>
    <xf numFmtId="0" fontId="0" fillId="0" borderId="0" xfId="0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6" fillId="0" borderId="1" xfId="0" applyFont="1" applyFill="1" applyBorder="1" applyAlignment="1">
      <alignment horizontal="justify" vertical="center" readingOrder="1"/>
    </xf>
    <xf numFmtId="9" fontId="0" fillId="0" borderId="2" xfId="0" applyNumberFormat="1" applyFill="1" applyBorder="1" applyAlignment="1">
      <alignment horizontal="center"/>
    </xf>
    <xf numFmtId="0" fontId="0" fillId="0" borderId="2" xfId="2" applyNumberFormat="1" applyFont="1" applyFill="1" applyBorder="1" applyAlignment="1">
      <alignment horizontal="center" vertical="center"/>
    </xf>
    <xf numFmtId="43" fontId="0" fillId="0" borderId="3" xfId="2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0" fontId="6" fillId="0" borderId="4" xfId="0" applyFont="1" applyFill="1" applyBorder="1" applyAlignment="1">
      <alignment horizontal="justify" vertical="center" readingOrder="1"/>
    </xf>
    <xf numFmtId="9" fontId="7" fillId="0" borderId="0" xfId="1" applyFont="1" applyFill="1" applyBorder="1" applyAlignment="1">
      <alignment horizontal="center"/>
    </xf>
    <xf numFmtId="0" fontId="7" fillId="0" borderId="0" xfId="2" applyNumberFormat="1" applyFont="1" applyFill="1" applyBorder="1" applyAlignment="1">
      <alignment horizontal="center"/>
    </xf>
    <xf numFmtId="43" fontId="0" fillId="0" borderId="5" xfId="2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2" applyNumberFormat="1" applyFont="1" applyFill="1" applyBorder="1" applyAlignment="1">
      <alignment horizontal="center"/>
    </xf>
    <xf numFmtId="0" fontId="3" fillId="2" borderId="0" xfId="0" applyFont="1" applyFill="1" applyAlignment="1"/>
    <xf numFmtId="0" fontId="3" fillId="4" borderId="6" xfId="0" applyFont="1" applyFill="1" applyBorder="1" applyAlignment="1">
      <alignment horizontal="justify" vertical="center" readingOrder="1"/>
    </xf>
    <xf numFmtId="9" fontId="3" fillId="4" borderId="7" xfId="0" applyNumberFormat="1" applyFont="1" applyFill="1" applyBorder="1" applyAlignment="1">
      <alignment horizontal="center"/>
    </xf>
    <xf numFmtId="0" fontId="3" fillId="4" borderId="7" xfId="2" applyNumberFormat="1" applyFont="1" applyFill="1" applyBorder="1" applyAlignment="1">
      <alignment horizontal="center"/>
    </xf>
    <xf numFmtId="9" fontId="3" fillId="4" borderId="8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justify" vertical="center" readingOrder="1"/>
    </xf>
    <xf numFmtId="9" fontId="3" fillId="0" borderId="0" xfId="0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3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/>
    <xf numFmtId="0" fontId="6" fillId="0" borderId="4" xfId="0" applyFont="1" applyBorder="1" applyAlignment="1">
      <alignment horizontal="justify" vertical="center" readingOrder="1"/>
    </xf>
    <xf numFmtId="9" fontId="0" fillId="0" borderId="0" xfId="0" applyNumberForma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5" xfId="2" applyFont="1" applyBorder="1" applyAlignment="1">
      <alignment horizontal="center"/>
    </xf>
    <xf numFmtId="0" fontId="0" fillId="0" borderId="9" xfId="0" applyBorder="1" applyAlignment="1"/>
    <xf numFmtId="9" fontId="0" fillId="0" borderId="10" xfId="0" applyNumberFormat="1" applyBorder="1" applyAlignment="1">
      <alignment horizontal="center"/>
    </xf>
    <xf numFmtId="0" fontId="0" fillId="0" borderId="10" xfId="2" applyNumberFormat="1" applyFont="1" applyBorder="1" applyAlignment="1">
      <alignment horizontal="center"/>
    </xf>
    <xf numFmtId="43" fontId="0" fillId="0" borderId="11" xfId="2" applyFont="1" applyBorder="1" applyAlignment="1">
      <alignment horizontal="center"/>
    </xf>
    <xf numFmtId="0" fontId="3" fillId="10" borderId="9" xfId="0" applyFont="1" applyFill="1" applyBorder="1" applyAlignment="1">
      <alignment horizontal="justify" vertical="center" readingOrder="1"/>
    </xf>
    <xf numFmtId="9" fontId="3" fillId="10" borderId="10" xfId="0" applyNumberFormat="1" applyFont="1" applyFill="1" applyBorder="1" applyAlignment="1">
      <alignment horizontal="center"/>
    </xf>
    <xf numFmtId="0" fontId="3" fillId="10" borderId="10" xfId="2" applyNumberFormat="1" applyFont="1" applyFill="1" applyBorder="1" applyAlignment="1">
      <alignment horizontal="center"/>
    </xf>
    <xf numFmtId="43" fontId="3" fillId="10" borderId="11" xfId="2" applyFont="1" applyFill="1" applyBorder="1" applyAlignment="1">
      <alignment horizontal="center"/>
    </xf>
    <xf numFmtId="43" fontId="3" fillId="0" borderId="0" xfId="2" applyFont="1" applyFill="1" applyBorder="1" applyAlignment="1">
      <alignment horizontal="center"/>
    </xf>
    <xf numFmtId="0" fontId="5" fillId="16" borderId="6" xfId="0" applyFont="1" applyFill="1" applyBorder="1" applyAlignment="1">
      <alignment horizontal="justify" vertical="center" readingOrder="1"/>
    </xf>
    <xf numFmtId="9" fontId="5" fillId="16" borderId="7" xfId="0" applyNumberFormat="1" applyFont="1" applyFill="1" applyBorder="1" applyAlignment="1">
      <alignment horizontal="center"/>
    </xf>
    <xf numFmtId="0" fontId="8" fillId="16" borderId="7" xfId="2" applyNumberFormat="1" applyFont="1" applyFill="1" applyBorder="1" applyAlignment="1">
      <alignment horizontal="center"/>
    </xf>
    <xf numFmtId="9" fontId="5" fillId="16" borderId="8" xfId="1" applyFont="1" applyFill="1" applyBorder="1" applyAlignment="1">
      <alignment horizontal="center"/>
    </xf>
    <xf numFmtId="9" fontId="0" fillId="13" borderId="0" xfId="0" applyNumberFormat="1" applyFill="1" applyAlignment="1">
      <alignment horizontal="center" vertical="center"/>
    </xf>
    <xf numFmtId="9" fontId="3" fillId="17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Border="1" applyAlignment="1">
      <alignment horizontal="justify" vertical="center" readingOrder="1"/>
    </xf>
    <xf numFmtId="9" fontId="7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justify" vertical="center" readingOrder="1"/>
    </xf>
    <xf numFmtId="9" fontId="5" fillId="0" borderId="0" xfId="0" applyNumberFormat="1" applyFont="1" applyFill="1" applyBorder="1" applyAlignment="1"/>
    <xf numFmtId="0" fontId="3" fillId="0" borderId="0" xfId="0" applyFont="1" applyFill="1" applyAlignment="1"/>
    <xf numFmtId="0" fontId="0" fillId="0" borderId="12" xfId="0" applyBorder="1" applyAlignment="1"/>
    <xf numFmtId="9" fontId="0" fillId="0" borderId="13" xfId="0" applyNumberFormat="1" applyBorder="1" applyAlignment="1"/>
    <xf numFmtId="0" fontId="0" fillId="0" borderId="14" xfId="0" applyBorder="1" applyAlignment="1"/>
    <xf numFmtId="9" fontId="0" fillId="0" borderId="15" xfId="0" applyNumberFormat="1" applyBorder="1" applyAlignment="1"/>
    <xf numFmtId="9" fontId="0" fillId="13" borderId="0" xfId="1" applyFont="1" applyFill="1" applyAlignment="1">
      <alignment horizontal="center" vertical="center"/>
    </xf>
    <xf numFmtId="0" fontId="3" fillId="2" borderId="0" xfId="0" applyFont="1" applyFill="1"/>
    <xf numFmtId="0" fontId="3" fillId="18" borderId="0" xfId="0" applyFont="1" applyFill="1"/>
    <xf numFmtId="0" fontId="3" fillId="19" borderId="0" xfId="0" applyFont="1" applyFill="1"/>
    <xf numFmtId="0" fontId="4" fillId="19" borderId="0" xfId="0" applyFont="1" applyFill="1"/>
    <xf numFmtId="0" fontId="0" fillId="20" borderId="0" xfId="0" applyFill="1"/>
    <xf numFmtId="0" fontId="0" fillId="13" borderId="0" xfId="0" applyFill="1"/>
    <xf numFmtId="0" fontId="4" fillId="2" borderId="0" xfId="0" applyFont="1" applyFill="1"/>
    <xf numFmtId="0" fontId="0" fillId="21" borderId="0" xfId="0" applyFill="1"/>
    <xf numFmtId="0" fontId="4" fillId="15" borderId="0" xfId="0" applyFont="1" applyFill="1"/>
    <xf numFmtId="0" fontId="3" fillId="22" borderId="0" xfId="0" applyFont="1" applyFill="1"/>
    <xf numFmtId="0" fontId="0" fillId="23" borderId="0" xfId="0" applyFill="1"/>
    <xf numFmtId="0" fontId="4" fillId="22" borderId="0" xfId="0" applyFont="1" applyFill="1"/>
    <xf numFmtId="0" fontId="3" fillId="24" borderId="0" xfId="0" applyFont="1" applyFill="1"/>
    <xf numFmtId="0" fontId="4" fillId="24" borderId="0" xfId="0" applyFont="1" applyFill="1"/>
    <xf numFmtId="0" fontId="3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8"/>
  <sheetViews>
    <sheetView workbookViewId="0">
      <selection activeCell="H41" sqref="H41"/>
    </sheetView>
  </sheetViews>
  <sheetFormatPr baseColWidth="10" defaultRowHeight="15" x14ac:dyDescent="0.25"/>
  <cols>
    <col min="2" max="2" width="5.5703125" customWidth="1"/>
    <col min="8" max="8" width="14.85546875" customWidth="1"/>
    <col min="9" max="9" width="11.140625" style="84" hidden="1" customWidth="1"/>
    <col min="10" max="10" width="11.42578125" hidden="1" customWidth="1"/>
    <col min="11" max="12" width="0" hidden="1" customWidth="1"/>
    <col min="13" max="13" width="3" style="1" bestFit="1" customWidth="1"/>
  </cols>
  <sheetData>
    <row r="3" spans="1:13" x14ac:dyDescent="0.25">
      <c r="H3" s="30" t="s">
        <v>51</v>
      </c>
      <c r="I3" s="30" t="s">
        <v>23</v>
      </c>
      <c r="K3" s="31">
        <f>AVERAGE(J4:J46)</f>
        <v>0.42424242424242425</v>
      </c>
    </row>
    <row r="4" spans="1:13" x14ac:dyDescent="0.25">
      <c r="A4" s="1"/>
      <c r="B4" s="21" t="s">
        <v>0</v>
      </c>
      <c r="C4" s="21"/>
      <c r="D4" s="21"/>
      <c r="E4" s="21"/>
      <c r="F4" s="21"/>
      <c r="G4" s="21"/>
      <c r="H4" s="22">
        <f>SUM(H5:H7)/3</f>
        <v>1</v>
      </c>
      <c r="I4" s="82">
        <v>1</v>
      </c>
      <c r="J4" s="2">
        <v>1</v>
      </c>
    </row>
    <row r="5" spans="1:13" x14ac:dyDescent="0.25">
      <c r="B5" s="4">
        <v>1.1000000000000001</v>
      </c>
      <c r="C5" s="4" t="s">
        <v>1</v>
      </c>
      <c r="D5" s="4"/>
      <c r="E5" s="4"/>
      <c r="F5" s="4"/>
      <c r="G5" s="4"/>
      <c r="H5" s="5">
        <v>1</v>
      </c>
      <c r="I5" s="81">
        <v>1</v>
      </c>
      <c r="J5" s="2">
        <v>1</v>
      </c>
    </row>
    <row r="6" spans="1:13" x14ac:dyDescent="0.25">
      <c r="B6" s="4">
        <v>1.2</v>
      </c>
      <c r="C6" s="4" t="s">
        <v>2</v>
      </c>
      <c r="D6" s="4"/>
      <c r="E6" s="4"/>
      <c r="F6" s="4"/>
      <c r="G6" s="4"/>
      <c r="H6" s="5">
        <v>1</v>
      </c>
      <c r="I6" s="81">
        <v>1</v>
      </c>
      <c r="J6" s="2">
        <v>1</v>
      </c>
    </row>
    <row r="7" spans="1:13" x14ac:dyDescent="0.25">
      <c r="B7" s="4">
        <v>1.3</v>
      </c>
      <c r="C7" s="4" t="s">
        <v>3</v>
      </c>
      <c r="D7" s="4"/>
      <c r="E7" s="4"/>
      <c r="F7" s="4"/>
      <c r="G7" s="4"/>
      <c r="H7" s="5">
        <v>1</v>
      </c>
      <c r="I7" s="81">
        <v>1</v>
      </c>
      <c r="J7" s="2">
        <v>1</v>
      </c>
      <c r="M7" s="21">
        <v>3</v>
      </c>
    </row>
    <row r="8" spans="1:13" x14ac:dyDescent="0.25">
      <c r="J8" s="2"/>
    </row>
    <row r="9" spans="1:13" x14ac:dyDescent="0.25">
      <c r="A9" s="1"/>
      <c r="B9" s="6" t="s">
        <v>4</v>
      </c>
      <c r="C9" s="7"/>
      <c r="D9" s="7"/>
      <c r="E9" s="7"/>
      <c r="F9" s="7"/>
      <c r="G9" s="7"/>
      <c r="H9" s="8">
        <f>AVERAGE(H10:H15)</f>
        <v>1</v>
      </c>
      <c r="I9" s="82">
        <v>1</v>
      </c>
      <c r="J9" s="2">
        <v>1</v>
      </c>
    </row>
    <row r="10" spans="1:13" x14ac:dyDescent="0.25">
      <c r="B10" s="9">
        <v>2.1</v>
      </c>
      <c r="C10" s="9" t="s">
        <v>5</v>
      </c>
      <c r="D10" s="9"/>
      <c r="E10" s="9"/>
      <c r="F10" s="9"/>
      <c r="G10" s="9"/>
      <c r="H10" s="10">
        <v>1</v>
      </c>
      <c r="I10" s="95">
        <v>1</v>
      </c>
      <c r="J10" s="2">
        <v>1</v>
      </c>
    </row>
    <row r="11" spans="1:13" x14ac:dyDescent="0.25">
      <c r="B11" s="9">
        <v>2.2000000000000002</v>
      </c>
      <c r="C11" s="9" t="s">
        <v>6</v>
      </c>
      <c r="D11" s="9"/>
      <c r="E11" s="9"/>
      <c r="F11" s="9"/>
      <c r="G11" s="9"/>
      <c r="H11" s="10">
        <v>1</v>
      </c>
      <c r="I11" s="95">
        <v>1</v>
      </c>
      <c r="J11" s="2">
        <v>1</v>
      </c>
    </row>
    <row r="12" spans="1:13" x14ac:dyDescent="0.25">
      <c r="B12" s="9">
        <v>2.2999999999999998</v>
      </c>
      <c r="C12" s="9" t="s">
        <v>7</v>
      </c>
      <c r="D12" s="9"/>
      <c r="E12" s="9"/>
      <c r="F12" s="9"/>
      <c r="G12" s="9"/>
      <c r="H12" s="10">
        <v>1</v>
      </c>
      <c r="I12" s="95">
        <v>1</v>
      </c>
      <c r="J12" s="2">
        <v>1</v>
      </c>
    </row>
    <row r="13" spans="1:13" x14ac:dyDescent="0.25">
      <c r="B13" s="9">
        <v>2.4</v>
      </c>
      <c r="C13" s="9" t="s">
        <v>8</v>
      </c>
      <c r="D13" s="9"/>
      <c r="E13" s="9"/>
      <c r="F13" s="9"/>
      <c r="G13" s="9"/>
      <c r="H13" s="10">
        <v>1</v>
      </c>
      <c r="I13" s="95">
        <v>1</v>
      </c>
      <c r="J13" s="2">
        <v>1</v>
      </c>
    </row>
    <row r="14" spans="1:13" x14ac:dyDescent="0.25">
      <c r="B14" s="9">
        <v>2.5</v>
      </c>
      <c r="C14" s="9" t="s">
        <v>53</v>
      </c>
      <c r="D14" s="9"/>
      <c r="E14" s="9"/>
      <c r="F14" s="9"/>
      <c r="G14" s="9"/>
      <c r="H14" s="10">
        <v>1</v>
      </c>
      <c r="I14" s="95"/>
      <c r="J14" s="2"/>
    </row>
    <row r="15" spans="1:13" x14ac:dyDescent="0.25">
      <c r="B15" s="9">
        <v>2.6</v>
      </c>
      <c r="C15" s="9" t="s">
        <v>9</v>
      </c>
      <c r="D15" s="9"/>
      <c r="E15" s="9"/>
      <c r="F15" s="9"/>
      <c r="G15" s="9"/>
      <c r="H15" s="10">
        <v>1</v>
      </c>
      <c r="I15" s="95">
        <v>1</v>
      </c>
      <c r="J15" s="2">
        <v>1</v>
      </c>
      <c r="M15" s="97">
        <v>6</v>
      </c>
    </row>
    <row r="16" spans="1:13" x14ac:dyDescent="0.25">
      <c r="H16" s="2"/>
      <c r="J16" s="2"/>
    </row>
    <row r="17" spans="1:13" x14ac:dyDescent="0.25">
      <c r="A17" s="1"/>
      <c r="B17" s="11" t="s">
        <v>10</v>
      </c>
      <c r="C17" s="12"/>
      <c r="D17" s="12"/>
      <c r="E17" s="12"/>
      <c r="F17" s="12"/>
      <c r="G17" s="12"/>
      <c r="H17" s="13">
        <f>AVERAGE(H18:H26)</f>
        <v>0.5</v>
      </c>
      <c r="I17" s="82" t="s">
        <v>24</v>
      </c>
      <c r="J17" s="2">
        <v>0.5</v>
      </c>
      <c r="K17" s="1"/>
    </row>
    <row r="18" spans="1:13" x14ac:dyDescent="0.25">
      <c r="B18" s="14">
        <v>3.1</v>
      </c>
      <c r="C18" s="14" t="s">
        <v>11</v>
      </c>
      <c r="D18" s="14"/>
      <c r="E18" s="14"/>
      <c r="F18" s="14"/>
      <c r="G18" s="14"/>
      <c r="H18" s="15">
        <v>0.5</v>
      </c>
      <c r="I18" s="83" t="s">
        <v>24</v>
      </c>
      <c r="J18" s="2">
        <v>0.5</v>
      </c>
    </row>
    <row r="19" spans="1:13" x14ac:dyDescent="0.25">
      <c r="B19" s="14">
        <v>3.2</v>
      </c>
      <c r="C19" s="14" t="s">
        <v>12</v>
      </c>
      <c r="D19" s="14"/>
      <c r="E19" s="14"/>
      <c r="F19" s="14"/>
      <c r="G19" s="14"/>
      <c r="H19" s="15">
        <v>0.5</v>
      </c>
      <c r="I19" s="83" t="s">
        <v>24</v>
      </c>
      <c r="J19" s="2">
        <v>0.5</v>
      </c>
    </row>
    <row r="20" spans="1:13" x14ac:dyDescent="0.25">
      <c r="B20" s="14">
        <v>3.3</v>
      </c>
      <c r="C20" s="14" t="s">
        <v>61</v>
      </c>
      <c r="D20" s="14"/>
      <c r="E20" s="14"/>
      <c r="F20" s="14"/>
      <c r="G20" s="14"/>
      <c r="H20" s="15">
        <v>0.5</v>
      </c>
      <c r="I20" s="83" t="s">
        <v>24</v>
      </c>
      <c r="J20" s="2">
        <v>0.5</v>
      </c>
    </row>
    <row r="21" spans="1:13" x14ac:dyDescent="0.25">
      <c r="B21" s="14">
        <v>3.4</v>
      </c>
      <c r="C21" s="14" t="s">
        <v>13</v>
      </c>
      <c r="D21" s="14"/>
      <c r="E21" s="14"/>
      <c r="F21" s="14"/>
      <c r="G21" s="14"/>
      <c r="H21" s="15">
        <v>0.5</v>
      </c>
      <c r="I21" s="83" t="s">
        <v>24</v>
      </c>
      <c r="J21" s="2">
        <v>0.5</v>
      </c>
    </row>
    <row r="22" spans="1:13" x14ac:dyDescent="0.25">
      <c r="B22" s="14">
        <v>3.5</v>
      </c>
      <c r="C22" s="14" t="s">
        <v>62</v>
      </c>
      <c r="D22" s="14"/>
      <c r="E22" s="14"/>
      <c r="F22" s="14"/>
      <c r="G22" s="14"/>
      <c r="H22" s="15">
        <v>0.5</v>
      </c>
      <c r="I22" s="83" t="s">
        <v>24</v>
      </c>
      <c r="J22" s="2">
        <v>0.5</v>
      </c>
    </row>
    <row r="23" spans="1:13" x14ac:dyDescent="0.25">
      <c r="B23" s="14">
        <v>3.6</v>
      </c>
      <c r="C23" s="14" t="s">
        <v>63</v>
      </c>
      <c r="D23" s="14"/>
      <c r="E23" s="14"/>
      <c r="F23" s="14"/>
      <c r="G23" s="14"/>
      <c r="H23" s="15">
        <v>0.5</v>
      </c>
      <c r="I23" s="83" t="s">
        <v>24</v>
      </c>
      <c r="J23" s="2">
        <v>0.5</v>
      </c>
    </row>
    <row r="24" spans="1:13" x14ac:dyDescent="0.25">
      <c r="B24" s="14">
        <v>3.7</v>
      </c>
      <c r="C24" s="14" t="s">
        <v>14</v>
      </c>
      <c r="D24" s="14"/>
      <c r="E24" s="14"/>
      <c r="F24" s="14"/>
      <c r="G24" s="14"/>
      <c r="H24" s="15">
        <v>0.5</v>
      </c>
      <c r="I24" s="83"/>
      <c r="J24" s="2"/>
    </row>
    <row r="25" spans="1:13" x14ac:dyDescent="0.25">
      <c r="B25" s="14">
        <v>3.8</v>
      </c>
      <c r="C25" s="14" t="s">
        <v>64</v>
      </c>
      <c r="D25" s="14"/>
      <c r="E25" s="14"/>
      <c r="F25" s="14"/>
      <c r="G25" s="14"/>
      <c r="H25" s="15">
        <v>0.5</v>
      </c>
      <c r="I25" s="83"/>
      <c r="J25" s="2"/>
    </row>
    <row r="26" spans="1:13" x14ac:dyDescent="0.25">
      <c r="B26" s="14">
        <v>3.9</v>
      </c>
      <c r="C26" s="14" t="s">
        <v>65</v>
      </c>
      <c r="D26" s="14"/>
      <c r="E26" s="14"/>
      <c r="F26" s="14"/>
      <c r="G26" s="14"/>
      <c r="H26" s="15">
        <v>0.5</v>
      </c>
      <c r="I26" s="83" t="s">
        <v>24</v>
      </c>
      <c r="J26" s="2">
        <v>0.5</v>
      </c>
      <c r="M26" s="11">
        <v>9</v>
      </c>
    </row>
    <row r="27" spans="1:13" x14ac:dyDescent="0.25">
      <c r="H27" s="2"/>
      <c r="J27" s="2"/>
    </row>
    <row r="28" spans="1:13" x14ac:dyDescent="0.25">
      <c r="A28" s="1"/>
      <c r="B28" s="18" t="s">
        <v>15</v>
      </c>
      <c r="C28" s="19"/>
      <c r="D28" s="19"/>
      <c r="E28" s="19"/>
      <c r="F28" s="19"/>
      <c r="G28" s="19"/>
      <c r="H28" s="20">
        <f>AVERAGE(H29:H35)</f>
        <v>1</v>
      </c>
      <c r="I28" s="82" t="s">
        <v>24</v>
      </c>
      <c r="J28" s="2">
        <v>0</v>
      </c>
      <c r="K28" s="1"/>
    </row>
    <row r="29" spans="1:13" x14ac:dyDescent="0.25">
      <c r="B29" s="16">
        <v>4.0999999999999996</v>
      </c>
      <c r="C29" s="16" t="s">
        <v>16</v>
      </c>
      <c r="D29" s="16"/>
      <c r="E29" s="16"/>
      <c r="F29" s="16"/>
      <c r="G29" s="16"/>
      <c r="H29" s="17">
        <v>1</v>
      </c>
      <c r="I29" s="83" t="s">
        <v>24</v>
      </c>
      <c r="J29" s="2">
        <v>0</v>
      </c>
    </row>
    <row r="30" spans="1:13" x14ac:dyDescent="0.25">
      <c r="B30" s="16">
        <v>4.2</v>
      </c>
      <c r="C30" s="16" t="s">
        <v>17</v>
      </c>
      <c r="D30" s="16"/>
      <c r="E30" s="16"/>
      <c r="F30" s="16"/>
      <c r="G30" s="16"/>
      <c r="H30" s="17">
        <v>1</v>
      </c>
      <c r="I30" s="83" t="s">
        <v>24</v>
      </c>
      <c r="J30" s="2">
        <v>0</v>
      </c>
    </row>
    <row r="31" spans="1:13" x14ac:dyDescent="0.25">
      <c r="B31" s="16">
        <v>4.3</v>
      </c>
      <c r="C31" s="16" t="s">
        <v>18</v>
      </c>
      <c r="D31" s="16"/>
      <c r="E31" s="16"/>
      <c r="F31" s="16"/>
      <c r="G31" s="16"/>
      <c r="H31" s="17">
        <v>1</v>
      </c>
      <c r="I31" s="83" t="s">
        <v>24</v>
      </c>
      <c r="J31" s="2">
        <v>0</v>
      </c>
    </row>
    <row r="32" spans="1:13" x14ac:dyDescent="0.25">
      <c r="B32" s="16">
        <v>4.4000000000000004</v>
      </c>
      <c r="C32" s="16" t="s">
        <v>20</v>
      </c>
      <c r="D32" s="16"/>
      <c r="E32" s="16"/>
      <c r="F32" s="16"/>
      <c r="G32" s="16"/>
      <c r="H32" s="17">
        <v>1</v>
      </c>
      <c r="I32" s="83" t="s">
        <v>24</v>
      </c>
      <c r="J32" s="2">
        <v>0</v>
      </c>
    </row>
    <row r="33" spans="2:13" x14ac:dyDescent="0.25">
      <c r="B33" s="16">
        <v>4.5</v>
      </c>
      <c r="C33" s="16" t="s">
        <v>19</v>
      </c>
      <c r="D33" s="16"/>
      <c r="E33" s="16"/>
      <c r="F33" s="16"/>
      <c r="G33" s="16"/>
      <c r="H33" s="17">
        <v>1</v>
      </c>
      <c r="I33" s="83" t="s">
        <v>24</v>
      </c>
      <c r="J33" s="2">
        <v>0</v>
      </c>
    </row>
    <row r="34" spans="2:13" x14ac:dyDescent="0.25">
      <c r="B34" s="16">
        <v>4.5999999999999996</v>
      </c>
      <c r="C34" s="16" t="s">
        <v>52</v>
      </c>
      <c r="D34" s="16"/>
      <c r="E34" s="16"/>
      <c r="F34" s="16"/>
      <c r="G34" s="16"/>
      <c r="H34" s="17">
        <v>1</v>
      </c>
      <c r="I34" s="83"/>
      <c r="J34" s="2"/>
    </row>
    <row r="35" spans="2:13" x14ac:dyDescent="0.25">
      <c r="B35" s="16">
        <v>4.7</v>
      </c>
      <c r="C35" s="16" t="s">
        <v>50</v>
      </c>
      <c r="D35" s="16"/>
      <c r="E35" s="16"/>
      <c r="F35" s="16"/>
      <c r="G35" s="16"/>
      <c r="H35" s="17">
        <v>1</v>
      </c>
      <c r="I35" s="83" t="s">
        <v>24</v>
      </c>
      <c r="J35" s="2">
        <v>0</v>
      </c>
      <c r="M35" s="18">
        <v>7</v>
      </c>
    </row>
    <row r="36" spans="2:13" x14ac:dyDescent="0.25">
      <c r="B36" s="23"/>
      <c r="C36" s="23"/>
      <c r="D36" s="23"/>
      <c r="E36" s="23"/>
      <c r="F36" s="23"/>
      <c r="G36" s="23"/>
      <c r="H36" s="24"/>
      <c r="J36" s="2"/>
    </row>
    <row r="37" spans="2:13" x14ac:dyDescent="0.25">
      <c r="B37" s="25" t="s">
        <v>22</v>
      </c>
      <c r="C37" s="26"/>
      <c r="D37" s="26"/>
      <c r="E37" s="26"/>
      <c r="F37" s="26"/>
      <c r="G37" s="26"/>
      <c r="H37" s="27">
        <f>AVERAGE(H38:H40)</f>
        <v>1</v>
      </c>
      <c r="I37" s="82" t="s">
        <v>24</v>
      </c>
      <c r="J37" s="2">
        <v>0</v>
      </c>
      <c r="K37" s="1"/>
    </row>
    <row r="38" spans="2:13" x14ac:dyDescent="0.25">
      <c r="B38" s="28">
        <v>5.0999999999999996</v>
      </c>
      <c r="C38" s="28" t="s">
        <v>55</v>
      </c>
      <c r="D38" s="28"/>
      <c r="E38" s="28"/>
      <c r="F38" s="28"/>
      <c r="G38" s="28"/>
      <c r="H38" s="29">
        <v>1</v>
      </c>
      <c r="I38" s="83" t="s">
        <v>24</v>
      </c>
      <c r="J38" s="2">
        <v>0</v>
      </c>
      <c r="K38" s="1"/>
    </row>
    <row r="39" spans="2:13" x14ac:dyDescent="0.25">
      <c r="B39" s="28">
        <v>5.2</v>
      </c>
      <c r="C39" s="28" t="s">
        <v>54</v>
      </c>
      <c r="D39" s="28"/>
      <c r="E39" s="28"/>
      <c r="F39" s="28"/>
      <c r="G39" s="28"/>
      <c r="H39" s="29">
        <v>1</v>
      </c>
      <c r="I39" s="83" t="s">
        <v>24</v>
      </c>
      <c r="J39" s="2">
        <v>0</v>
      </c>
      <c r="K39" s="1"/>
    </row>
    <row r="40" spans="2:13" x14ac:dyDescent="0.25">
      <c r="B40" s="28">
        <v>5.3</v>
      </c>
      <c r="C40" s="28" t="s">
        <v>56</v>
      </c>
      <c r="D40" s="28"/>
      <c r="E40" s="28"/>
      <c r="F40" s="28"/>
      <c r="G40" s="28"/>
      <c r="H40" s="29">
        <v>1</v>
      </c>
      <c r="I40" s="83" t="s">
        <v>24</v>
      </c>
      <c r="J40" s="2">
        <v>0</v>
      </c>
      <c r="K40" s="1"/>
      <c r="M40" s="25">
        <v>3</v>
      </c>
    </row>
    <row r="41" spans="2:13" x14ac:dyDescent="0.25">
      <c r="B41" s="23"/>
      <c r="C41" s="23"/>
      <c r="D41" s="23"/>
      <c r="E41" s="23"/>
      <c r="F41" s="23"/>
      <c r="G41" s="23"/>
      <c r="H41" s="24"/>
      <c r="I41" s="85"/>
      <c r="J41" s="2"/>
      <c r="K41" s="1"/>
    </row>
    <row r="42" spans="2:13" x14ac:dyDescent="0.25">
      <c r="B42" s="34" t="s">
        <v>25</v>
      </c>
      <c r="C42" s="34"/>
      <c r="D42" s="34"/>
      <c r="E42" s="34"/>
      <c r="F42" s="34"/>
      <c r="G42" s="34"/>
      <c r="H42" s="35">
        <f>AVERAGE(H43:H46)</f>
        <v>0.75</v>
      </c>
      <c r="I42" s="82" t="s">
        <v>24</v>
      </c>
      <c r="J42" s="2">
        <v>0</v>
      </c>
      <c r="K42" s="1"/>
    </row>
    <row r="43" spans="2:13" x14ac:dyDescent="0.25">
      <c r="B43" s="32">
        <v>6.1</v>
      </c>
      <c r="C43" s="32" t="s">
        <v>57</v>
      </c>
      <c r="D43" s="32"/>
      <c r="E43" s="32"/>
      <c r="F43" s="32"/>
      <c r="G43" s="32"/>
      <c r="H43" s="33">
        <v>0.75</v>
      </c>
      <c r="I43" s="83" t="s">
        <v>24</v>
      </c>
      <c r="J43" s="2">
        <v>0</v>
      </c>
    </row>
    <row r="44" spans="2:13" x14ac:dyDescent="0.25">
      <c r="B44" s="32">
        <v>6.2</v>
      </c>
      <c r="C44" s="32" t="s">
        <v>58</v>
      </c>
      <c r="D44" s="32"/>
      <c r="E44" s="32"/>
      <c r="F44" s="32"/>
      <c r="G44" s="32"/>
      <c r="H44" s="33">
        <v>0.75</v>
      </c>
      <c r="I44" s="83" t="s">
        <v>24</v>
      </c>
      <c r="J44" s="2">
        <v>0</v>
      </c>
    </row>
    <row r="45" spans="2:13" x14ac:dyDescent="0.25">
      <c r="B45" s="32">
        <v>6.3</v>
      </c>
      <c r="C45" s="32" t="s">
        <v>59</v>
      </c>
      <c r="D45" s="32"/>
      <c r="E45" s="32"/>
      <c r="F45" s="32"/>
      <c r="G45" s="32"/>
      <c r="H45" s="33">
        <v>0.75</v>
      </c>
      <c r="I45" s="83"/>
      <c r="J45" s="2"/>
    </row>
    <row r="46" spans="2:13" x14ac:dyDescent="0.25">
      <c r="B46" s="32">
        <v>6.4</v>
      </c>
      <c r="C46" s="32" t="s">
        <v>60</v>
      </c>
      <c r="D46" s="32"/>
      <c r="E46" s="32"/>
      <c r="F46" s="32"/>
      <c r="G46" s="32"/>
      <c r="H46" s="33">
        <v>0.75</v>
      </c>
      <c r="I46" s="83" t="s">
        <v>24</v>
      </c>
      <c r="J46" s="2">
        <v>0</v>
      </c>
      <c r="M46" s="34">
        <v>4</v>
      </c>
    </row>
    <row r="48" spans="2:13" x14ac:dyDescent="0.25">
      <c r="B48" s="110" t="s">
        <v>21</v>
      </c>
      <c r="C48" s="110"/>
      <c r="D48" s="110"/>
      <c r="E48" s="110"/>
      <c r="F48" s="110"/>
      <c r="G48" s="110"/>
      <c r="H48" s="3">
        <f>AVERAGE(H42:H46,H37:H40,H28:H35,H17:H26,H9:H15,H4:H7)</f>
        <v>0.83552631578947367</v>
      </c>
      <c r="M48" s="96">
        <f>SUM(M4:M47)</f>
        <v>32</v>
      </c>
    </row>
  </sheetData>
  <mergeCells count="1">
    <mergeCell ref="B48:G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6"/>
  <sheetViews>
    <sheetView topLeftCell="B1" workbookViewId="0">
      <selection activeCell="F26" sqref="F26"/>
    </sheetView>
  </sheetViews>
  <sheetFormatPr baseColWidth="10" defaultRowHeight="15" x14ac:dyDescent="0.25"/>
  <cols>
    <col min="1" max="2" width="11.42578125" style="36"/>
    <col min="3" max="3" width="47.85546875" style="36" customWidth="1"/>
    <col min="4" max="4" width="10.28515625" style="36" customWidth="1"/>
    <col min="5" max="5" width="11.7109375" style="36" customWidth="1"/>
    <col min="6" max="6" width="10.5703125" style="36" customWidth="1"/>
    <col min="7" max="7" width="11.42578125" style="36"/>
    <col min="8" max="8" width="30.7109375" style="36" customWidth="1"/>
    <col min="9" max="16384" width="11.42578125" style="36"/>
  </cols>
  <sheetData>
    <row r="2" spans="3:9" ht="15.75" thickBot="1" x14ac:dyDescent="0.3"/>
    <row r="3" spans="3:9" ht="15.75" thickBot="1" x14ac:dyDescent="0.3">
      <c r="C3" s="37" t="s">
        <v>26</v>
      </c>
      <c r="D3" s="38" t="s">
        <v>27</v>
      </c>
      <c r="E3" s="38" t="s">
        <v>28</v>
      </c>
      <c r="F3" s="39"/>
    </row>
    <row r="4" spans="3:9" x14ac:dyDescent="0.25">
      <c r="C4" s="40" t="s">
        <v>29</v>
      </c>
      <c r="D4" s="41">
        <v>0.5</v>
      </c>
      <c r="E4" s="42">
        <v>2</v>
      </c>
      <c r="F4" s="43">
        <f>D4*E4</f>
        <v>1</v>
      </c>
      <c r="H4" s="44"/>
      <c r="I4" s="45"/>
    </row>
    <row r="5" spans="3:9" x14ac:dyDescent="0.25">
      <c r="C5" s="46" t="s">
        <v>30</v>
      </c>
      <c r="D5" s="47">
        <v>0.84</v>
      </c>
      <c r="E5" s="48">
        <v>5</v>
      </c>
      <c r="F5" s="49">
        <f t="shared" ref="F5:F23" si="0">D5*E5</f>
        <v>4.2</v>
      </c>
      <c r="H5" s="86"/>
      <c r="I5" s="87"/>
    </row>
    <row r="6" spans="3:9" x14ac:dyDescent="0.25">
      <c r="C6" s="46" t="s">
        <v>31</v>
      </c>
      <c r="D6" s="50">
        <v>0</v>
      </c>
      <c r="E6" s="51">
        <v>3</v>
      </c>
      <c r="F6" s="49">
        <f t="shared" si="0"/>
        <v>0</v>
      </c>
      <c r="H6" s="86"/>
      <c r="I6" s="87"/>
    </row>
    <row r="7" spans="3:9" x14ac:dyDescent="0.25">
      <c r="C7" s="46" t="s">
        <v>32</v>
      </c>
      <c r="D7" s="50">
        <v>0</v>
      </c>
      <c r="E7" s="51">
        <v>3</v>
      </c>
      <c r="F7" s="49">
        <f t="shared" si="0"/>
        <v>0</v>
      </c>
      <c r="H7" s="86"/>
      <c r="I7" s="87"/>
    </row>
    <row r="8" spans="3:9" x14ac:dyDescent="0.25">
      <c r="C8" s="46" t="s">
        <v>33</v>
      </c>
      <c r="D8" s="50">
        <v>0</v>
      </c>
      <c r="E8" s="51">
        <v>1</v>
      </c>
      <c r="F8" s="49">
        <f t="shared" si="0"/>
        <v>0</v>
      </c>
      <c r="H8" s="86"/>
      <c r="I8" s="87"/>
    </row>
    <row r="9" spans="3:9" x14ac:dyDescent="0.25">
      <c r="C9" s="46" t="s">
        <v>34</v>
      </c>
      <c r="D9" s="50">
        <v>0</v>
      </c>
      <c r="E9" s="51">
        <v>2</v>
      </c>
      <c r="F9" s="49">
        <f t="shared" si="0"/>
        <v>0</v>
      </c>
      <c r="H9" s="86"/>
      <c r="I9" s="87"/>
    </row>
    <row r="10" spans="3:9" x14ac:dyDescent="0.25">
      <c r="C10" s="46" t="s">
        <v>35</v>
      </c>
      <c r="D10" s="50">
        <v>0</v>
      </c>
      <c r="E10" s="51">
        <v>2</v>
      </c>
      <c r="F10" s="49">
        <f t="shared" si="0"/>
        <v>0</v>
      </c>
      <c r="H10" s="88"/>
      <c r="I10" s="89"/>
    </row>
    <row r="11" spans="3:9" x14ac:dyDescent="0.25">
      <c r="C11" s="46" t="s">
        <v>36</v>
      </c>
      <c r="D11" s="50">
        <v>0</v>
      </c>
      <c r="E11" s="51">
        <v>2</v>
      </c>
      <c r="F11" s="49">
        <f t="shared" si="0"/>
        <v>0</v>
      </c>
    </row>
    <row r="12" spans="3:9" x14ac:dyDescent="0.25">
      <c r="C12" s="46" t="s">
        <v>37</v>
      </c>
      <c r="D12" s="50">
        <v>0</v>
      </c>
      <c r="E12" s="51">
        <v>1</v>
      </c>
      <c r="F12" s="49">
        <f t="shared" si="0"/>
        <v>0</v>
      </c>
    </row>
    <row r="13" spans="3:9" x14ac:dyDescent="0.25">
      <c r="C13" s="46" t="s">
        <v>38</v>
      </c>
      <c r="D13" s="50">
        <v>0</v>
      </c>
      <c r="E13" s="51">
        <v>1</v>
      </c>
      <c r="F13" s="49">
        <f t="shared" si="0"/>
        <v>0</v>
      </c>
    </row>
    <row r="14" spans="3:9" ht="15.75" thickBot="1" x14ac:dyDescent="0.3">
      <c r="C14" s="46" t="s">
        <v>39</v>
      </c>
      <c r="D14" s="50">
        <v>0</v>
      </c>
      <c r="E14" s="51">
        <v>3</v>
      </c>
      <c r="F14" s="49">
        <f t="shared" si="0"/>
        <v>0</v>
      </c>
    </row>
    <row r="15" spans="3:9" ht="15.75" thickBot="1" x14ac:dyDescent="0.3">
      <c r="C15" s="53" t="s">
        <v>41</v>
      </c>
      <c r="D15" s="54"/>
      <c r="E15" s="55">
        <f>SUM(E4:E14)</f>
        <v>25</v>
      </c>
      <c r="F15" s="56">
        <f>SUM(F4:F14)/E15</f>
        <v>0.20800000000000002</v>
      </c>
      <c r="H15" s="90"/>
    </row>
    <row r="16" spans="3:9" ht="15.75" thickBot="1" x14ac:dyDescent="0.3">
      <c r="C16" s="57"/>
      <c r="D16" s="58"/>
      <c r="E16" s="59"/>
      <c r="F16" s="60"/>
      <c r="H16" s="90"/>
    </row>
    <row r="17" spans="3:9" ht="15.75" thickBot="1" x14ac:dyDescent="0.3">
      <c r="C17" s="61" t="s">
        <v>26</v>
      </c>
      <c r="D17" s="62" t="s">
        <v>27</v>
      </c>
      <c r="E17" s="62" t="s">
        <v>28</v>
      </c>
      <c r="F17" s="63"/>
      <c r="H17" s="52" t="s">
        <v>40</v>
      </c>
    </row>
    <row r="18" spans="3:9" x14ac:dyDescent="0.25">
      <c r="C18" s="64" t="s">
        <v>42</v>
      </c>
      <c r="D18" s="65">
        <v>1</v>
      </c>
      <c r="E18" s="66">
        <v>4</v>
      </c>
      <c r="F18" s="67">
        <f t="shared" si="0"/>
        <v>4</v>
      </c>
      <c r="H18" s="91" t="s">
        <v>41</v>
      </c>
      <c r="I18" s="92">
        <f>F15</f>
        <v>0.20800000000000002</v>
      </c>
    </row>
    <row r="19" spans="3:9" ht="15.75" thickBot="1" x14ac:dyDescent="0.3">
      <c r="C19" s="64" t="s">
        <v>43</v>
      </c>
      <c r="D19" s="65">
        <v>1</v>
      </c>
      <c r="E19" s="66">
        <v>4</v>
      </c>
      <c r="F19" s="67">
        <f t="shared" si="0"/>
        <v>4</v>
      </c>
      <c r="H19" s="93" t="s">
        <v>44</v>
      </c>
      <c r="I19" s="94">
        <f>AVERAGE(D18:D23)</f>
        <v>1</v>
      </c>
    </row>
    <row r="20" spans="3:9" x14ac:dyDescent="0.25">
      <c r="C20" s="64" t="s">
        <v>45</v>
      </c>
      <c r="D20" s="65">
        <v>1</v>
      </c>
      <c r="E20" s="66">
        <v>4</v>
      </c>
      <c r="F20" s="67">
        <f t="shared" si="0"/>
        <v>4</v>
      </c>
    </row>
    <row r="21" spans="3:9" x14ac:dyDescent="0.25">
      <c r="C21" s="64" t="s">
        <v>46</v>
      </c>
      <c r="D21" s="65">
        <v>1</v>
      </c>
      <c r="E21" s="66">
        <v>4</v>
      </c>
      <c r="F21" s="67">
        <f t="shared" si="0"/>
        <v>4</v>
      </c>
    </row>
    <row r="22" spans="3:9" x14ac:dyDescent="0.25">
      <c r="C22" s="64" t="s">
        <v>47</v>
      </c>
      <c r="D22" s="65">
        <v>1</v>
      </c>
      <c r="E22" s="66">
        <v>3</v>
      </c>
      <c r="F22" s="67">
        <f t="shared" si="0"/>
        <v>3</v>
      </c>
    </row>
    <row r="23" spans="3:9" ht="15.75" thickBot="1" x14ac:dyDescent="0.3">
      <c r="C23" s="68" t="s">
        <v>48</v>
      </c>
      <c r="D23" s="69">
        <v>1</v>
      </c>
      <c r="E23" s="70">
        <v>5</v>
      </c>
      <c r="F23" s="71">
        <f t="shared" si="0"/>
        <v>5</v>
      </c>
    </row>
    <row r="24" spans="3:9" ht="15.75" thickBot="1" x14ac:dyDescent="0.3">
      <c r="C24" s="72" t="s">
        <v>44</v>
      </c>
      <c r="D24" s="73"/>
      <c r="E24" s="74">
        <f>SUM(E18:E23)</f>
        <v>24</v>
      </c>
      <c r="F24" s="75">
        <f>SUM(F18:F23)/E24</f>
        <v>1</v>
      </c>
    </row>
    <row r="25" spans="3:9" ht="15.75" thickBot="1" x14ac:dyDescent="0.3">
      <c r="C25" s="57"/>
      <c r="D25" s="58"/>
      <c r="E25" s="59"/>
      <c r="F25" s="76"/>
    </row>
    <row r="26" spans="3:9" ht="15.75" thickBot="1" x14ac:dyDescent="0.3">
      <c r="C26" s="77" t="s">
        <v>49</v>
      </c>
      <c r="D26" s="78"/>
      <c r="E26" s="79">
        <f>SUM(E24,E15)</f>
        <v>49</v>
      </c>
      <c r="F26" s="80">
        <f>SUM(SUM(F4:F14),SUM(F18:F23))/E26</f>
        <v>0.59591836734693882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3"/>
  <sheetViews>
    <sheetView tabSelected="1" topLeftCell="A12" workbookViewId="0">
      <selection activeCell="H30" sqref="H30"/>
    </sheetView>
  </sheetViews>
  <sheetFormatPr baseColWidth="10" defaultRowHeight="15" x14ac:dyDescent="0.25"/>
  <cols>
    <col min="1" max="1" width="10.140625" customWidth="1"/>
    <col min="2" max="2" width="2" bestFit="1" customWidth="1"/>
    <col min="3" max="3" width="3.7109375" customWidth="1"/>
    <col min="4" max="4" width="5.5703125" customWidth="1"/>
    <col min="5" max="5" width="81.28515625" bestFit="1" customWidth="1"/>
    <col min="6" max="6" width="3" style="1" bestFit="1" customWidth="1"/>
    <col min="8" max="8" width="2.140625" style="111" bestFit="1" customWidth="1"/>
  </cols>
  <sheetData>
    <row r="3" spans="2:8" x14ac:dyDescent="0.25">
      <c r="B3" s="108">
        <v>1</v>
      </c>
      <c r="C3" s="108" t="s">
        <v>100</v>
      </c>
      <c r="D3" s="109"/>
      <c r="E3" s="109"/>
      <c r="H3" s="111" t="s">
        <v>101</v>
      </c>
    </row>
    <row r="4" spans="2:8" x14ac:dyDescent="0.25">
      <c r="B4" s="4"/>
      <c r="C4" s="4">
        <v>1.1000000000000001</v>
      </c>
      <c r="D4" s="4" t="s">
        <v>99</v>
      </c>
      <c r="E4" s="4"/>
      <c r="H4" s="111" t="s">
        <v>101</v>
      </c>
    </row>
    <row r="5" spans="2:8" x14ac:dyDescent="0.25">
      <c r="B5" s="4"/>
      <c r="C5" s="4">
        <v>1.2</v>
      </c>
      <c r="D5" s="4" t="s">
        <v>98</v>
      </c>
      <c r="E5" s="4"/>
      <c r="H5" s="111" t="s">
        <v>101</v>
      </c>
    </row>
    <row r="6" spans="2:8" x14ac:dyDescent="0.25">
      <c r="B6" s="4"/>
      <c r="C6" s="4">
        <v>1.3</v>
      </c>
      <c r="D6" s="4" t="s">
        <v>97</v>
      </c>
      <c r="E6" s="4"/>
      <c r="H6" s="111" t="s">
        <v>101</v>
      </c>
    </row>
    <row r="7" spans="2:8" x14ac:dyDescent="0.25">
      <c r="B7" s="4"/>
      <c r="C7" s="4">
        <v>1.4</v>
      </c>
      <c r="D7" s="4" t="s">
        <v>96</v>
      </c>
      <c r="E7" s="4"/>
      <c r="H7" s="111" t="s">
        <v>101</v>
      </c>
    </row>
    <row r="8" spans="2:8" x14ac:dyDescent="0.25">
      <c r="B8" s="4"/>
      <c r="C8" s="4">
        <v>1.5</v>
      </c>
      <c r="D8" s="4" t="s">
        <v>95</v>
      </c>
      <c r="E8" s="4"/>
      <c r="H8" s="111" t="s">
        <v>101</v>
      </c>
    </row>
    <row r="9" spans="2:8" x14ac:dyDescent="0.25">
      <c r="B9" s="4"/>
      <c r="C9" s="4">
        <v>1.6</v>
      </c>
      <c r="D9" s="4" t="s">
        <v>94</v>
      </c>
      <c r="E9" s="4"/>
      <c r="F9" s="108">
        <v>6</v>
      </c>
      <c r="H9" s="111" t="s">
        <v>101</v>
      </c>
    </row>
    <row r="11" spans="2:8" x14ac:dyDescent="0.25">
      <c r="B11" s="6">
        <v>2</v>
      </c>
      <c r="C11" s="6" t="s">
        <v>93</v>
      </c>
      <c r="D11" s="7"/>
      <c r="E11" s="7"/>
      <c r="H11" s="111" t="s">
        <v>101</v>
      </c>
    </row>
    <row r="12" spans="2:8" x14ac:dyDescent="0.25">
      <c r="B12" s="9"/>
      <c r="C12" s="9">
        <v>2.1</v>
      </c>
      <c r="D12" s="9" t="s">
        <v>92</v>
      </c>
      <c r="E12" s="9"/>
      <c r="H12" s="111" t="s">
        <v>101</v>
      </c>
    </row>
    <row r="13" spans="2:8" x14ac:dyDescent="0.25">
      <c r="B13" s="9"/>
      <c r="C13" s="9">
        <v>2.2000000000000002</v>
      </c>
      <c r="D13" s="9" t="s">
        <v>91</v>
      </c>
      <c r="E13" s="9"/>
      <c r="H13" s="111" t="s">
        <v>101</v>
      </c>
    </row>
    <row r="14" spans="2:8" x14ac:dyDescent="0.25">
      <c r="B14" s="9"/>
      <c r="C14" s="9"/>
      <c r="D14" s="9" t="s">
        <v>90</v>
      </c>
      <c r="E14" s="9" t="s">
        <v>89</v>
      </c>
      <c r="H14" s="111" t="s">
        <v>101</v>
      </c>
    </row>
    <row r="15" spans="2:8" x14ac:dyDescent="0.25">
      <c r="B15" s="9"/>
      <c r="C15" s="9">
        <v>2.2999999999999998</v>
      </c>
      <c r="D15" s="9" t="s">
        <v>88</v>
      </c>
      <c r="E15" s="9"/>
      <c r="H15" s="111" t="s">
        <v>101</v>
      </c>
    </row>
    <row r="16" spans="2:8" x14ac:dyDescent="0.25">
      <c r="B16" s="9"/>
      <c r="C16" s="9">
        <v>2.4</v>
      </c>
      <c r="D16" s="9" t="s">
        <v>87</v>
      </c>
      <c r="E16" s="9"/>
      <c r="F16" s="6">
        <v>5</v>
      </c>
      <c r="H16" s="111" t="s">
        <v>101</v>
      </c>
    </row>
    <row r="18" spans="2:8" x14ac:dyDescent="0.25">
      <c r="B18" s="105">
        <v>3</v>
      </c>
      <c r="C18" s="105" t="s">
        <v>86</v>
      </c>
      <c r="D18" s="107"/>
      <c r="E18" s="107"/>
      <c r="H18" s="111" t="s">
        <v>101</v>
      </c>
    </row>
    <row r="19" spans="2:8" x14ac:dyDescent="0.25">
      <c r="B19" s="106"/>
      <c r="C19" s="106">
        <v>3.1</v>
      </c>
      <c r="D19" s="106" t="s">
        <v>85</v>
      </c>
      <c r="E19" s="106"/>
      <c r="H19" s="111" t="s">
        <v>101</v>
      </c>
    </row>
    <row r="20" spans="2:8" x14ac:dyDescent="0.25">
      <c r="B20" s="106"/>
      <c r="C20" s="106">
        <v>3.2</v>
      </c>
      <c r="D20" s="106" t="s">
        <v>84</v>
      </c>
      <c r="E20" s="106"/>
      <c r="H20" s="111" t="s">
        <v>101</v>
      </c>
    </row>
    <row r="21" spans="2:8" x14ac:dyDescent="0.25">
      <c r="B21" s="106"/>
      <c r="C21" s="106"/>
      <c r="D21" s="106" t="s">
        <v>83</v>
      </c>
      <c r="E21" s="106" t="s">
        <v>82</v>
      </c>
      <c r="H21" s="111" t="s">
        <v>101</v>
      </c>
    </row>
    <row r="22" spans="2:8" x14ac:dyDescent="0.25">
      <c r="B22" s="106"/>
      <c r="C22" s="106">
        <v>3.3</v>
      </c>
      <c r="D22" s="106" t="s">
        <v>81</v>
      </c>
      <c r="E22" s="106"/>
      <c r="F22" s="105">
        <v>4</v>
      </c>
      <c r="H22" s="111" t="s">
        <v>101</v>
      </c>
    </row>
    <row r="24" spans="2:8" x14ac:dyDescent="0.25">
      <c r="B24" s="34">
        <v>4</v>
      </c>
      <c r="C24" s="34" t="s">
        <v>80</v>
      </c>
      <c r="D24" s="104"/>
      <c r="E24" s="104"/>
      <c r="H24" s="111" t="s">
        <v>101</v>
      </c>
    </row>
    <row r="25" spans="2:8" x14ac:dyDescent="0.25">
      <c r="B25" s="103"/>
      <c r="C25" s="103">
        <v>4.0999999999999996</v>
      </c>
      <c r="D25" s="103" t="s">
        <v>79</v>
      </c>
      <c r="E25" s="103"/>
      <c r="H25" s="111" t="s">
        <v>102</v>
      </c>
    </row>
    <row r="26" spans="2:8" x14ac:dyDescent="0.25">
      <c r="B26" s="103"/>
      <c r="C26" s="103">
        <v>4.2</v>
      </c>
      <c r="D26" s="103" t="s">
        <v>78</v>
      </c>
      <c r="E26" s="103"/>
      <c r="H26" s="111" t="s">
        <v>101</v>
      </c>
    </row>
    <row r="27" spans="2:8" x14ac:dyDescent="0.25">
      <c r="B27" s="103"/>
      <c r="C27" s="103">
        <v>4.3</v>
      </c>
      <c r="D27" s="103" t="s">
        <v>77</v>
      </c>
      <c r="E27" s="103"/>
      <c r="H27" s="111" t="s">
        <v>101</v>
      </c>
    </row>
    <row r="28" spans="2:8" x14ac:dyDescent="0.25">
      <c r="B28" s="103"/>
      <c r="C28" s="103">
        <v>4.4000000000000004</v>
      </c>
      <c r="D28" s="103" t="s">
        <v>76</v>
      </c>
      <c r="E28" s="103"/>
      <c r="H28" s="111" t="s">
        <v>101</v>
      </c>
    </row>
    <row r="29" spans="2:8" x14ac:dyDescent="0.25">
      <c r="B29" s="103"/>
      <c r="C29" s="103">
        <v>4.5</v>
      </c>
      <c r="D29" s="103" t="s">
        <v>75</v>
      </c>
      <c r="E29" s="103"/>
      <c r="F29" s="34">
        <v>5</v>
      </c>
      <c r="H29" s="111" t="s">
        <v>101</v>
      </c>
    </row>
    <row r="31" spans="2:8" x14ac:dyDescent="0.25">
      <c r="B31" s="96">
        <v>5</v>
      </c>
      <c r="C31" s="96" t="s">
        <v>74</v>
      </c>
      <c r="D31" s="102"/>
      <c r="E31" s="102"/>
    </row>
    <row r="32" spans="2:8" x14ac:dyDescent="0.25">
      <c r="B32" s="101"/>
      <c r="C32" s="101">
        <v>5.0999999999999996</v>
      </c>
      <c r="D32" s="101" t="s">
        <v>73</v>
      </c>
      <c r="E32" s="101"/>
    </row>
    <row r="33" spans="2:6" x14ac:dyDescent="0.25">
      <c r="B33" s="101"/>
      <c r="C33" s="101">
        <v>5.2</v>
      </c>
      <c r="D33" s="101" t="s">
        <v>72</v>
      </c>
      <c r="E33" s="101"/>
    </row>
    <row r="34" spans="2:6" x14ac:dyDescent="0.25">
      <c r="B34" s="101"/>
      <c r="C34" s="101">
        <v>5.3</v>
      </c>
      <c r="D34" s="101" t="s">
        <v>71</v>
      </c>
      <c r="E34" s="101"/>
      <c r="F34" s="96">
        <v>3</v>
      </c>
    </row>
    <row r="36" spans="2:6" x14ac:dyDescent="0.25">
      <c r="B36" s="18">
        <v>6</v>
      </c>
      <c r="C36" s="18" t="s">
        <v>70</v>
      </c>
      <c r="D36" s="19"/>
      <c r="E36" s="19"/>
    </row>
    <row r="37" spans="2:6" x14ac:dyDescent="0.25">
      <c r="B37" s="100"/>
      <c r="C37" s="100">
        <v>6.1</v>
      </c>
      <c r="D37" s="100" t="s">
        <v>69</v>
      </c>
      <c r="E37" s="100"/>
    </row>
    <row r="38" spans="2:6" x14ac:dyDescent="0.25">
      <c r="B38" s="100"/>
      <c r="C38" s="100">
        <v>6.2</v>
      </c>
      <c r="D38" s="100" t="s">
        <v>68</v>
      </c>
      <c r="E38" s="100"/>
      <c r="F38" s="18">
        <v>2</v>
      </c>
    </row>
    <row r="40" spans="2:6" x14ac:dyDescent="0.25">
      <c r="B40" s="98">
        <v>7</v>
      </c>
      <c r="C40" s="98" t="s">
        <v>67</v>
      </c>
      <c r="D40" s="99"/>
      <c r="E40" s="99"/>
    </row>
    <row r="41" spans="2:6" x14ac:dyDescent="0.25">
      <c r="B41" s="28"/>
      <c r="C41" s="28">
        <v>7.1</v>
      </c>
      <c r="D41" s="28" t="s">
        <v>66</v>
      </c>
      <c r="E41" s="28"/>
      <c r="F41" s="98">
        <v>1</v>
      </c>
    </row>
    <row r="43" spans="2:6" x14ac:dyDescent="0.25">
      <c r="F43" s="1">
        <f xml:space="preserve"> SUM(F9:F42)</f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Procesos</vt:lpstr>
      <vt:lpstr>Proyecto</vt:lpstr>
      <vt:lpstr>Procesos - Proyecto Anterior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2011-04-26T04:57:26Z</dcterms:created>
  <dcterms:modified xsi:type="dcterms:W3CDTF">2011-06-05T03:52:14Z</dcterms:modified>
</cp:coreProperties>
</file>