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sd2\Development\osh\MCP73834 Test\"/>
    </mc:Choice>
  </mc:AlternateContent>
  <xr:revisionPtr revIDLastSave="0" documentId="13_ncr:1_{8DEB6B3B-A833-4594-8301-B64EA0C03F0C}" xr6:coauthVersionLast="47" xr6:coauthVersionMax="47" xr10:uidLastSave="{00000000-0000-0000-0000-000000000000}"/>
  <bookViews>
    <workbookView xWindow="-110" yWindow="-110" windowWidth="19420" windowHeight="11500" xr2:uid="{A9FE2E69-02C6-4595-AEFB-2478A33BF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4" i="1"/>
  <c r="G13" i="1"/>
  <c r="G12" i="1"/>
  <c r="G11" i="1"/>
  <c r="G10" i="1"/>
  <c r="G9" i="1"/>
  <c r="G8" i="1"/>
  <c r="G6" i="1"/>
  <c r="G5" i="1"/>
  <c r="B12" i="1"/>
  <c r="B10" i="1"/>
  <c r="B8" i="1"/>
</calcChain>
</file>

<file path=xl/sharedStrings.xml><?xml version="1.0" encoding="utf-8"?>
<sst xmlns="http://schemas.openxmlformats.org/spreadsheetml/2006/main" count="26" uniqueCount="19">
  <si>
    <t>R_Ref</t>
  </si>
  <si>
    <t>A</t>
  </si>
  <si>
    <t>B (K)</t>
  </si>
  <si>
    <t>B_25/85</t>
  </si>
  <si>
    <t>C (K^2)</t>
  </si>
  <si>
    <t>D (K^3)</t>
  </si>
  <si>
    <t>T1</t>
  </si>
  <si>
    <t>R_T1</t>
  </si>
  <si>
    <t>T2</t>
  </si>
  <si>
    <t>R_T2</t>
  </si>
  <si>
    <t>T3</t>
  </si>
  <si>
    <t>R_T3</t>
  </si>
  <si>
    <t>R_COLD</t>
  </si>
  <si>
    <t>R_HOT</t>
  </si>
  <si>
    <t>24K</t>
  </si>
  <si>
    <t>5K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</si>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</sst>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C79C-9482-45AE-9686-D72CB60C8704}">
  <dimension ref="A1:G14"/>
  <sheetViews>
    <sheetView tabSelected="1" workbookViewId="0">
      <selection activeCell="G2" sqref="G2"/>
    </sheetView>
  </sheetViews>
  <sheetFormatPr defaultRowHeight="14.5" x14ac:dyDescent="0.35"/>
  <cols>
    <col min="2" max="2" width="9" bestFit="1" customWidth="1"/>
    <col min="7" max="7" width="11.81640625" bestFit="1" customWidth="1"/>
  </cols>
  <sheetData>
    <row r="1" spans="1:7" x14ac:dyDescent="0.35">
      <c r="A1" t="s">
        <v>3</v>
      </c>
      <c r="B1">
        <v>3977</v>
      </c>
      <c r="F1" t="s">
        <v>7</v>
      </c>
      <c r="G1">
        <v>1540</v>
      </c>
    </row>
    <row r="2" spans="1:7" x14ac:dyDescent="0.35">
      <c r="A2" t="s">
        <v>0</v>
      </c>
      <c r="B2">
        <v>10000</v>
      </c>
      <c r="F2" t="s">
        <v>9</v>
      </c>
      <c r="G2">
        <v>69800</v>
      </c>
    </row>
    <row r="3" spans="1:7" x14ac:dyDescent="0.35">
      <c r="A3" t="s">
        <v>1</v>
      </c>
      <c r="B3">
        <v>-14.633699999999999</v>
      </c>
      <c r="F3" t="s">
        <v>12</v>
      </c>
      <c r="G3">
        <v>32554</v>
      </c>
    </row>
    <row r="4" spans="1:7" x14ac:dyDescent="0.35">
      <c r="A4" t="s">
        <v>2</v>
      </c>
      <c r="B4">
        <v>4791.8419999999996</v>
      </c>
      <c r="F4" t="s">
        <v>13</v>
      </c>
      <c r="G4">
        <v>3605</v>
      </c>
    </row>
    <row r="5" spans="1:7" x14ac:dyDescent="0.35">
      <c r="A5" t="s">
        <v>4</v>
      </c>
      <c r="B5">
        <v>-115334</v>
      </c>
      <c r="F5" t="s">
        <v>14</v>
      </c>
      <c r="G5">
        <f>G1+(G2*G3)/(G2+G3)</f>
        <v>23740.101608144283</v>
      </c>
    </row>
    <row r="6" spans="1:7" x14ac:dyDescent="0.35">
      <c r="A6" t="s">
        <v>5</v>
      </c>
      <c r="B6" s="1">
        <v>-3730535</v>
      </c>
      <c r="F6" t="s">
        <v>15</v>
      </c>
      <c r="G6">
        <f>G1+(G2*G4)/(G2+G4)</f>
        <v>4967.9544990123286</v>
      </c>
    </row>
    <row r="7" spans="1:7" x14ac:dyDescent="0.35">
      <c r="A7" t="s">
        <v>6</v>
      </c>
      <c r="B7">
        <v>1</v>
      </c>
      <c r="F7" t="s">
        <v>9</v>
      </c>
      <c r="G7">
        <f>G14</f>
        <v>72160.168178655207</v>
      </c>
    </row>
    <row r="8" spans="1:7" x14ac:dyDescent="0.35">
      <c r="A8" t="s">
        <v>7</v>
      </c>
      <c r="B8" s="1">
        <f>B$2*EXP(B$3+B$4/B7+B$5/POWER(B7,2)+B$6/POWER(B7,3))</f>
        <v>0</v>
      </c>
      <c r="F8" t="s">
        <v>7</v>
      </c>
      <c r="G8">
        <f>24000-(G7*G3)/(G7+G3)</f>
        <v>1566.5303392365604</v>
      </c>
    </row>
    <row r="9" spans="1:7" x14ac:dyDescent="0.35">
      <c r="A9" t="s">
        <v>8</v>
      </c>
      <c r="B9">
        <v>50</v>
      </c>
      <c r="F9" t="s">
        <v>7</v>
      </c>
      <c r="G9">
        <f>5000-(G7*G4)/(G7+G4)</f>
        <v>1566.5303392365636</v>
      </c>
    </row>
    <row r="10" spans="1:7" x14ac:dyDescent="0.35">
      <c r="A10" t="s">
        <v>9</v>
      </c>
      <c r="B10" s="1">
        <f>B$2*EXP(B$3+B$4/B9+B$5/POWER(B9,2)+B$6/POWER(B9,3))</f>
        <v>1859095.0071294063</v>
      </c>
      <c r="F10" t="s">
        <v>16</v>
      </c>
      <c r="G10">
        <f>19000-G3+G4</f>
        <v>-9949</v>
      </c>
    </row>
    <row r="11" spans="1:7" x14ac:dyDescent="0.35">
      <c r="A11" t="s">
        <v>10</v>
      </c>
      <c r="B11">
        <v>25</v>
      </c>
      <c r="F11" t="s">
        <v>17</v>
      </c>
      <c r="G11">
        <f>19000*(G4+G3)</f>
        <v>687021000</v>
      </c>
    </row>
    <row r="12" spans="1:7" x14ac:dyDescent="0.35">
      <c r="A12" t="s">
        <v>11</v>
      </c>
      <c r="B12">
        <f>B$2*EXP(B$3+B$4/B11+B$5/POWER(B11,2)+B$6/POWER(B11,3))</f>
        <v>1.136490437588779E-103</v>
      </c>
      <c r="F12" t="s">
        <v>18</v>
      </c>
      <c r="G12">
        <f>19000*G3*G4</f>
        <v>2229786230000</v>
      </c>
    </row>
    <row r="13" spans="1:7" x14ac:dyDescent="0.35">
      <c r="F13" t="s">
        <v>9</v>
      </c>
      <c r="G13">
        <f>(-G11+SQRT(POWER(G11,2)-4*G10*G12))/(2*G10)</f>
        <v>-3105.8913669153389</v>
      </c>
    </row>
    <row r="14" spans="1:7" x14ac:dyDescent="0.35">
      <c r="F14" t="s">
        <v>9</v>
      </c>
      <c r="G14">
        <f>(-G11-SQRT(POWER(G11,2)-4*G10*G12))/(2*G10)</f>
        <v>72160.168178655207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Dawes</dc:creator>
  <cp:lastModifiedBy>Chris Dawes</cp:lastModifiedBy>
  <dcterms:created xsi:type="dcterms:W3CDTF">2024-08-15T10:44:23Z</dcterms:created>
  <dcterms:modified xsi:type="dcterms:W3CDTF">2024-08-15T15:38:59Z</dcterms:modified>
</cp:coreProperties>
</file>