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date1904="1"/>
  <mc:AlternateContent xmlns:mc="http://schemas.openxmlformats.org/markup-compatibility/2006">
    <mc:Choice Requires="x15">
      <x15ac:absPath xmlns:x15ac="http://schemas.microsoft.com/office/spreadsheetml/2010/11/ac" url="/Users/wistaria/Library/CloudStorage/Dropbox/development/ma/MateriAppsLive/stat/"/>
    </mc:Choice>
  </mc:AlternateContent>
  <xr:revisionPtr revIDLastSave="0" documentId="13_ncr:1_{5BE8C7ED-67F8-274A-A4EB-57C811D5BE40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Sheet 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3" i="1" l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D133" i="1"/>
  <c r="C133" i="1"/>
  <c r="D116" i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C116" i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C2" i="1"/>
  <c r="E30" i="1"/>
  <c r="E31" i="1"/>
  <c r="E32" i="1"/>
  <c r="E33" i="1"/>
  <c r="E34" i="1"/>
  <c r="E35" i="1"/>
  <c r="E37" i="1"/>
  <c r="E38" i="1"/>
  <c r="E39" i="1"/>
  <c r="E40" i="1"/>
  <c r="E41" i="1"/>
  <c r="E42" i="1"/>
  <c r="E43" i="1"/>
  <c r="E44" i="1"/>
  <c r="E45" i="1"/>
  <c r="E46" i="1"/>
  <c r="C3" i="1" l="1"/>
  <c r="B2" i="1"/>
  <c r="D105" i="1"/>
  <c r="D106" i="1" s="1"/>
  <c r="D107" i="1" l="1"/>
  <c r="D108" i="1" s="1"/>
  <c r="D109" i="1" s="1"/>
  <c r="D110" i="1" s="1"/>
  <c r="D111" i="1" s="1"/>
  <c r="D112" i="1" s="1"/>
  <c r="D113" i="1" s="1"/>
  <c r="D114" i="1" s="1"/>
  <c r="D115" i="1" s="1"/>
  <c r="C4" i="1"/>
  <c r="B3" i="1"/>
  <c r="C5" i="1" l="1"/>
  <c r="B4" i="1"/>
  <c r="C6" i="1" l="1"/>
  <c r="B5" i="1"/>
  <c r="C7" i="1" l="1"/>
  <c r="B6" i="1"/>
  <c r="C8" i="1" l="1"/>
  <c r="B7" i="1"/>
  <c r="C9" i="1" l="1"/>
  <c r="B8" i="1"/>
  <c r="C10" i="1" l="1"/>
  <c r="B9" i="1"/>
  <c r="C11" i="1" l="1"/>
  <c r="B10" i="1"/>
  <c r="C12" i="1" l="1"/>
  <c r="B11" i="1"/>
  <c r="C13" i="1" l="1"/>
  <c r="B12" i="1"/>
  <c r="C14" i="1" l="1"/>
  <c r="B13" i="1"/>
  <c r="C15" i="1" l="1"/>
  <c r="B14" i="1"/>
  <c r="C16" i="1" l="1"/>
  <c r="B15" i="1"/>
  <c r="C17" i="1" l="1"/>
  <c r="B16" i="1"/>
  <c r="C18" i="1" l="1"/>
  <c r="B17" i="1"/>
  <c r="C19" i="1" l="1"/>
  <c r="B18" i="1"/>
  <c r="C20" i="1" l="1"/>
  <c r="B19" i="1"/>
  <c r="C21" i="1" l="1"/>
  <c r="B20" i="1"/>
  <c r="C22" i="1" l="1"/>
  <c r="B21" i="1"/>
  <c r="C23" i="1" l="1"/>
  <c r="B22" i="1"/>
  <c r="C24" i="1" l="1"/>
  <c r="B23" i="1"/>
  <c r="C25" i="1" l="1"/>
  <c r="B24" i="1"/>
  <c r="C26" i="1" l="1"/>
  <c r="B25" i="1"/>
  <c r="C27" i="1" l="1"/>
  <c r="B26" i="1"/>
  <c r="C28" i="1" l="1"/>
  <c r="B27" i="1"/>
  <c r="C29" i="1" l="1"/>
  <c r="B28" i="1"/>
  <c r="C30" i="1" l="1"/>
  <c r="B29" i="1"/>
  <c r="C31" i="1" l="1"/>
  <c r="B30" i="1"/>
  <c r="C32" i="1" l="1"/>
  <c r="B31" i="1"/>
  <c r="C33" i="1" l="1"/>
  <c r="B32" i="1"/>
  <c r="C34" i="1" l="1"/>
  <c r="B33" i="1"/>
  <c r="C35" i="1" l="1"/>
  <c r="B34" i="1"/>
  <c r="C36" i="1" l="1"/>
  <c r="B35" i="1"/>
  <c r="C37" i="1" l="1"/>
  <c r="B36" i="1"/>
  <c r="C38" i="1" l="1"/>
  <c r="B37" i="1"/>
  <c r="C39" i="1" l="1"/>
  <c r="B38" i="1"/>
  <c r="C40" i="1" l="1"/>
  <c r="B39" i="1"/>
  <c r="C41" i="1" l="1"/>
  <c r="B40" i="1"/>
  <c r="C42" i="1" l="1"/>
  <c r="B41" i="1"/>
  <c r="C43" i="1" l="1"/>
  <c r="B42" i="1"/>
  <c r="C44" i="1" l="1"/>
  <c r="B43" i="1"/>
  <c r="C45" i="1" l="1"/>
  <c r="B44" i="1"/>
  <c r="C46" i="1" l="1"/>
  <c r="B45" i="1"/>
  <c r="C47" i="1" l="1"/>
  <c r="B46" i="1"/>
  <c r="C48" i="1" l="1"/>
  <c r="B47" i="1"/>
  <c r="C49" i="1" l="1"/>
  <c r="B48" i="1"/>
  <c r="C50" i="1" l="1"/>
  <c r="B49" i="1"/>
  <c r="C51" i="1" l="1"/>
  <c r="B50" i="1"/>
  <c r="C52" i="1" l="1"/>
  <c r="B51" i="1"/>
  <c r="C53" i="1" l="1"/>
  <c r="B52" i="1"/>
  <c r="C54" i="1" l="1"/>
  <c r="B53" i="1"/>
  <c r="C55" i="1" l="1"/>
  <c r="B54" i="1"/>
  <c r="C56" i="1" l="1"/>
  <c r="B55" i="1"/>
  <c r="C57" i="1" l="1"/>
  <c r="B56" i="1"/>
  <c r="C58" i="1" l="1"/>
  <c r="B57" i="1"/>
  <c r="C59" i="1" l="1"/>
  <c r="B58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C68" i="1" l="1"/>
  <c r="B67" i="1"/>
  <c r="C69" i="1" l="1"/>
  <c r="B68" i="1"/>
  <c r="C70" i="1" l="1"/>
  <c r="B69" i="1"/>
  <c r="C71" i="1" l="1"/>
  <c r="B70" i="1"/>
  <c r="C72" i="1" l="1"/>
  <c r="B71" i="1"/>
  <c r="C73" i="1" l="1"/>
  <c r="B72" i="1"/>
  <c r="C74" i="1" l="1"/>
  <c r="B73" i="1"/>
  <c r="C75" i="1" l="1"/>
  <c r="B74" i="1"/>
  <c r="C76" i="1" l="1"/>
  <c r="B75" i="1"/>
  <c r="C77" i="1" l="1"/>
  <c r="B76" i="1"/>
  <c r="C78" i="1" l="1"/>
  <c r="B77" i="1"/>
  <c r="C79" i="1" l="1"/>
  <c r="B78" i="1"/>
  <c r="C80" i="1" l="1"/>
  <c r="B79" i="1"/>
  <c r="C81" i="1" l="1"/>
  <c r="B80" i="1"/>
  <c r="C82" i="1" l="1"/>
  <c r="B81" i="1"/>
  <c r="C83" i="1" l="1"/>
  <c r="B82" i="1"/>
  <c r="C84" i="1" l="1"/>
  <c r="B83" i="1"/>
  <c r="C85" i="1" l="1"/>
  <c r="B84" i="1"/>
  <c r="C86" i="1" l="1"/>
  <c r="B85" i="1"/>
  <c r="C87" i="1" l="1"/>
  <c r="B86" i="1"/>
  <c r="C88" i="1" l="1"/>
  <c r="B87" i="1"/>
  <c r="C89" i="1" l="1"/>
  <c r="B88" i="1"/>
  <c r="C90" i="1" l="1"/>
  <c r="B89" i="1"/>
  <c r="C91" i="1" l="1"/>
  <c r="B90" i="1"/>
  <c r="C92" i="1" l="1"/>
  <c r="B91" i="1"/>
  <c r="C93" i="1" l="1"/>
  <c r="B92" i="1"/>
  <c r="C94" i="1" l="1"/>
  <c r="B93" i="1"/>
  <c r="C95" i="1" l="1"/>
  <c r="B94" i="1"/>
  <c r="C96" i="1" l="1"/>
  <c r="B95" i="1"/>
  <c r="C97" i="1" l="1"/>
  <c r="B96" i="1"/>
  <c r="C98" i="1" l="1"/>
  <c r="B97" i="1"/>
  <c r="C99" i="1" l="1"/>
  <c r="B98" i="1"/>
  <c r="C100" i="1" l="1"/>
  <c r="B99" i="1"/>
  <c r="C101" i="1" l="1"/>
  <c r="B100" i="1"/>
  <c r="B101" i="1" l="1"/>
  <c r="C102" i="1"/>
  <c r="C103" i="1" l="1"/>
  <c r="B102" i="1"/>
  <c r="B103" i="1" l="1"/>
  <c r="C104" i="1"/>
  <c r="C105" i="1" l="1"/>
  <c r="B104" i="1"/>
  <c r="B105" i="1" l="1"/>
  <c r="C106" i="1"/>
  <c r="C107" i="1" l="1"/>
  <c r="B106" i="1"/>
  <c r="B107" i="1" l="1"/>
  <c r="C108" i="1"/>
  <c r="C109" i="1" l="1"/>
  <c r="B108" i="1"/>
  <c r="B109" i="1" l="1"/>
  <c r="C110" i="1"/>
  <c r="C111" i="1" l="1"/>
  <c r="B110" i="1"/>
  <c r="B111" i="1" l="1"/>
  <c r="C112" i="1"/>
  <c r="C113" i="1" l="1"/>
  <c r="B113" i="1" s="1"/>
  <c r="B112" i="1"/>
  <c r="C114" i="1" l="1"/>
  <c r="B114" i="1" s="1"/>
  <c r="C115" i="1" l="1"/>
  <c r="B115" i="1" s="1"/>
</calcChain>
</file>

<file path=xl/sharedStrings.xml><?xml version="1.0" encoding="utf-8"?>
<sst xmlns="http://schemas.openxmlformats.org/spreadsheetml/2006/main" count="191" uniqueCount="183">
  <si>
    <t>ダウンロード数(累計)</t>
  </si>
  <si>
    <t>USB配布数(累計)</t>
  </si>
  <si>
    <t>ダウンロード数(月)</t>
  </si>
  <si>
    <t>USB配布数(月)</t>
  </si>
  <si>
    <t>備考</t>
  </si>
  <si>
    <t>2013/07</t>
  </si>
  <si>
    <t>バージョン1.0公開</t>
  </si>
  <si>
    <t>2013/08</t>
  </si>
  <si>
    <t>2013/09</t>
  </si>
  <si>
    <t>バージョン1.1公開、日本物理学会(徳島)</t>
  </si>
  <si>
    <t>2013/10</t>
  </si>
  <si>
    <t>2013/11</t>
  </si>
  <si>
    <t>2013/12</t>
  </si>
  <si>
    <t>2014/01</t>
  </si>
  <si>
    <t>2014/02</t>
  </si>
  <si>
    <t>2014/03</t>
  </si>
  <si>
    <t>バージョン1.2公開、応用物理学会(青山学院大)、日本物理学会(東海大)</t>
  </si>
  <si>
    <t>2014/04</t>
  </si>
  <si>
    <t>2014/05</t>
  </si>
  <si>
    <t>2014/06</t>
  </si>
  <si>
    <t>2014/07</t>
  </si>
  <si>
    <t>バージョン1.3公開</t>
  </si>
  <si>
    <t>2014/08</t>
  </si>
  <si>
    <t>2014/09</t>
  </si>
  <si>
    <t>バージョン1.4公開
Softpedia掲載、分子科学討論会</t>
    <phoneticPr fontId="1"/>
  </si>
  <si>
    <t>2014/10</t>
  </si>
  <si>
    <t>2014/11</t>
  </si>
  <si>
    <t>2014/12</t>
  </si>
  <si>
    <t>2015/01</t>
  </si>
  <si>
    <t>2015/02</t>
  </si>
  <si>
    <t>2015/03</t>
  </si>
  <si>
    <t>バージョン1.5公開</t>
    <phoneticPr fontId="1"/>
  </si>
  <si>
    <t>2015/04</t>
  </si>
  <si>
    <t>バージョン1.6公開
理物の講義（藤堂, 貸与）：71, 大学院講義（加藤）：6</t>
    <phoneticPr fontId="1"/>
  </si>
  <si>
    <t>2015/05</t>
  </si>
  <si>
    <t>2015/06</t>
  </si>
  <si>
    <t>2015/07</t>
  </si>
  <si>
    <t>バージョン1.7公開</t>
    <phoneticPr fontId="1"/>
  </si>
  <si>
    <t>2015/08</t>
  </si>
  <si>
    <t>バージョン1.8公開
金沢大集中講義（斎藤先生）</t>
    <phoneticPr fontId="1"/>
  </si>
  <si>
    <t>2015/09</t>
  </si>
  <si>
    <t>大型実験施設シンポ 20
バージョン管理システム ハンズオン 3
応用物理学会 29
分子科学討論会 10</t>
  </si>
  <si>
    <t>2015/10</t>
  </si>
  <si>
    <t>HPCI 成果報告会</t>
  </si>
  <si>
    <t>2015/11</t>
  </si>
  <si>
    <t>バージョン1.9公開
Asian workshop</t>
    <phoneticPr fontId="1"/>
  </si>
  <si>
    <t>2015/12</t>
  </si>
  <si>
    <t>DSQSS 講習会</t>
  </si>
  <si>
    <t>2016/01</t>
  </si>
  <si>
    <t>MateriAppsLIVE! 講習会: 10
藤山様(NEC): 2</t>
  </si>
  <si>
    <t>2016/02</t>
  </si>
  <si>
    <t>バージョン1.10公開</t>
    <phoneticPr fontId="1"/>
  </si>
  <si>
    <t>2016/03</t>
  </si>
  <si>
    <t>Singapore Supercomputing Frontier 2016: 13
A*STAR 訪問@Singapore: 4</t>
  </si>
  <si>
    <t>2016/04</t>
  </si>
  <si>
    <t>理物講義（藤堂,貸与）</t>
  </si>
  <si>
    <t>2016/05</t>
  </si>
  <si>
    <t>2016/06</t>
  </si>
  <si>
    <t>元素戦略（磁石材料拠点）報告会</t>
  </si>
  <si>
    <t>2016/07</t>
  </si>
  <si>
    <t>HPhi講習会</t>
  </si>
  <si>
    <t>2016/08</t>
  </si>
  <si>
    <t>2016/09</t>
  </si>
  <si>
    <t>バージョン1.11公開
xTAPP 講習会</t>
    <phoneticPr fontId="1"/>
  </si>
  <si>
    <t>2016/10</t>
  </si>
  <si>
    <t>2016/11</t>
  </si>
  <si>
    <t>2016/12</t>
  </si>
  <si>
    <t>2017/01</t>
  </si>
  <si>
    <t>2017/02</t>
  </si>
  <si>
    <t>2017/03</t>
  </si>
  <si>
    <t>2017/04</t>
  </si>
  <si>
    <t>2017/05</t>
  </si>
  <si>
    <t>2017/06</t>
  </si>
  <si>
    <t>2017/07</t>
  </si>
  <si>
    <t>バージョン1.12公開
ALPS講習会</t>
    <phoneticPr fontId="1"/>
  </si>
  <si>
    <t>2017/08</t>
  </si>
  <si>
    <t>2017/09</t>
  </si>
  <si>
    <t>MateriApps LIVE!講習会</t>
  </si>
  <si>
    <t>2017/10</t>
  </si>
  <si>
    <t>2017/11</t>
  </si>
  <si>
    <t>2017/12</t>
  </si>
  <si>
    <t>2018/01</t>
    <phoneticPr fontId="1"/>
  </si>
  <si>
    <t>2018/02</t>
  </si>
  <si>
    <t>2018/03</t>
  </si>
  <si>
    <t>バージョン1.13公開</t>
    <phoneticPr fontId="1"/>
  </si>
  <si>
    <t>2018/04</t>
  </si>
  <si>
    <t>2018/05</t>
  </si>
  <si>
    <t>2018/06</t>
  </si>
  <si>
    <t>2018/07</t>
  </si>
  <si>
    <t>DCore講習会</t>
  </si>
  <si>
    <t>2018/08</t>
  </si>
  <si>
    <t>バージョン2.0公開
MateriApps LIVE!講習会</t>
  </si>
  <si>
    <t>2018/09</t>
  </si>
  <si>
    <t>OpenMX講習会</t>
  </si>
  <si>
    <t>2018/10</t>
  </si>
  <si>
    <t>xTAPP講習会</t>
  </si>
  <si>
    <t>2018/11</t>
  </si>
  <si>
    <t>バージョン2.1公開
SALMON, DDMRG講習会</t>
  </si>
  <si>
    <t>2018/12</t>
  </si>
  <si>
    <t>2019/01</t>
    <phoneticPr fontId="1"/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</si>
  <si>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</si>
  <si>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</si>
  <si>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</si>
  <si>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</si>
  <si>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</si>
  <si>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</si>
  <si>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</si>
  <si>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</si>
  <si>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</si>
  <si>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</si>
  <si>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</si>
  <si>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DSQSS 講習会</t>
    <phoneticPr fontId="1"/>
  </si>
  <si>
    <t>MateriApps LIVE!講習会</t>
    <phoneticPr fontId="1"/>
  </si>
  <si>
    <t>バージョン2.4公開
xTAPP, Dcore講習会</t>
    <phoneticPr fontId="1"/>
  </si>
  <si>
    <t>バージョン2.3公開
ALAMODE講習会</t>
    <phoneticPr fontId="1"/>
  </si>
  <si>
    <t>バージョン2.2公開</t>
    <phoneticPr fontId="1"/>
  </si>
  <si>
    <t>講習会＠ブラジル</t>
    <phoneticPr fontId="1"/>
  </si>
  <si>
    <t>2020/03</t>
    <phoneticPr fontId="1"/>
  </si>
  <si>
    <t>2020/01</t>
    <phoneticPr fontId="1"/>
  </si>
  <si>
    <t>2020/02</t>
    <phoneticPr fontId="1"/>
  </si>
  <si>
    <t>バージョン2.5公開
CASONO講習会</t>
    <rPh sb="8" eb="10">
      <t xml:space="preserve">コウカイ </t>
    </rPh>
    <rPh sb="17" eb="20">
      <t xml:space="preserve">コウシュウカイ </t>
    </rPh>
    <phoneticPr fontId="1"/>
  </si>
  <si>
    <t>xTAPP講習会</t>
    <phoneticPr fontId="1"/>
  </si>
  <si>
    <t>RIST講習会</t>
    <rPh sb="4" eb="7">
      <t xml:space="preserve">コウシュウカイ </t>
    </rPh>
    <phoneticPr fontId="1"/>
  </si>
  <si>
    <t>2020/04</t>
  </si>
  <si>
    <t>2020/05</t>
  </si>
  <si>
    <t>2020/06</t>
  </si>
  <si>
    <t>2020/07</t>
  </si>
  <si>
    <t>2020/08</t>
  </si>
  <si>
    <t>MateriApps LIVE!講習会
Hφ講習会</t>
    <rPh sb="22" eb="25">
      <t xml:space="preserve">コウシュウカイ </t>
    </rPh>
    <phoneticPr fontId="1"/>
  </si>
  <si>
    <t>2020/09</t>
    <phoneticPr fontId="1"/>
  </si>
  <si>
    <t>2020/10</t>
  </si>
  <si>
    <t>2020/11</t>
  </si>
  <si>
    <t>2020/12</t>
  </si>
  <si>
    <t>2021/01</t>
    <phoneticPr fontId="1"/>
  </si>
  <si>
    <t>2021/02</t>
  </si>
  <si>
    <t>2021/03</t>
  </si>
  <si>
    <t>2021/04</t>
  </si>
  <si>
    <t>2021/05</t>
  </si>
  <si>
    <t>2021/06</t>
  </si>
  <si>
    <t>2021/07</t>
  </si>
  <si>
    <t>2021/08</t>
  </si>
  <si>
    <t>2021/09</t>
  </si>
  <si>
    <t>2021/10</t>
  </si>
  <si>
    <t>2021/11</t>
  </si>
  <si>
    <t>2021/12</t>
  </si>
  <si>
    <t>配布数(累計)</t>
    <rPh sb="0" eb="3">
      <t xml:space="preserve">ハイフスウ </t>
    </rPh>
    <rPh sb="4" eb="6">
      <t xml:space="preserve">ルイケイ </t>
    </rPh>
    <phoneticPr fontId="1"/>
  </si>
  <si>
    <t>2022/01</t>
    <phoneticPr fontId="1"/>
  </si>
  <si>
    <t>2022/02</t>
  </si>
  <si>
    <t>2022/03</t>
  </si>
  <si>
    <t>2022/04</t>
  </si>
  <si>
    <t>2022/05</t>
  </si>
  <si>
    <t>2022/06</t>
  </si>
  <si>
    <t>2022/07</t>
  </si>
  <si>
    <t>2022/08</t>
  </si>
  <si>
    <t>2022/09</t>
  </si>
  <si>
    <t>2022/10</t>
  </si>
  <si>
    <t>2022/11</t>
  </si>
  <si>
    <t>2022/12</t>
  </si>
  <si>
    <t>docker 累計</t>
    <rPh sb="7" eb="9">
      <t xml:space="preserve">ルイケイ </t>
    </rPh>
    <phoneticPr fontId="1"/>
  </si>
  <si>
    <t>2023/01</t>
    <phoneticPr fontId="1"/>
  </si>
  <si>
    <t>2023/02</t>
  </si>
  <si>
    <t>2023/03</t>
  </si>
  <si>
    <t>2023/04</t>
  </si>
  <si>
    <t>2023/05</t>
  </si>
  <si>
    <t>2023/06</t>
  </si>
  <si>
    <t>2023/07</t>
  </si>
  <si>
    <t>2023/08</t>
  </si>
  <si>
    <t>2023/09</t>
  </si>
  <si>
    <t>2023/10</t>
  </si>
  <si>
    <t>2023/11</t>
  </si>
  <si>
    <t>2023/12</t>
  </si>
  <si>
    <t>2024/01</t>
  </si>
  <si>
    <t>2024/02</t>
  </si>
  <si>
    <t>2024/03</t>
  </si>
  <si>
    <t>2024/04</t>
  </si>
  <si>
    <t>2024/05</t>
  </si>
  <si>
    <t>2024/06</t>
  </si>
  <si>
    <t>2024/07</t>
  </si>
  <si>
    <t>2024/08</t>
  </si>
  <si>
    <t>2024/09</t>
  </si>
  <si>
    <t>2024/10</t>
  </si>
  <si>
    <t>2024/11</t>
  </si>
  <si>
    <t>2024/12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</si>
</sst>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indexed="8"/>
      <name val="Helvetica"/>
    </font>
    <font>
      <sz val="6"/>
      <name val="Helvetica"/>
      <family val="2"/>
    </font>
    <font>
      <sz val="10"/>
      <color indexed="8"/>
      <name val="MS PGothic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6"/>
        <bgColor auto="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0">
    <xf numFmtId="0" fontId="0" fillId="0" borderId="0" xfId="0">
      <alignment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center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49" fontId="2" fillId="0" borderId="3" xfId="0" applyNumberFormat="1" applyFont="1" applyBorder="1" applyAlignment="1">
      <alignment horizontal="center" vertical="top" wrapText="1"/>
    </xf>
    <xf numFmtId="0" fontId="2" fillId="0" borderId="3" xfId="0" applyNumberFormat="1" applyFont="1" applyBorder="1" applyAlignment="1">
      <alignment horizontal="center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center" vertical="top" wrapText="1"/>
    </xf>
    <xf numFmtId="49" fontId="2" fillId="0" borderId="2" xfId="0" applyNumberFormat="1" applyFont="1" applyBorder="1" applyAlignment="1">
      <alignment horizontal="center" vertical="top" wrapText="1"/>
    </xf>
    <xf numFmtId="0" fontId="2" fillId="0" borderId="2" xfId="0" applyNumberFormat="1" applyFont="1" applyBorder="1" applyAlignment="1">
      <alignment horizontal="center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center" vertical="top" wrapText="1"/>
    </xf>
    <xf numFmtId="49" fontId="2" fillId="0" borderId="3" xfId="0" applyNumberFormat="1" applyFont="1" applyBorder="1" applyAlignment="1">
      <alignment horizontal="left" vertical="top" wrapText="1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3" xfId="0" applyNumberFormat="1" applyFont="1" applyBorder="1" applyAlignment="1">
      <alignment horizontal="left" vertical="top" wrapText="1"/>
    </xf>
    <xf numFmtId="0" fontId="2" fillId="0" borderId="2" xfId="0" applyNumberFormat="1" applyFont="1" applyBorder="1" applyAlignment="1">
      <alignment horizontal="left" vertical="top" wrapText="1"/>
    </xf>
  </cellXfs>
  <cellStyles count="1">
    <cellStyle name="標準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EFE"/>
      <rgbColor rgb="FFB8B8B8"/>
      <rgbColor rgb="FF5C7CA0"/>
      <rgbColor rgb="FF779F45"/>
      <rgbColor rgb="FFFF2600"/>
      <rgbColor rgb="FFA5A5A5"/>
      <rgbColor rgb="FF3F3F3F"/>
      <rgbColor rgb="FFBDC0BF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139"/>
  <sheetViews>
    <sheetView showGridLines="0" tabSelected="1" workbookViewId="0">
      <pane xSplit="1" ySplit="1" topLeftCell="B96" activePane="bottomRight" state="frozen"/>
      <selection pane="topRight"/>
      <selection pane="bottomLeft"/>
      <selection pane="bottomRight" activeCell="B116" sqref="B116:B133"/>
    </sheetView>
  </sheetViews>
  <sheetFormatPr baseColWidth="10" defaultColWidth="14.5" defaultRowHeight="14" x14ac:dyDescent="0.15"/>
  <cols>
    <col min="1" max="2" width="14.5" style="1" customWidth="1"/>
    <col min="3" max="3" width="20.6640625" style="1" customWidth="1"/>
    <col min="4" max="4" width="17" style="1" customWidth="1"/>
    <col min="5" max="5" width="19.5" style="1" customWidth="1"/>
    <col min="6" max="7" width="14.5" style="1" customWidth="1"/>
    <col min="8" max="8" width="24.5" style="2" customWidth="1"/>
    <col min="9" max="13" width="14.5" style="1" customWidth="1"/>
    <col min="14" max="258" width="14.5" style="3" customWidth="1"/>
    <col min="259" max="16384" width="14.5" style="3"/>
  </cols>
  <sheetData>
    <row r="1" spans="1:13" ht="15" x14ac:dyDescent="0.15">
      <c r="A1" s="3"/>
      <c r="B1" s="3" t="s">
        <v>145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158</v>
      </c>
      <c r="H1" s="5" t="s">
        <v>4</v>
      </c>
      <c r="I1" s="6"/>
      <c r="J1" s="6"/>
      <c r="K1" s="6"/>
      <c r="L1" s="6"/>
      <c r="M1" s="6"/>
    </row>
    <row r="2" spans="1:13" ht="15" x14ac:dyDescent="0.15">
      <c r="A2" s="4" t="s">
        <v>5</v>
      </c>
      <c r="B2" s="1">
        <f>C2+D2</f>
        <v>34</v>
      </c>
      <c r="C2" s="1">
        <f>E2</f>
        <v>34</v>
      </c>
      <c r="D2" s="1">
        <f>F2</f>
        <v>0</v>
      </c>
      <c r="E2" s="1">
        <v>34</v>
      </c>
      <c r="F2" s="1">
        <v>0</v>
      </c>
      <c r="H2" s="5" t="s">
        <v>6</v>
      </c>
      <c r="I2" s="3"/>
      <c r="J2" s="3"/>
      <c r="K2" s="3"/>
      <c r="L2" s="3"/>
      <c r="M2" s="3"/>
    </row>
    <row r="3" spans="1:13" ht="15" x14ac:dyDescent="0.15">
      <c r="A3" s="4" t="s">
        <v>7</v>
      </c>
      <c r="B3" s="1">
        <f t="shared" ref="B3:B66" si="0">C3+D3</f>
        <v>38</v>
      </c>
      <c r="C3" s="1">
        <f t="shared" ref="C3:C34" si="1">C2+E3</f>
        <v>38</v>
      </c>
      <c r="D3" s="1">
        <f t="shared" ref="D3:D34" si="2">D2+F3</f>
        <v>0</v>
      </c>
      <c r="E3" s="1">
        <v>4</v>
      </c>
      <c r="F3" s="1">
        <v>0</v>
      </c>
      <c r="H3" s="7"/>
      <c r="I3" s="3"/>
      <c r="J3" s="3"/>
      <c r="K3" s="3"/>
      <c r="L3" s="3"/>
      <c r="M3" s="3"/>
    </row>
    <row r="4" spans="1:13" ht="30" x14ac:dyDescent="0.15">
      <c r="A4" s="4" t="s">
        <v>8</v>
      </c>
      <c r="B4" s="1">
        <f t="shared" si="0"/>
        <v>84</v>
      </c>
      <c r="C4" s="1">
        <f t="shared" si="1"/>
        <v>63</v>
      </c>
      <c r="D4" s="1">
        <f t="shared" si="2"/>
        <v>21</v>
      </c>
      <c r="E4" s="1">
        <v>25</v>
      </c>
      <c r="F4" s="1">
        <v>21</v>
      </c>
      <c r="H4" s="5" t="s">
        <v>9</v>
      </c>
      <c r="I4" s="3"/>
      <c r="J4" s="3"/>
      <c r="K4" s="3"/>
      <c r="L4" s="3"/>
      <c r="M4" s="3"/>
    </row>
    <row r="5" spans="1:13" ht="15" x14ac:dyDescent="0.15">
      <c r="A5" s="4" t="s">
        <v>10</v>
      </c>
      <c r="B5" s="1">
        <f t="shared" si="0"/>
        <v>92</v>
      </c>
      <c r="C5" s="1">
        <f t="shared" si="1"/>
        <v>71</v>
      </c>
      <c r="D5" s="1">
        <f t="shared" si="2"/>
        <v>21</v>
      </c>
      <c r="E5" s="1">
        <v>8</v>
      </c>
      <c r="F5" s="1">
        <v>0</v>
      </c>
      <c r="H5" s="7"/>
      <c r="I5" s="3"/>
      <c r="J5" s="3"/>
      <c r="K5" s="3"/>
      <c r="L5" s="3"/>
      <c r="M5" s="3"/>
    </row>
    <row r="6" spans="1:13" ht="15" x14ac:dyDescent="0.15">
      <c r="A6" s="4" t="s">
        <v>11</v>
      </c>
      <c r="B6" s="1">
        <f t="shared" si="0"/>
        <v>95</v>
      </c>
      <c r="C6" s="1">
        <f t="shared" si="1"/>
        <v>74</v>
      </c>
      <c r="D6" s="1">
        <f t="shared" si="2"/>
        <v>21</v>
      </c>
      <c r="E6" s="1">
        <v>3</v>
      </c>
      <c r="F6" s="1">
        <v>0</v>
      </c>
      <c r="H6" s="7"/>
      <c r="I6" s="3"/>
      <c r="J6" s="3"/>
      <c r="K6" s="3"/>
      <c r="L6" s="3"/>
      <c r="M6" s="3"/>
    </row>
    <row r="7" spans="1:13" ht="15" x14ac:dyDescent="0.15">
      <c r="A7" s="4" t="s">
        <v>12</v>
      </c>
      <c r="B7" s="1">
        <f t="shared" si="0"/>
        <v>119</v>
      </c>
      <c r="C7" s="1">
        <f t="shared" si="1"/>
        <v>98</v>
      </c>
      <c r="D7" s="1">
        <f t="shared" si="2"/>
        <v>21</v>
      </c>
      <c r="E7" s="1">
        <v>24</v>
      </c>
      <c r="F7" s="1">
        <v>0</v>
      </c>
      <c r="H7" s="7"/>
      <c r="I7" s="3"/>
      <c r="J7" s="3"/>
      <c r="K7" s="3"/>
      <c r="L7" s="3"/>
      <c r="M7" s="3"/>
    </row>
    <row r="8" spans="1:13" ht="15" x14ac:dyDescent="0.15">
      <c r="A8" s="4" t="s">
        <v>13</v>
      </c>
      <c r="B8" s="1">
        <f t="shared" si="0"/>
        <v>138</v>
      </c>
      <c r="C8" s="1">
        <f t="shared" si="1"/>
        <v>117</v>
      </c>
      <c r="D8" s="1">
        <f t="shared" si="2"/>
        <v>21</v>
      </c>
      <c r="E8" s="1">
        <v>19</v>
      </c>
      <c r="F8" s="1">
        <v>0</v>
      </c>
      <c r="H8" s="7"/>
      <c r="I8" s="3"/>
      <c r="J8" s="3"/>
      <c r="K8" s="3"/>
      <c r="L8" s="3"/>
      <c r="M8" s="3"/>
    </row>
    <row r="9" spans="1:13" ht="15" x14ac:dyDescent="0.15">
      <c r="A9" s="4" t="s">
        <v>14</v>
      </c>
      <c r="B9" s="1">
        <f t="shared" si="0"/>
        <v>142</v>
      </c>
      <c r="C9" s="1">
        <f t="shared" si="1"/>
        <v>121</v>
      </c>
      <c r="D9" s="1">
        <f t="shared" si="2"/>
        <v>21</v>
      </c>
      <c r="E9" s="1">
        <v>4</v>
      </c>
      <c r="F9" s="1">
        <v>0</v>
      </c>
      <c r="H9" s="7"/>
      <c r="I9" s="3"/>
      <c r="J9" s="3"/>
      <c r="K9" s="3"/>
      <c r="L9" s="3"/>
      <c r="M9" s="3"/>
    </row>
    <row r="10" spans="1:13" ht="45" x14ac:dyDescent="0.15">
      <c r="A10" s="4" t="s">
        <v>15</v>
      </c>
      <c r="B10" s="1">
        <f t="shared" si="0"/>
        <v>360</v>
      </c>
      <c r="C10" s="1">
        <f t="shared" si="1"/>
        <v>170</v>
      </c>
      <c r="D10" s="1">
        <f t="shared" si="2"/>
        <v>190</v>
      </c>
      <c r="E10" s="1">
        <v>49</v>
      </c>
      <c r="F10" s="1">
        <v>169</v>
      </c>
      <c r="H10" s="5" t="s">
        <v>16</v>
      </c>
      <c r="I10" s="3"/>
      <c r="J10" s="3"/>
      <c r="K10" s="3"/>
      <c r="L10" s="3"/>
      <c r="M10" s="3"/>
    </row>
    <row r="11" spans="1:13" ht="15" x14ac:dyDescent="0.15">
      <c r="A11" s="4" t="s">
        <v>17</v>
      </c>
      <c r="B11" s="1">
        <f t="shared" si="0"/>
        <v>401</v>
      </c>
      <c r="C11" s="1">
        <f t="shared" si="1"/>
        <v>211</v>
      </c>
      <c r="D11" s="1">
        <f t="shared" si="2"/>
        <v>190</v>
      </c>
      <c r="E11" s="1">
        <v>41</v>
      </c>
      <c r="F11" s="1">
        <v>0</v>
      </c>
      <c r="H11" s="7"/>
      <c r="I11" s="3"/>
      <c r="J11" s="3"/>
      <c r="K11" s="3"/>
      <c r="L11" s="3"/>
      <c r="M11" s="3"/>
    </row>
    <row r="12" spans="1:13" ht="15" x14ac:dyDescent="0.15">
      <c r="A12" s="4" t="s">
        <v>18</v>
      </c>
      <c r="B12" s="1">
        <f t="shared" si="0"/>
        <v>409</v>
      </c>
      <c r="C12" s="1">
        <f t="shared" si="1"/>
        <v>219</v>
      </c>
      <c r="D12" s="1">
        <f t="shared" si="2"/>
        <v>190</v>
      </c>
      <c r="E12" s="1">
        <v>8</v>
      </c>
      <c r="F12" s="1">
        <v>0</v>
      </c>
      <c r="H12" s="7"/>
      <c r="I12" s="3"/>
      <c r="J12" s="3"/>
      <c r="K12" s="3"/>
      <c r="L12" s="3"/>
      <c r="M12" s="3"/>
    </row>
    <row r="13" spans="1:13" ht="15" x14ac:dyDescent="0.15">
      <c r="A13" s="4" t="s">
        <v>19</v>
      </c>
      <c r="B13" s="1">
        <f t="shared" si="0"/>
        <v>418</v>
      </c>
      <c r="C13" s="1">
        <f t="shared" si="1"/>
        <v>228</v>
      </c>
      <c r="D13" s="1">
        <f t="shared" si="2"/>
        <v>190</v>
      </c>
      <c r="E13" s="1">
        <v>9</v>
      </c>
      <c r="F13" s="1">
        <v>0</v>
      </c>
      <c r="H13" s="7"/>
      <c r="I13" s="3"/>
      <c r="J13" s="3"/>
      <c r="K13" s="3"/>
      <c r="L13" s="3"/>
      <c r="M13" s="3"/>
    </row>
    <row r="14" spans="1:13" ht="15" x14ac:dyDescent="0.15">
      <c r="A14" s="4" t="s">
        <v>20</v>
      </c>
      <c r="B14" s="1">
        <f t="shared" si="0"/>
        <v>446</v>
      </c>
      <c r="C14" s="1">
        <f t="shared" si="1"/>
        <v>255</v>
      </c>
      <c r="D14" s="1">
        <f t="shared" si="2"/>
        <v>191</v>
      </c>
      <c r="E14" s="1">
        <v>27</v>
      </c>
      <c r="F14" s="1">
        <v>1</v>
      </c>
      <c r="H14" s="5" t="s">
        <v>21</v>
      </c>
      <c r="I14" s="3"/>
      <c r="J14" s="3"/>
      <c r="K14" s="3"/>
      <c r="L14" s="3"/>
      <c r="M14" s="3"/>
    </row>
    <row r="15" spans="1:13" ht="15" x14ac:dyDescent="0.15">
      <c r="A15" s="4" t="s">
        <v>22</v>
      </c>
      <c r="B15" s="1">
        <f t="shared" si="0"/>
        <v>475</v>
      </c>
      <c r="C15" s="1">
        <f t="shared" si="1"/>
        <v>279</v>
      </c>
      <c r="D15" s="1">
        <f t="shared" si="2"/>
        <v>196</v>
      </c>
      <c r="E15" s="1">
        <v>24</v>
      </c>
      <c r="F15" s="1">
        <v>5</v>
      </c>
      <c r="H15" s="7"/>
      <c r="I15" s="3"/>
      <c r="J15" s="3"/>
      <c r="K15" s="3"/>
      <c r="L15" s="3"/>
      <c r="M15" s="3"/>
    </row>
    <row r="16" spans="1:13" ht="30" x14ac:dyDescent="0.15">
      <c r="A16" s="4" t="s">
        <v>23</v>
      </c>
      <c r="B16" s="1">
        <f t="shared" si="0"/>
        <v>670</v>
      </c>
      <c r="C16" s="1">
        <f t="shared" si="1"/>
        <v>431</v>
      </c>
      <c r="D16" s="1">
        <f t="shared" si="2"/>
        <v>239</v>
      </c>
      <c r="E16" s="1">
        <v>152</v>
      </c>
      <c r="F16" s="1">
        <v>43</v>
      </c>
      <c r="H16" s="5" t="s">
        <v>24</v>
      </c>
      <c r="I16" s="3"/>
      <c r="J16" s="3"/>
      <c r="K16" s="3"/>
      <c r="L16" s="3"/>
      <c r="M16" s="3"/>
    </row>
    <row r="17" spans="1:13" ht="15" x14ac:dyDescent="0.15">
      <c r="A17" s="4" t="s">
        <v>25</v>
      </c>
      <c r="B17" s="1">
        <f t="shared" si="0"/>
        <v>688</v>
      </c>
      <c r="C17" s="1">
        <f t="shared" si="1"/>
        <v>448</v>
      </c>
      <c r="D17" s="1">
        <f t="shared" si="2"/>
        <v>240</v>
      </c>
      <c r="E17" s="1">
        <v>17</v>
      </c>
      <c r="F17" s="1">
        <v>1</v>
      </c>
      <c r="H17" s="7"/>
      <c r="I17" s="3"/>
      <c r="J17" s="3"/>
      <c r="K17" s="3"/>
      <c r="L17" s="3"/>
      <c r="M17" s="3"/>
    </row>
    <row r="18" spans="1:13" ht="15" x14ac:dyDescent="0.15">
      <c r="A18" s="4" t="s">
        <v>26</v>
      </c>
      <c r="B18" s="1">
        <f t="shared" si="0"/>
        <v>698</v>
      </c>
      <c r="C18" s="1">
        <f t="shared" si="1"/>
        <v>458</v>
      </c>
      <c r="D18" s="1">
        <f t="shared" si="2"/>
        <v>240</v>
      </c>
      <c r="E18" s="1">
        <v>10</v>
      </c>
      <c r="F18" s="1">
        <v>0</v>
      </c>
      <c r="H18" s="7"/>
      <c r="I18" s="3"/>
      <c r="J18" s="3"/>
      <c r="K18" s="3"/>
      <c r="L18" s="3"/>
      <c r="M18" s="3"/>
    </row>
    <row r="19" spans="1:13" s="15" customFormat="1" ht="16" thickBot="1" x14ac:dyDescent="0.2">
      <c r="A19" s="12" t="s">
        <v>27</v>
      </c>
      <c r="B19" s="1">
        <f t="shared" si="0"/>
        <v>733</v>
      </c>
      <c r="C19" s="13">
        <f t="shared" si="1"/>
        <v>488</v>
      </c>
      <c r="D19" s="13">
        <f t="shared" si="2"/>
        <v>245</v>
      </c>
      <c r="E19" s="13">
        <v>30</v>
      </c>
      <c r="F19" s="13">
        <v>5</v>
      </c>
      <c r="G19" s="13"/>
      <c r="H19" s="14"/>
    </row>
    <row r="20" spans="1:13" s="11" customFormat="1" ht="16" thickTop="1" x14ac:dyDescent="0.15">
      <c r="A20" s="8" t="s">
        <v>28</v>
      </c>
      <c r="B20" s="1">
        <f t="shared" si="0"/>
        <v>748</v>
      </c>
      <c r="C20" s="9">
        <f t="shared" si="1"/>
        <v>501</v>
      </c>
      <c r="D20" s="9">
        <f t="shared" si="2"/>
        <v>247</v>
      </c>
      <c r="E20" s="9">
        <v>13</v>
      </c>
      <c r="F20" s="9">
        <v>2</v>
      </c>
      <c r="G20" s="9"/>
      <c r="H20" s="10"/>
    </row>
    <row r="21" spans="1:13" ht="15" x14ac:dyDescent="0.15">
      <c r="A21" s="4" t="s">
        <v>29</v>
      </c>
      <c r="B21" s="1">
        <f t="shared" si="0"/>
        <v>805</v>
      </c>
      <c r="C21" s="1">
        <f t="shared" si="1"/>
        <v>538</v>
      </c>
      <c r="D21" s="1">
        <f t="shared" si="2"/>
        <v>267</v>
      </c>
      <c r="E21" s="1">
        <v>37</v>
      </c>
      <c r="F21" s="1">
        <v>20</v>
      </c>
      <c r="H21" s="7"/>
      <c r="I21" s="3"/>
      <c r="J21" s="3"/>
      <c r="K21" s="3"/>
      <c r="L21" s="3"/>
      <c r="M21" s="3"/>
    </row>
    <row r="22" spans="1:13" ht="15" x14ac:dyDescent="0.15">
      <c r="A22" s="4" t="s">
        <v>30</v>
      </c>
      <c r="B22" s="1">
        <f t="shared" si="0"/>
        <v>899</v>
      </c>
      <c r="C22" s="1">
        <f t="shared" si="1"/>
        <v>632</v>
      </c>
      <c r="D22" s="1">
        <f t="shared" si="2"/>
        <v>267</v>
      </c>
      <c r="E22" s="3">
        <v>94</v>
      </c>
      <c r="F22" s="3">
        <v>0</v>
      </c>
      <c r="G22" s="3"/>
      <c r="H22" s="5" t="s">
        <v>31</v>
      </c>
      <c r="I22" s="3"/>
      <c r="J22" s="3"/>
      <c r="K22" s="3"/>
      <c r="L22" s="3"/>
      <c r="M22" s="3"/>
    </row>
    <row r="23" spans="1:13" ht="45" x14ac:dyDescent="0.15">
      <c r="A23" s="4" t="s">
        <v>32</v>
      </c>
      <c r="B23" s="1">
        <f t="shared" si="0"/>
        <v>1035</v>
      </c>
      <c r="C23" s="1">
        <f t="shared" si="1"/>
        <v>691</v>
      </c>
      <c r="D23" s="1">
        <f t="shared" si="2"/>
        <v>344</v>
      </c>
      <c r="E23" s="3">
        <v>59</v>
      </c>
      <c r="F23" s="3">
        <v>77</v>
      </c>
      <c r="G23" s="3"/>
      <c r="H23" s="5" t="s">
        <v>33</v>
      </c>
      <c r="I23" s="3"/>
      <c r="J23" s="3"/>
      <c r="K23" s="3"/>
      <c r="L23" s="3"/>
      <c r="M23" s="3"/>
    </row>
    <row r="24" spans="1:13" ht="15" x14ac:dyDescent="0.15">
      <c r="A24" s="4" t="s">
        <v>34</v>
      </c>
      <c r="B24" s="1">
        <f t="shared" si="0"/>
        <v>1046</v>
      </c>
      <c r="C24" s="1">
        <f t="shared" si="1"/>
        <v>702</v>
      </c>
      <c r="D24" s="1">
        <f t="shared" si="2"/>
        <v>344</v>
      </c>
      <c r="E24" s="3">
        <v>11</v>
      </c>
      <c r="F24" s="3">
        <v>0</v>
      </c>
      <c r="G24" s="3"/>
      <c r="H24" s="5"/>
      <c r="I24" s="3"/>
      <c r="J24" s="3"/>
      <c r="K24" s="3"/>
      <c r="L24" s="3"/>
      <c r="M24" s="3"/>
    </row>
    <row r="25" spans="1:13" ht="15" x14ac:dyDescent="0.15">
      <c r="A25" s="4" t="s">
        <v>35</v>
      </c>
      <c r="B25" s="1">
        <f t="shared" si="0"/>
        <v>1064</v>
      </c>
      <c r="C25" s="1">
        <f t="shared" si="1"/>
        <v>720</v>
      </c>
      <c r="D25" s="1">
        <f t="shared" si="2"/>
        <v>344</v>
      </c>
      <c r="E25" s="3">
        <v>18</v>
      </c>
      <c r="F25" s="3">
        <v>0</v>
      </c>
      <c r="G25" s="3"/>
      <c r="H25" s="5"/>
      <c r="I25" s="3"/>
      <c r="J25" s="3"/>
      <c r="K25" s="3"/>
      <c r="L25" s="3"/>
      <c r="M25" s="3"/>
    </row>
    <row r="26" spans="1:13" ht="15" x14ac:dyDescent="0.15">
      <c r="A26" s="4" t="s">
        <v>36</v>
      </c>
      <c r="B26" s="1">
        <f t="shared" si="0"/>
        <v>1093</v>
      </c>
      <c r="C26" s="1">
        <f t="shared" si="1"/>
        <v>749</v>
      </c>
      <c r="D26" s="1">
        <f t="shared" si="2"/>
        <v>344</v>
      </c>
      <c r="E26" s="3">
        <v>29</v>
      </c>
      <c r="F26" s="3">
        <v>0</v>
      </c>
      <c r="G26" s="3"/>
      <c r="H26" s="5" t="s">
        <v>37</v>
      </c>
      <c r="I26" s="3"/>
      <c r="J26" s="3"/>
      <c r="K26" s="3"/>
      <c r="L26" s="3"/>
      <c r="M26" s="3"/>
    </row>
    <row r="27" spans="1:13" ht="30" x14ac:dyDescent="0.15">
      <c r="A27" s="4" t="s">
        <v>38</v>
      </c>
      <c r="B27" s="1">
        <f t="shared" si="0"/>
        <v>1215</v>
      </c>
      <c r="C27" s="1">
        <f t="shared" si="1"/>
        <v>864</v>
      </c>
      <c r="D27" s="1">
        <f t="shared" si="2"/>
        <v>351</v>
      </c>
      <c r="E27" s="3">
        <v>115</v>
      </c>
      <c r="F27" s="3">
        <v>7</v>
      </c>
      <c r="G27" s="3"/>
      <c r="H27" s="5" t="s">
        <v>39</v>
      </c>
      <c r="I27" s="3"/>
      <c r="J27" s="3"/>
      <c r="K27" s="3"/>
      <c r="L27" s="3"/>
      <c r="M27" s="3"/>
    </row>
    <row r="28" spans="1:13" ht="75" x14ac:dyDescent="0.15">
      <c r="A28" s="4" t="s">
        <v>40</v>
      </c>
      <c r="B28" s="1">
        <f t="shared" si="0"/>
        <v>1368</v>
      </c>
      <c r="C28" s="1">
        <f t="shared" si="1"/>
        <v>955</v>
      </c>
      <c r="D28" s="1">
        <f t="shared" si="2"/>
        <v>413</v>
      </c>
      <c r="E28" s="3">
        <v>91</v>
      </c>
      <c r="F28" s="3">
        <v>62</v>
      </c>
      <c r="G28" s="3"/>
      <c r="H28" s="5" t="s">
        <v>41</v>
      </c>
      <c r="I28" s="3"/>
      <c r="J28" s="3"/>
      <c r="K28" s="3"/>
      <c r="L28" s="3"/>
      <c r="M28" s="3"/>
    </row>
    <row r="29" spans="1:13" ht="15" x14ac:dyDescent="0.15">
      <c r="A29" s="4" t="s">
        <v>42</v>
      </c>
      <c r="B29" s="1">
        <f t="shared" si="0"/>
        <v>1390</v>
      </c>
      <c r="C29" s="1">
        <f t="shared" si="1"/>
        <v>973</v>
      </c>
      <c r="D29" s="1">
        <f t="shared" si="2"/>
        <v>417</v>
      </c>
      <c r="E29" s="3">
        <v>18</v>
      </c>
      <c r="F29" s="3">
        <v>4</v>
      </c>
      <c r="G29" s="3"/>
      <c r="H29" s="5" t="s">
        <v>43</v>
      </c>
      <c r="I29" s="3"/>
      <c r="J29" s="3"/>
      <c r="K29" s="3"/>
      <c r="L29" s="3"/>
      <c r="M29" s="3"/>
    </row>
    <row r="30" spans="1:13" ht="30" x14ac:dyDescent="0.15">
      <c r="A30" s="4" t="s">
        <v>44</v>
      </c>
      <c r="B30" s="1">
        <f t="shared" si="0"/>
        <v>1465</v>
      </c>
      <c r="C30" s="1">
        <f t="shared" si="1"/>
        <v>1045</v>
      </c>
      <c r="D30" s="1">
        <f t="shared" si="2"/>
        <v>420</v>
      </c>
      <c r="E30" s="3">
        <f>588-516</f>
        <v>72</v>
      </c>
      <c r="F30" s="3">
        <v>3</v>
      </c>
      <c r="G30" s="3"/>
      <c r="H30" s="5" t="s">
        <v>45</v>
      </c>
      <c r="I30" s="3"/>
      <c r="J30" s="3"/>
      <c r="K30" s="3"/>
      <c r="L30" s="3"/>
      <c r="M30" s="3"/>
    </row>
    <row r="31" spans="1:13" s="15" customFormat="1" ht="16" thickBot="1" x14ac:dyDescent="0.2">
      <c r="A31" s="12" t="s">
        <v>46</v>
      </c>
      <c r="B31" s="1">
        <f t="shared" si="0"/>
        <v>1529</v>
      </c>
      <c r="C31" s="13">
        <f t="shared" si="1"/>
        <v>1101</v>
      </c>
      <c r="D31" s="13">
        <f t="shared" si="2"/>
        <v>428</v>
      </c>
      <c r="E31" s="15">
        <f>246-190</f>
        <v>56</v>
      </c>
      <c r="F31" s="15">
        <v>8</v>
      </c>
      <c r="H31" s="17" t="s">
        <v>47</v>
      </c>
    </row>
    <row r="32" spans="1:13" s="11" customFormat="1" ht="31" thickTop="1" x14ac:dyDescent="0.15">
      <c r="A32" s="8" t="s">
        <v>48</v>
      </c>
      <c r="B32" s="1">
        <f t="shared" si="0"/>
        <v>1615</v>
      </c>
      <c r="C32" s="9">
        <f t="shared" si="1"/>
        <v>1175</v>
      </c>
      <c r="D32" s="9">
        <f t="shared" si="2"/>
        <v>440</v>
      </c>
      <c r="E32" s="11">
        <f>954-880</f>
        <v>74</v>
      </c>
      <c r="F32" s="11">
        <v>12</v>
      </c>
      <c r="H32" s="16" t="s">
        <v>49</v>
      </c>
    </row>
    <row r="33" spans="1:13" ht="15" x14ac:dyDescent="0.15">
      <c r="A33" s="4" t="s">
        <v>50</v>
      </c>
      <c r="B33" s="1">
        <f t="shared" si="0"/>
        <v>1670</v>
      </c>
      <c r="C33" s="1">
        <f t="shared" si="1"/>
        <v>1230</v>
      </c>
      <c r="D33" s="1">
        <f t="shared" si="2"/>
        <v>440</v>
      </c>
      <c r="E33" s="3">
        <f>596-541</f>
        <v>55</v>
      </c>
      <c r="F33" s="3"/>
      <c r="G33" s="3"/>
      <c r="H33" s="5" t="s">
        <v>51</v>
      </c>
      <c r="I33" s="3"/>
      <c r="J33" s="3"/>
      <c r="K33" s="3"/>
      <c r="L33" s="3"/>
      <c r="M33" s="3"/>
    </row>
    <row r="34" spans="1:13" ht="45" x14ac:dyDescent="0.15">
      <c r="A34" s="4" t="s">
        <v>52</v>
      </c>
      <c r="B34" s="1">
        <f t="shared" si="0"/>
        <v>2055</v>
      </c>
      <c r="C34" s="1">
        <f t="shared" si="1"/>
        <v>1598</v>
      </c>
      <c r="D34" s="1">
        <f t="shared" si="2"/>
        <v>457</v>
      </c>
      <c r="E34" s="3">
        <f>582-214</f>
        <v>368</v>
      </c>
      <c r="F34" s="3">
        <v>17</v>
      </c>
      <c r="G34" s="3"/>
      <c r="H34" s="5" t="s">
        <v>53</v>
      </c>
      <c r="I34" s="3"/>
      <c r="J34" s="3"/>
      <c r="K34" s="3"/>
      <c r="L34" s="3"/>
      <c r="M34" s="3"/>
    </row>
    <row r="35" spans="1:13" ht="15" x14ac:dyDescent="0.15">
      <c r="A35" s="4" t="s">
        <v>54</v>
      </c>
      <c r="B35" s="1">
        <f t="shared" si="0"/>
        <v>2190</v>
      </c>
      <c r="C35" s="1">
        <f t="shared" ref="C35:C116" si="3">C34+E35</f>
        <v>1660</v>
      </c>
      <c r="D35" s="1">
        <f t="shared" ref="D35:D116" si="4">D34+F35</f>
        <v>530</v>
      </c>
      <c r="E35" s="3">
        <f>137-75</f>
        <v>62</v>
      </c>
      <c r="F35" s="3">
        <v>73</v>
      </c>
      <c r="G35" s="3"/>
      <c r="H35" s="5" t="s">
        <v>55</v>
      </c>
      <c r="I35" s="3"/>
      <c r="J35" s="3"/>
      <c r="K35" s="3"/>
      <c r="L35" s="3"/>
      <c r="M35" s="3"/>
    </row>
    <row r="36" spans="1:13" ht="15" x14ac:dyDescent="0.15">
      <c r="A36" s="4" t="s">
        <v>56</v>
      </c>
      <c r="B36" s="1">
        <f t="shared" si="0"/>
        <v>2220</v>
      </c>
      <c r="C36" s="1">
        <f t="shared" si="3"/>
        <v>1690</v>
      </c>
      <c r="D36" s="1">
        <f t="shared" si="4"/>
        <v>530</v>
      </c>
      <c r="E36" s="3">
        <v>30</v>
      </c>
      <c r="F36" s="3">
        <v>0</v>
      </c>
      <c r="G36" s="3"/>
      <c r="H36" s="5"/>
      <c r="I36" s="3"/>
      <c r="J36" s="3"/>
      <c r="K36" s="3"/>
      <c r="L36" s="3"/>
      <c r="M36" s="3"/>
    </row>
    <row r="37" spans="1:13" ht="15" x14ac:dyDescent="0.15">
      <c r="A37" s="4" t="s">
        <v>57</v>
      </c>
      <c r="B37" s="1">
        <f t="shared" si="0"/>
        <v>2257</v>
      </c>
      <c r="C37" s="1">
        <f t="shared" si="3"/>
        <v>1719</v>
      </c>
      <c r="D37" s="1">
        <f t="shared" si="4"/>
        <v>538</v>
      </c>
      <c r="E37" s="3">
        <f>458-429</f>
        <v>29</v>
      </c>
      <c r="F37" s="3">
        <v>8</v>
      </c>
      <c r="G37" s="3"/>
      <c r="H37" s="5" t="s">
        <v>58</v>
      </c>
      <c r="I37" s="3"/>
      <c r="J37" s="3"/>
      <c r="K37" s="3"/>
      <c r="L37" s="3"/>
      <c r="M37" s="3"/>
    </row>
    <row r="38" spans="1:13" ht="15" x14ac:dyDescent="0.15">
      <c r="A38" s="4" t="s">
        <v>59</v>
      </c>
      <c r="B38" s="1">
        <f t="shared" si="0"/>
        <v>2303</v>
      </c>
      <c r="C38" s="1">
        <f t="shared" si="3"/>
        <v>1755</v>
      </c>
      <c r="D38" s="1">
        <f t="shared" si="4"/>
        <v>548</v>
      </c>
      <c r="E38" s="3">
        <f>394-358</f>
        <v>36</v>
      </c>
      <c r="F38" s="3">
        <v>10</v>
      </c>
      <c r="G38" s="3"/>
      <c r="H38" s="5" t="s">
        <v>60</v>
      </c>
      <c r="I38" s="3"/>
      <c r="J38" s="3"/>
      <c r="K38" s="3"/>
      <c r="L38" s="3"/>
      <c r="M38" s="3"/>
    </row>
    <row r="39" spans="1:13" ht="15" x14ac:dyDescent="0.15">
      <c r="A39" s="4" t="s">
        <v>61</v>
      </c>
      <c r="B39" s="1">
        <f t="shared" si="0"/>
        <v>2317</v>
      </c>
      <c r="C39" s="1">
        <f t="shared" si="3"/>
        <v>1769</v>
      </c>
      <c r="D39" s="1">
        <f t="shared" si="4"/>
        <v>548</v>
      </c>
      <c r="E39" s="3">
        <f>806-792</f>
        <v>14</v>
      </c>
      <c r="F39" s="3">
        <v>0</v>
      </c>
      <c r="G39" s="3"/>
      <c r="H39" s="5"/>
      <c r="I39" s="3"/>
      <c r="J39" s="3"/>
      <c r="K39" s="3"/>
      <c r="L39" s="3"/>
      <c r="M39" s="3"/>
    </row>
    <row r="40" spans="1:13" ht="30" x14ac:dyDescent="0.15">
      <c r="A40" s="4" t="s">
        <v>62</v>
      </c>
      <c r="B40" s="1">
        <f t="shared" si="0"/>
        <v>2427</v>
      </c>
      <c r="C40" s="1">
        <f t="shared" si="3"/>
        <v>1871</v>
      </c>
      <c r="D40" s="1">
        <f t="shared" si="4"/>
        <v>556</v>
      </c>
      <c r="E40" s="3">
        <f>1601-1499</f>
        <v>102</v>
      </c>
      <c r="F40" s="3">
        <v>8</v>
      </c>
      <c r="G40" s="3"/>
      <c r="H40" s="5" t="s">
        <v>63</v>
      </c>
      <c r="I40" s="3"/>
      <c r="J40" s="3"/>
      <c r="K40" s="3"/>
      <c r="L40" s="3"/>
      <c r="M40" s="3"/>
    </row>
    <row r="41" spans="1:13" ht="15" x14ac:dyDescent="0.15">
      <c r="A41" s="4" t="s">
        <v>64</v>
      </c>
      <c r="B41" s="1">
        <f t="shared" si="0"/>
        <v>2498</v>
      </c>
      <c r="C41" s="1">
        <f t="shared" si="3"/>
        <v>1942</v>
      </c>
      <c r="D41" s="1">
        <f t="shared" si="4"/>
        <v>556</v>
      </c>
      <c r="E41" s="3">
        <f>573-502</f>
        <v>71</v>
      </c>
      <c r="F41" s="3">
        <v>0</v>
      </c>
      <c r="G41" s="3"/>
      <c r="H41" s="5"/>
      <c r="I41" s="3"/>
      <c r="J41" s="3"/>
      <c r="K41" s="3"/>
      <c r="L41" s="3"/>
      <c r="M41" s="3"/>
    </row>
    <row r="42" spans="1:13" ht="15" x14ac:dyDescent="0.15">
      <c r="A42" s="4" t="s">
        <v>65</v>
      </c>
      <c r="B42" s="1">
        <f t="shared" si="0"/>
        <v>2540</v>
      </c>
      <c r="C42" s="1">
        <f t="shared" si="3"/>
        <v>1984</v>
      </c>
      <c r="D42" s="1">
        <f t="shared" si="4"/>
        <v>556</v>
      </c>
      <c r="E42" s="3">
        <f>239-197</f>
        <v>42</v>
      </c>
      <c r="F42" s="3">
        <v>0</v>
      </c>
      <c r="G42" s="3"/>
      <c r="H42" s="5"/>
      <c r="I42" s="3"/>
      <c r="J42" s="3"/>
      <c r="K42" s="3"/>
      <c r="L42" s="3"/>
      <c r="M42" s="3"/>
    </row>
    <row r="43" spans="1:13" s="15" customFormat="1" ht="16" thickBot="1" x14ac:dyDescent="0.2">
      <c r="A43" s="12" t="s">
        <v>66</v>
      </c>
      <c r="B43" s="1">
        <f t="shared" si="0"/>
        <v>2576</v>
      </c>
      <c r="C43" s="13">
        <f t="shared" si="3"/>
        <v>2020</v>
      </c>
      <c r="D43" s="13">
        <f t="shared" si="4"/>
        <v>556</v>
      </c>
      <c r="E43" s="15">
        <f>365-329</f>
        <v>36</v>
      </c>
      <c r="F43" s="15">
        <v>0</v>
      </c>
      <c r="H43" s="17"/>
    </row>
    <row r="44" spans="1:13" s="11" customFormat="1" ht="16" thickTop="1" x14ac:dyDescent="0.15">
      <c r="A44" s="8" t="s">
        <v>67</v>
      </c>
      <c r="B44" s="1">
        <f t="shared" si="0"/>
        <v>2596</v>
      </c>
      <c r="C44" s="9">
        <f t="shared" si="3"/>
        <v>2040</v>
      </c>
      <c r="D44" s="9">
        <f t="shared" si="4"/>
        <v>556</v>
      </c>
      <c r="E44" s="11">
        <f>12370-12350</f>
        <v>20</v>
      </c>
      <c r="F44" s="11">
        <v>0</v>
      </c>
      <c r="H44" s="16"/>
    </row>
    <row r="45" spans="1:13" ht="15" x14ac:dyDescent="0.15">
      <c r="A45" s="4" t="s">
        <v>68</v>
      </c>
      <c r="B45" s="1">
        <f t="shared" si="0"/>
        <v>2644</v>
      </c>
      <c r="C45" s="1">
        <f t="shared" si="3"/>
        <v>2088</v>
      </c>
      <c r="D45" s="1">
        <f t="shared" si="4"/>
        <v>556</v>
      </c>
      <c r="E45" s="3">
        <f>20020-19972</f>
        <v>48</v>
      </c>
      <c r="F45" s="3">
        <v>0</v>
      </c>
      <c r="G45" s="3"/>
      <c r="H45" s="5"/>
      <c r="I45" s="3"/>
      <c r="J45" s="3"/>
      <c r="K45" s="3"/>
      <c r="L45" s="3"/>
      <c r="M45" s="3"/>
    </row>
    <row r="46" spans="1:13" ht="15" x14ac:dyDescent="0.15">
      <c r="A46" s="4" t="s">
        <v>69</v>
      </c>
      <c r="B46" s="1">
        <f t="shared" si="0"/>
        <v>2691</v>
      </c>
      <c r="C46" s="1">
        <f t="shared" si="3"/>
        <v>2135</v>
      </c>
      <c r="D46" s="1">
        <f t="shared" si="4"/>
        <v>556</v>
      </c>
      <c r="E46" s="3">
        <f>11614-11567</f>
        <v>47</v>
      </c>
      <c r="F46" s="3">
        <v>0</v>
      </c>
      <c r="G46" s="3"/>
      <c r="H46" s="5"/>
      <c r="I46" s="3"/>
      <c r="J46" s="3"/>
      <c r="K46" s="3"/>
      <c r="L46" s="3"/>
      <c r="M46" s="3"/>
    </row>
    <row r="47" spans="1:13" ht="15" x14ac:dyDescent="0.15">
      <c r="A47" s="4" t="s">
        <v>70</v>
      </c>
      <c r="B47" s="1">
        <f t="shared" si="0"/>
        <v>3011</v>
      </c>
      <c r="C47" s="1">
        <f t="shared" si="3"/>
        <v>2385</v>
      </c>
      <c r="D47" s="1">
        <f t="shared" si="4"/>
        <v>626</v>
      </c>
      <c r="E47" s="3">
        <v>250</v>
      </c>
      <c r="F47" s="3">
        <v>70</v>
      </c>
      <c r="G47" s="3"/>
      <c r="H47" s="5" t="s">
        <v>55</v>
      </c>
      <c r="I47" s="3"/>
      <c r="J47" s="3"/>
      <c r="K47" s="3"/>
      <c r="L47" s="3"/>
      <c r="M47" s="3"/>
    </row>
    <row r="48" spans="1:13" ht="15" x14ac:dyDescent="0.15">
      <c r="A48" s="4" t="s">
        <v>71</v>
      </c>
      <c r="B48" s="1">
        <f t="shared" si="0"/>
        <v>3106</v>
      </c>
      <c r="C48" s="1">
        <f t="shared" si="3"/>
        <v>2480</v>
      </c>
      <c r="D48" s="1">
        <f t="shared" si="4"/>
        <v>626</v>
      </c>
      <c r="E48" s="3">
        <v>95</v>
      </c>
      <c r="F48" s="3">
        <v>0</v>
      </c>
      <c r="G48" s="3"/>
      <c r="H48" s="7"/>
      <c r="I48" s="3"/>
      <c r="J48" s="3"/>
      <c r="K48" s="3"/>
      <c r="L48" s="3"/>
      <c r="M48" s="3"/>
    </row>
    <row r="49" spans="1:13" ht="15" x14ac:dyDescent="0.15">
      <c r="A49" s="4" t="s">
        <v>72</v>
      </c>
      <c r="B49" s="1">
        <f t="shared" si="0"/>
        <v>3145</v>
      </c>
      <c r="C49" s="1">
        <f t="shared" si="3"/>
        <v>2519</v>
      </c>
      <c r="D49" s="1">
        <f t="shared" si="4"/>
        <v>626</v>
      </c>
      <c r="E49" s="1">
        <v>39</v>
      </c>
      <c r="F49" s="1">
        <v>0</v>
      </c>
      <c r="H49" s="7" t="s">
        <v>60</v>
      </c>
      <c r="I49" s="3"/>
      <c r="J49" s="3"/>
      <c r="K49" s="3"/>
      <c r="L49" s="3"/>
      <c r="M49" s="3"/>
    </row>
    <row r="50" spans="1:13" ht="30" x14ac:dyDescent="0.15">
      <c r="A50" s="4" t="s">
        <v>73</v>
      </c>
      <c r="B50" s="1">
        <f t="shared" si="0"/>
        <v>3409</v>
      </c>
      <c r="C50" s="1">
        <f t="shared" si="3"/>
        <v>2783</v>
      </c>
      <c r="D50" s="1">
        <f t="shared" si="4"/>
        <v>626</v>
      </c>
      <c r="E50" s="1">
        <v>264</v>
      </c>
      <c r="F50" s="1">
        <v>0</v>
      </c>
      <c r="H50" s="2" t="s">
        <v>74</v>
      </c>
    </row>
    <row r="51" spans="1:13" ht="15" x14ac:dyDescent="0.15">
      <c r="A51" s="4" t="s">
        <v>75</v>
      </c>
      <c r="B51" s="1">
        <f t="shared" si="0"/>
        <v>3555</v>
      </c>
      <c r="C51" s="1">
        <f t="shared" si="3"/>
        <v>2929</v>
      </c>
      <c r="D51" s="1">
        <f t="shared" si="4"/>
        <v>626</v>
      </c>
      <c r="E51" s="1">
        <v>146</v>
      </c>
      <c r="F51" s="1">
        <v>0</v>
      </c>
    </row>
    <row r="52" spans="1:13" ht="15" x14ac:dyDescent="0.15">
      <c r="A52" s="4" t="s">
        <v>76</v>
      </c>
      <c r="B52" s="1">
        <f t="shared" si="0"/>
        <v>3625</v>
      </c>
      <c r="C52" s="1">
        <f t="shared" si="3"/>
        <v>2999</v>
      </c>
      <c r="D52" s="1">
        <f t="shared" si="4"/>
        <v>626</v>
      </c>
      <c r="E52" s="1">
        <v>70</v>
      </c>
      <c r="F52" s="1">
        <v>0</v>
      </c>
      <c r="H52" s="2" t="s">
        <v>77</v>
      </c>
    </row>
    <row r="53" spans="1:13" ht="15" x14ac:dyDescent="0.15">
      <c r="A53" s="4" t="s">
        <v>78</v>
      </c>
      <c r="B53" s="1">
        <f t="shared" si="0"/>
        <v>3689</v>
      </c>
      <c r="C53" s="1">
        <f t="shared" si="3"/>
        <v>3055</v>
      </c>
      <c r="D53" s="1">
        <f t="shared" si="4"/>
        <v>634</v>
      </c>
      <c r="E53" s="1">
        <v>56</v>
      </c>
      <c r="F53" s="1">
        <v>8</v>
      </c>
      <c r="H53" s="2" t="s">
        <v>121</v>
      </c>
    </row>
    <row r="54" spans="1:13" ht="15" x14ac:dyDescent="0.15">
      <c r="A54" s="4" t="s">
        <v>79</v>
      </c>
      <c r="B54" s="1">
        <f t="shared" si="0"/>
        <v>3798</v>
      </c>
      <c r="C54" s="1">
        <f t="shared" si="3"/>
        <v>3151</v>
      </c>
      <c r="D54" s="1">
        <f t="shared" si="4"/>
        <v>647</v>
      </c>
      <c r="E54" s="1">
        <v>96</v>
      </c>
      <c r="F54" s="1">
        <v>13</v>
      </c>
      <c r="H54" s="2" t="s">
        <v>122</v>
      </c>
    </row>
    <row r="55" spans="1:13" s="15" customFormat="1" ht="16" thickBot="1" x14ac:dyDescent="0.2">
      <c r="A55" s="12" t="s">
        <v>80</v>
      </c>
      <c r="B55" s="1">
        <f t="shared" si="0"/>
        <v>3861</v>
      </c>
      <c r="C55" s="13">
        <f t="shared" si="3"/>
        <v>3214</v>
      </c>
      <c r="D55" s="13">
        <f t="shared" si="4"/>
        <v>647</v>
      </c>
      <c r="E55" s="13">
        <v>63</v>
      </c>
      <c r="F55" s="13">
        <v>0</v>
      </c>
      <c r="G55" s="13"/>
      <c r="H55" s="19"/>
      <c r="I55" s="13"/>
      <c r="J55" s="13"/>
      <c r="K55" s="13"/>
      <c r="L55" s="13"/>
      <c r="M55" s="13"/>
    </row>
    <row r="56" spans="1:13" s="11" customFormat="1" ht="16" thickTop="1" x14ac:dyDescent="0.15">
      <c r="A56" s="8" t="s">
        <v>81</v>
      </c>
      <c r="B56" s="1">
        <f t="shared" si="0"/>
        <v>3906</v>
      </c>
      <c r="C56" s="9">
        <f t="shared" si="3"/>
        <v>3252</v>
      </c>
      <c r="D56" s="9">
        <f t="shared" si="4"/>
        <v>654</v>
      </c>
      <c r="E56" s="9">
        <v>38</v>
      </c>
      <c r="F56" s="9">
        <v>7</v>
      </c>
      <c r="G56" s="9"/>
      <c r="H56" s="18"/>
      <c r="I56" s="9"/>
      <c r="J56" s="9"/>
      <c r="K56" s="9"/>
      <c r="L56" s="9"/>
      <c r="M56" s="9"/>
    </row>
    <row r="57" spans="1:13" ht="15" x14ac:dyDescent="0.15">
      <c r="A57" s="4" t="s">
        <v>82</v>
      </c>
      <c r="B57" s="1">
        <f t="shared" si="0"/>
        <v>3990</v>
      </c>
      <c r="C57" s="1">
        <f t="shared" si="3"/>
        <v>3336</v>
      </c>
      <c r="D57" s="1">
        <f t="shared" si="4"/>
        <v>654</v>
      </c>
      <c r="E57" s="1">
        <v>84</v>
      </c>
      <c r="F57" s="1">
        <v>0</v>
      </c>
    </row>
    <row r="58" spans="1:13" ht="15" x14ac:dyDescent="0.15">
      <c r="A58" s="4" t="s">
        <v>83</v>
      </c>
      <c r="B58" s="1">
        <f t="shared" si="0"/>
        <v>4059</v>
      </c>
      <c r="C58" s="1">
        <f t="shared" si="3"/>
        <v>3389</v>
      </c>
      <c r="D58" s="1">
        <f t="shared" si="4"/>
        <v>670</v>
      </c>
      <c r="E58" s="1">
        <v>53</v>
      </c>
      <c r="F58" s="1">
        <v>16</v>
      </c>
      <c r="H58" s="2" t="s">
        <v>84</v>
      </c>
    </row>
    <row r="59" spans="1:13" ht="15" x14ac:dyDescent="0.15">
      <c r="A59" s="4" t="s">
        <v>85</v>
      </c>
      <c r="B59" s="1">
        <f t="shared" si="0"/>
        <v>4325</v>
      </c>
      <c r="C59" s="1">
        <f t="shared" si="3"/>
        <v>3585</v>
      </c>
      <c r="D59" s="1">
        <f t="shared" si="4"/>
        <v>740</v>
      </c>
      <c r="E59" s="1">
        <v>196</v>
      </c>
      <c r="F59" s="1">
        <v>70</v>
      </c>
      <c r="H59" s="5" t="s">
        <v>55</v>
      </c>
    </row>
    <row r="60" spans="1:13" ht="15" x14ac:dyDescent="0.15">
      <c r="A60" s="4" t="s">
        <v>86</v>
      </c>
      <c r="B60" s="1">
        <f t="shared" si="0"/>
        <v>4425</v>
      </c>
      <c r="C60" s="1">
        <f t="shared" si="3"/>
        <v>3684</v>
      </c>
      <c r="D60" s="1">
        <f t="shared" si="4"/>
        <v>741</v>
      </c>
      <c r="E60" s="1">
        <v>99</v>
      </c>
      <c r="F60" s="1">
        <v>1</v>
      </c>
    </row>
    <row r="61" spans="1:13" ht="15" x14ac:dyDescent="0.15">
      <c r="A61" s="4" t="s">
        <v>87</v>
      </c>
      <c r="B61" s="1">
        <f t="shared" si="0"/>
        <v>4468</v>
      </c>
      <c r="C61" s="1">
        <f t="shared" si="3"/>
        <v>3727</v>
      </c>
      <c r="D61" s="1">
        <f t="shared" si="4"/>
        <v>741</v>
      </c>
      <c r="E61" s="1">
        <v>43</v>
      </c>
      <c r="F61" s="1">
        <v>0</v>
      </c>
    </row>
    <row r="62" spans="1:13" ht="15" x14ac:dyDescent="0.15">
      <c r="A62" s="4" t="s">
        <v>88</v>
      </c>
      <c r="B62" s="1">
        <f t="shared" si="0"/>
        <v>4551</v>
      </c>
      <c r="C62" s="1">
        <f t="shared" si="3"/>
        <v>3810</v>
      </c>
      <c r="D62" s="1">
        <f t="shared" si="4"/>
        <v>741</v>
      </c>
      <c r="E62" s="1">
        <v>83</v>
      </c>
      <c r="F62" s="1">
        <v>0</v>
      </c>
      <c r="H62" s="2" t="s">
        <v>89</v>
      </c>
    </row>
    <row r="63" spans="1:13" ht="30" x14ac:dyDescent="0.15">
      <c r="A63" s="4" t="s">
        <v>90</v>
      </c>
      <c r="B63" s="1">
        <f t="shared" si="0"/>
        <v>4641</v>
      </c>
      <c r="C63" s="1">
        <f t="shared" si="3"/>
        <v>3894</v>
      </c>
      <c r="D63" s="1">
        <f t="shared" si="4"/>
        <v>747</v>
      </c>
      <c r="E63" s="1">
        <v>84</v>
      </c>
      <c r="F63" s="1">
        <v>6</v>
      </c>
      <c r="H63" s="2" t="s">
        <v>91</v>
      </c>
    </row>
    <row r="64" spans="1:13" ht="15" x14ac:dyDescent="0.15">
      <c r="A64" s="4" t="s">
        <v>92</v>
      </c>
      <c r="B64" s="1">
        <f t="shared" si="0"/>
        <v>4739</v>
      </c>
      <c r="C64" s="1">
        <f t="shared" si="3"/>
        <v>3986</v>
      </c>
      <c r="D64" s="1">
        <f t="shared" si="4"/>
        <v>753</v>
      </c>
      <c r="E64" s="1">
        <v>92</v>
      </c>
      <c r="F64" s="1">
        <v>6</v>
      </c>
      <c r="H64" s="2" t="s">
        <v>93</v>
      </c>
    </row>
    <row r="65" spans="1:13" ht="15" x14ac:dyDescent="0.15">
      <c r="A65" s="4" t="s">
        <v>94</v>
      </c>
      <c r="B65" s="1">
        <f t="shared" si="0"/>
        <v>4816</v>
      </c>
      <c r="C65" s="1">
        <f t="shared" si="3"/>
        <v>4056</v>
      </c>
      <c r="D65" s="1">
        <f t="shared" si="4"/>
        <v>760</v>
      </c>
      <c r="E65" s="1">
        <v>70</v>
      </c>
      <c r="F65" s="1">
        <v>7</v>
      </c>
      <c r="H65" s="2" t="s">
        <v>95</v>
      </c>
    </row>
    <row r="66" spans="1:13" ht="30" x14ac:dyDescent="0.15">
      <c r="A66" s="4" t="s">
        <v>96</v>
      </c>
      <c r="B66" s="1">
        <f t="shared" si="0"/>
        <v>5013</v>
      </c>
      <c r="C66" s="1">
        <f t="shared" si="3"/>
        <v>4241</v>
      </c>
      <c r="D66" s="1">
        <f t="shared" si="4"/>
        <v>772</v>
      </c>
      <c r="E66" s="1">
        <v>185</v>
      </c>
      <c r="F66" s="1">
        <v>12</v>
      </c>
      <c r="H66" s="2" t="s">
        <v>97</v>
      </c>
    </row>
    <row r="67" spans="1:13" s="15" customFormat="1" ht="16" thickBot="1" x14ac:dyDescent="0.2">
      <c r="A67" s="12" t="s">
        <v>98</v>
      </c>
      <c r="B67" s="1">
        <f t="shared" ref="B67:B112" si="5">C67+D67</f>
        <v>5068</v>
      </c>
      <c r="C67" s="13">
        <f t="shared" si="3"/>
        <v>4296</v>
      </c>
      <c r="D67" s="13">
        <f t="shared" si="4"/>
        <v>772</v>
      </c>
      <c r="E67" s="13">
        <v>55</v>
      </c>
      <c r="F67" s="13">
        <v>0</v>
      </c>
      <c r="G67" s="13"/>
      <c r="H67" s="19" t="s">
        <v>60</v>
      </c>
      <c r="I67" s="13"/>
      <c r="J67" s="13"/>
      <c r="K67" s="13"/>
      <c r="L67" s="13"/>
      <c r="M67" s="13"/>
    </row>
    <row r="68" spans="1:13" s="11" customFormat="1" ht="16" thickTop="1" x14ac:dyDescent="0.15">
      <c r="A68" s="8" t="s">
        <v>99</v>
      </c>
      <c r="B68" s="1">
        <f t="shared" si="5"/>
        <v>5112</v>
      </c>
      <c r="C68" s="9">
        <f t="shared" si="3"/>
        <v>4340</v>
      </c>
      <c r="D68" s="9">
        <f t="shared" si="4"/>
        <v>772</v>
      </c>
      <c r="E68" s="9">
        <v>44</v>
      </c>
      <c r="F68" s="9">
        <v>0</v>
      </c>
      <c r="G68" s="9"/>
      <c r="H68" s="18"/>
      <c r="I68" s="9"/>
      <c r="J68" s="9"/>
      <c r="K68" s="9"/>
      <c r="L68" s="9"/>
      <c r="M68" s="9"/>
    </row>
    <row r="69" spans="1:13" ht="15" x14ac:dyDescent="0.15">
      <c r="A69" s="8" t="s">
        <v>100</v>
      </c>
      <c r="B69" s="1">
        <f t="shared" si="5"/>
        <v>5214</v>
      </c>
      <c r="C69" s="9">
        <f t="shared" si="3"/>
        <v>4442</v>
      </c>
      <c r="D69" s="9">
        <f t="shared" si="4"/>
        <v>772</v>
      </c>
      <c r="E69" s="1">
        <v>102</v>
      </c>
      <c r="H69" s="2" t="s">
        <v>115</v>
      </c>
    </row>
    <row r="70" spans="1:13" ht="15" x14ac:dyDescent="0.15">
      <c r="A70" s="8" t="s">
        <v>101</v>
      </c>
      <c r="B70" s="1">
        <f t="shared" si="5"/>
        <v>5348</v>
      </c>
      <c r="C70" s="9">
        <f t="shared" si="3"/>
        <v>4546</v>
      </c>
      <c r="D70" s="9">
        <f t="shared" si="4"/>
        <v>802</v>
      </c>
      <c r="E70" s="1">
        <v>104</v>
      </c>
      <c r="F70" s="1">
        <v>30</v>
      </c>
    </row>
    <row r="71" spans="1:13" ht="15" x14ac:dyDescent="0.15">
      <c r="A71" s="8" t="s">
        <v>102</v>
      </c>
      <c r="B71" s="1">
        <f t="shared" si="5"/>
        <v>5603</v>
      </c>
      <c r="C71" s="9">
        <f t="shared" si="3"/>
        <v>4731</v>
      </c>
      <c r="D71" s="9">
        <f t="shared" si="4"/>
        <v>872</v>
      </c>
      <c r="E71" s="1">
        <v>185</v>
      </c>
      <c r="F71" s="1">
        <v>70</v>
      </c>
      <c r="H71" s="5" t="s">
        <v>55</v>
      </c>
    </row>
    <row r="72" spans="1:13" ht="30" x14ac:dyDescent="0.15">
      <c r="A72" s="8" t="s">
        <v>103</v>
      </c>
      <c r="B72" s="1">
        <f t="shared" si="5"/>
        <v>5800</v>
      </c>
      <c r="C72" s="9">
        <f t="shared" si="3"/>
        <v>4922</v>
      </c>
      <c r="D72" s="9">
        <f t="shared" si="4"/>
        <v>878</v>
      </c>
      <c r="E72" s="1">
        <v>191</v>
      </c>
      <c r="F72" s="1">
        <v>6</v>
      </c>
      <c r="H72" s="2" t="s">
        <v>114</v>
      </c>
    </row>
    <row r="73" spans="1:13" ht="15" x14ac:dyDescent="0.15">
      <c r="A73" s="8" t="s">
        <v>104</v>
      </c>
      <c r="B73" s="1">
        <f t="shared" si="5"/>
        <v>5901</v>
      </c>
      <c r="C73" s="9">
        <f t="shared" si="3"/>
        <v>5005</v>
      </c>
      <c r="D73" s="9">
        <f t="shared" si="4"/>
        <v>896</v>
      </c>
      <c r="E73" s="1">
        <v>83</v>
      </c>
      <c r="F73" s="1">
        <v>18</v>
      </c>
      <c r="H73" s="2" t="s">
        <v>111</v>
      </c>
    </row>
    <row r="74" spans="1:13" ht="15" x14ac:dyDescent="0.15">
      <c r="A74" s="8" t="s">
        <v>105</v>
      </c>
      <c r="B74" s="1">
        <f t="shared" si="5"/>
        <v>6010</v>
      </c>
      <c r="C74" s="9">
        <f t="shared" si="3"/>
        <v>5094</v>
      </c>
      <c r="D74" s="9">
        <f t="shared" si="4"/>
        <v>916</v>
      </c>
      <c r="E74" s="1">
        <v>89</v>
      </c>
      <c r="F74" s="1">
        <v>20</v>
      </c>
      <c r="H74" s="2" t="s">
        <v>116</v>
      </c>
    </row>
    <row r="75" spans="1:13" ht="15" x14ac:dyDescent="0.15">
      <c r="A75" s="8" t="s">
        <v>106</v>
      </c>
      <c r="B75" s="1">
        <f t="shared" si="5"/>
        <v>6111</v>
      </c>
      <c r="C75" s="9">
        <f t="shared" si="3"/>
        <v>5195</v>
      </c>
      <c r="D75" s="9">
        <f t="shared" si="4"/>
        <v>916</v>
      </c>
      <c r="E75" s="1">
        <v>101</v>
      </c>
    </row>
    <row r="76" spans="1:13" ht="15" x14ac:dyDescent="0.15">
      <c r="A76" s="8" t="s">
        <v>107</v>
      </c>
      <c r="B76" s="1">
        <f t="shared" si="5"/>
        <v>6260</v>
      </c>
      <c r="C76" s="9">
        <f t="shared" si="3"/>
        <v>5344</v>
      </c>
      <c r="D76" s="9">
        <f t="shared" si="4"/>
        <v>916</v>
      </c>
      <c r="E76" s="1">
        <v>149</v>
      </c>
    </row>
    <row r="77" spans="1:13" ht="15" x14ac:dyDescent="0.15">
      <c r="A77" s="8" t="s">
        <v>108</v>
      </c>
      <c r="B77" s="1">
        <f t="shared" si="5"/>
        <v>6462</v>
      </c>
      <c r="C77" s="9">
        <f t="shared" si="3"/>
        <v>5531</v>
      </c>
      <c r="D77" s="9">
        <f t="shared" si="4"/>
        <v>931</v>
      </c>
      <c r="E77" s="1">
        <v>187</v>
      </c>
      <c r="F77" s="1">
        <v>15</v>
      </c>
    </row>
    <row r="78" spans="1:13" ht="15" x14ac:dyDescent="0.15">
      <c r="A78" s="8" t="s">
        <v>109</v>
      </c>
      <c r="B78" s="1">
        <f t="shared" si="5"/>
        <v>6593</v>
      </c>
      <c r="C78" s="9">
        <f t="shared" si="3"/>
        <v>5644</v>
      </c>
      <c r="D78" s="9">
        <f t="shared" si="4"/>
        <v>949</v>
      </c>
      <c r="E78" s="1">
        <v>113</v>
      </c>
      <c r="F78" s="1">
        <v>18</v>
      </c>
      <c r="H78" s="2" t="s">
        <v>112</v>
      </c>
    </row>
    <row r="79" spans="1:13" ht="30" x14ac:dyDescent="0.15">
      <c r="A79" s="8" t="s">
        <v>110</v>
      </c>
      <c r="B79" s="1">
        <f t="shared" si="5"/>
        <v>6713</v>
      </c>
      <c r="C79" s="9">
        <f t="shared" si="3"/>
        <v>5754</v>
      </c>
      <c r="D79" s="9">
        <f t="shared" si="4"/>
        <v>959</v>
      </c>
      <c r="E79" s="1">
        <v>110</v>
      </c>
      <c r="F79" s="1">
        <v>10</v>
      </c>
      <c r="H79" s="2" t="s">
        <v>113</v>
      </c>
    </row>
    <row r="80" spans="1:13" ht="15" x14ac:dyDescent="0.15">
      <c r="A80" s="8" t="s">
        <v>118</v>
      </c>
      <c r="B80" s="1">
        <f t="shared" si="5"/>
        <v>6788</v>
      </c>
      <c r="C80" s="9">
        <f t="shared" si="3"/>
        <v>5829</v>
      </c>
      <c r="D80" s="9">
        <f t="shared" si="4"/>
        <v>959</v>
      </c>
      <c r="E80" s="1">
        <v>75</v>
      </c>
    </row>
    <row r="81" spans="1:8" ht="30" x14ac:dyDescent="0.15">
      <c r="A81" s="8" t="s">
        <v>119</v>
      </c>
      <c r="B81" s="1">
        <f t="shared" si="5"/>
        <v>6874</v>
      </c>
      <c r="C81" s="9">
        <f t="shared" si="3"/>
        <v>5915</v>
      </c>
      <c r="D81" s="9">
        <f t="shared" si="4"/>
        <v>959</v>
      </c>
      <c r="E81" s="1">
        <v>86</v>
      </c>
      <c r="H81" s="2" t="s">
        <v>120</v>
      </c>
    </row>
    <row r="82" spans="1:8" ht="15" x14ac:dyDescent="0.15">
      <c r="A82" s="8" t="s">
        <v>117</v>
      </c>
      <c r="B82" s="1">
        <f t="shared" si="5"/>
        <v>6991</v>
      </c>
      <c r="C82" s="9">
        <f t="shared" si="3"/>
        <v>6032</v>
      </c>
      <c r="D82" s="9">
        <f t="shared" si="4"/>
        <v>959</v>
      </c>
      <c r="E82" s="1">
        <v>117</v>
      </c>
    </row>
    <row r="83" spans="1:8" ht="15" x14ac:dyDescent="0.15">
      <c r="A83" s="8" t="s">
        <v>123</v>
      </c>
      <c r="B83" s="1">
        <f t="shared" si="5"/>
        <v>7876</v>
      </c>
      <c r="C83" s="9">
        <f t="shared" si="3"/>
        <v>6917</v>
      </c>
      <c r="D83" s="9">
        <f t="shared" si="4"/>
        <v>959</v>
      </c>
      <c r="E83" s="1">
        <v>885</v>
      </c>
      <c r="H83" s="2" t="s">
        <v>112</v>
      </c>
    </row>
    <row r="84" spans="1:8" ht="30" x14ac:dyDescent="0.15">
      <c r="A84" s="8" t="s">
        <v>124</v>
      </c>
      <c r="B84" s="1">
        <f t="shared" si="5"/>
        <v>8286</v>
      </c>
      <c r="C84" s="9">
        <f t="shared" si="3"/>
        <v>7327</v>
      </c>
      <c r="D84" s="9">
        <f t="shared" si="4"/>
        <v>959</v>
      </c>
      <c r="E84" s="1">
        <v>410</v>
      </c>
      <c r="H84" s="2" t="s">
        <v>128</v>
      </c>
    </row>
    <row r="85" spans="1:8" ht="15" x14ac:dyDescent="0.15">
      <c r="A85" s="8" t="s">
        <v>125</v>
      </c>
      <c r="B85" s="1">
        <f t="shared" si="5"/>
        <v>8721</v>
      </c>
      <c r="C85" s="9">
        <f t="shared" si="3"/>
        <v>7762</v>
      </c>
      <c r="D85" s="9">
        <f t="shared" si="4"/>
        <v>959</v>
      </c>
      <c r="E85" s="1">
        <v>435</v>
      </c>
      <c r="H85" s="2" t="s">
        <v>112</v>
      </c>
    </row>
    <row r="86" spans="1:8" ht="15" x14ac:dyDescent="0.15">
      <c r="A86" s="8" t="s">
        <v>126</v>
      </c>
      <c r="B86" s="1">
        <f t="shared" si="5"/>
        <v>8941</v>
      </c>
      <c r="C86" s="9">
        <f t="shared" si="3"/>
        <v>7982</v>
      </c>
      <c r="D86" s="9">
        <f t="shared" si="4"/>
        <v>959</v>
      </c>
      <c r="E86" s="1">
        <v>220</v>
      </c>
    </row>
    <row r="87" spans="1:8" ht="15" x14ac:dyDescent="0.15">
      <c r="A87" s="8" t="s">
        <v>127</v>
      </c>
      <c r="B87" s="1">
        <f t="shared" si="5"/>
        <v>9487</v>
      </c>
      <c r="C87" s="9">
        <f t="shared" si="3"/>
        <v>8528</v>
      </c>
      <c r="D87" s="9">
        <f t="shared" si="4"/>
        <v>959</v>
      </c>
      <c r="E87" s="1">
        <v>546</v>
      </c>
      <c r="H87" s="2" t="s">
        <v>112</v>
      </c>
    </row>
    <row r="88" spans="1:8" ht="15" x14ac:dyDescent="0.15">
      <c r="A88" s="8" t="s">
        <v>129</v>
      </c>
      <c r="B88" s="1">
        <f t="shared" si="5"/>
        <v>9787</v>
      </c>
      <c r="C88" s="9">
        <f t="shared" si="3"/>
        <v>8828</v>
      </c>
      <c r="D88" s="9">
        <f t="shared" si="4"/>
        <v>959</v>
      </c>
      <c r="E88" s="1">
        <v>300</v>
      </c>
    </row>
    <row r="89" spans="1:8" ht="15" x14ac:dyDescent="0.15">
      <c r="A89" s="8" t="s">
        <v>130</v>
      </c>
      <c r="B89" s="1">
        <f t="shared" si="5"/>
        <v>10127</v>
      </c>
      <c r="C89" s="9">
        <f t="shared" si="3"/>
        <v>9168</v>
      </c>
      <c r="D89" s="9">
        <f t="shared" si="4"/>
        <v>959</v>
      </c>
      <c r="E89" s="1">
        <v>340</v>
      </c>
    </row>
    <row r="90" spans="1:8" ht="15" x14ac:dyDescent="0.15">
      <c r="A90" s="8" t="s">
        <v>131</v>
      </c>
      <c r="B90" s="1">
        <f t="shared" si="5"/>
        <v>10558</v>
      </c>
      <c r="C90" s="9">
        <f t="shared" si="3"/>
        <v>9599</v>
      </c>
      <c r="D90" s="9">
        <f t="shared" si="4"/>
        <v>959</v>
      </c>
      <c r="E90" s="1">
        <v>431</v>
      </c>
    </row>
    <row r="91" spans="1:8" ht="15" x14ac:dyDescent="0.15">
      <c r="A91" s="8" t="s">
        <v>132</v>
      </c>
      <c r="B91" s="1">
        <f t="shared" si="5"/>
        <v>11442</v>
      </c>
      <c r="C91" s="9">
        <f t="shared" si="3"/>
        <v>10483</v>
      </c>
      <c r="D91" s="9">
        <f t="shared" si="4"/>
        <v>959</v>
      </c>
      <c r="E91" s="1">
        <v>884</v>
      </c>
    </row>
    <row r="92" spans="1:8" ht="15" x14ac:dyDescent="0.15">
      <c r="A92" s="8" t="s">
        <v>133</v>
      </c>
      <c r="B92" s="1">
        <f t="shared" si="5"/>
        <v>11549</v>
      </c>
      <c r="C92" s="9">
        <f t="shared" si="3"/>
        <v>10590</v>
      </c>
      <c r="D92" s="9">
        <f t="shared" si="4"/>
        <v>959</v>
      </c>
      <c r="E92" s="1">
        <v>107</v>
      </c>
    </row>
    <row r="93" spans="1:8" ht="15" x14ac:dyDescent="0.15">
      <c r="A93" s="8" t="s">
        <v>134</v>
      </c>
      <c r="B93" s="1">
        <f t="shared" si="5"/>
        <v>11673</v>
      </c>
      <c r="C93" s="9">
        <f t="shared" si="3"/>
        <v>10714</v>
      </c>
      <c r="D93" s="9">
        <f t="shared" si="4"/>
        <v>959</v>
      </c>
      <c r="E93" s="1">
        <v>124</v>
      </c>
    </row>
    <row r="94" spans="1:8" ht="15" x14ac:dyDescent="0.15">
      <c r="A94" s="8" t="s">
        <v>135</v>
      </c>
      <c r="B94" s="1">
        <f t="shared" si="5"/>
        <v>11841</v>
      </c>
      <c r="C94" s="9">
        <f t="shared" si="3"/>
        <v>10882</v>
      </c>
      <c r="D94" s="9">
        <f t="shared" si="4"/>
        <v>959</v>
      </c>
      <c r="E94" s="1">
        <v>168</v>
      </c>
    </row>
    <row r="95" spans="1:8" ht="15" x14ac:dyDescent="0.15">
      <c r="A95" s="8" t="s">
        <v>136</v>
      </c>
      <c r="B95" s="1">
        <f t="shared" si="5"/>
        <v>12111</v>
      </c>
      <c r="C95" s="9">
        <f t="shared" si="3"/>
        <v>11152</v>
      </c>
      <c r="D95" s="9">
        <f t="shared" si="4"/>
        <v>959</v>
      </c>
      <c r="E95" s="1">
        <v>270</v>
      </c>
    </row>
    <row r="96" spans="1:8" ht="15" x14ac:dyDescent="0.15">
      <c r="A96" s="8" t="s">
        <v>137</v>
      </c>
      <c r="B96" s="1">
        <f t="shared" si="5"/>
        <v>12453</v>
      </c>
      <c r="C96" s="9">
        <f t="shared" si="3"/>
        <v>11494</v>
      </c>
      <c r="D96" s="9">
        <f t="shared" si="4"/>
        <v>959</v>
      </c>
      <c r="E96" s="1">
        <v>342</v>
      </c>
    </row>
    <row r="97" spans="1:5" ht="15" x14ac:dyDescent="0.15">
      <c r="A97" s="8" t="s">
        <v>138</v>
      </c>
      <c r="B97" s="1">
        <f t="shared" si="5"/>
        <v>12620</v>
      </c>
      <c r="C97" s="9">
        <f t="shared" si="3"/>
        <v>11661</v>
      </c>
      <c r="D97" s="9">
        <f t="shared" si="4"/>
        <v>959</v>
      </c>
      <c r="E97" s="1">
        <v>167</v>
      </c>
    </row>
    <row r="98" spans="1:5" ht="15" x14ac:dyDescent="0.15">
      <c r="A98" s="8" t="s">
        <v>139</v>
      </c>
      <c r="B98" s="1">
        <f t="shared" si="5"/>
        <v>12731</v>
      </c>
      <c r="C98" s="9">
        <f t="shared" si="3"/>
        <v>11772</v>
      </c>
      <c r="D98" s="9">
        <f t="shared" si="4"/>
        <v>959</v>
      </c>
      <c r="E98" s="1">
        <v>111</v>
      </c>
    </row>
    <row r="99" spans="1:5" ht="15" x14ac:dyDescent="0.15">
      <c r="A99" s="8" t="s">
        <v>140</v>
      </c>
      <c r="B99" s="1">
        <f t="shared" si="5"/>
        <v>12872</v>
      </c>
      <c r="C99" s="9">
        <f t="shared" si="3"/>
        <v>11913</v>
      </c>
      <c r="D99" s="9">
        <f t="shared" si="4"/>
        <v>959</v>
      </c>
      <c r="E99" s="1">
        <v>141</v>
      </c>
    </row>
    <row r="100" spans="1:5" ht="15" x14ac:dyDescent="0.15">
      <c r="A100" s="8" t="s">
        <v>141</v>
      </c>
      <c r="B100" s="1">
        <f t="shared" si="5"/>
        <v>13110</v>
      </c>
      <c r="C100" s="9">
        <f t="shared" si="3"/>
        <v>12151</v>
      </c>
      <c r="D100" s="9">
        <f t="shared" si="4"/>
        <v>959</v>
      </c>
      <c r="E100" s="1">
        <v>238</v>
      </c>
    </row>
    <row r="101" spans="1:5" ht="15" x14ac:dyDescent="0.15">
      <c r="A101" s="8" t="s">
        <v>142</v>
      </c>
      <c r="B101" s="1">
        <f t="shared" si="5"/>
        <v>13378</v>
      </c>
      <c r="C101" s="9">
        <f t="shared" si="3"/>
        <v>12419</v>
      </c>
      <c r="D101" s="9">
        <f t="shared" si="4"/>
        <v>959</v>
      </c>
      <c r="E101" s="1">
        <v>268</v>
      </c>
    </row>
    <row r="102" spans="1:5" ht="15" x14ac:dyDescent="0.15">
      <c r="A102" s="8" t="s">
        <v>143</v>
      </c>
      <c r="B102" s="1">
        <f t="shared" si="5"/>
        <v>13452</v>
      </c>
      <c r="C102" s="9">
        <f t="shared" si="3"/>
        <v>12493</v>
      </c>
      <c r="D102" s="9">
        <f t="shared" si="4"/>
        <v>959</v>
      </c>
      <c r="E102" s="1">
        <v>74</v>
      </c>
    </row>
    <row r="103" spans="1:5" ht="15" x14ac:dyDescent="0.15">
      <c r="A103" s="8" t="s">
        <v>144</v>
      </c>
      <c r="B103" s="1">
        <f t="shared" si="5"/>
        <v>13543</v>
      </c>
      <c r="C103" s="9">
        <f t="shared" si="3"/>
        <v>12584</v>
      </c>
      <c r="D103" s="9">
        <f t="shared" si="4"/>
        <v>959</v>
      </c>
      <c r="E103" s="1">
        <v>91</v>
      </c>
    </row>
    <row r="104" spans="1:5" ht="15" x14ac:dyDescent="0.15">
      <c r="A104" s="8" t="s">
        <v>146</v>
      </c>
      <c r="B104" s="1">
        <f t="shared" si="5"/>
        <v>13617</v>
      </c>
      <c r="C104" s="9">
        <f t="shared" si="3"/>
        <v>12658</v>
      </c>
      <c r="D104" s="9">
        <f t="shared" si="4"/>
        <v>959</v>
      </c>
      <c r="E104" s="1">
        <v>74</v>
      </c>
    </row>
    <row r="105" spans="1:5" ht="15" x14ac:dyDescent="0.15">
      <c r="A105" s="8" t="s">
        <v>147</v>
      </c>
      <c r="B105" s="1">
        <f t="shared" si="5"/>
        <v>13689</v>
      </c>
      <c r="C105" s="9">
        <f t="shared" si="3"/>
        <v>12730</v>
      </c>
      <c r="D105" s="9">
        <f t="shared" si="4"/>
        <v>959</v>
      </c>
      <c r="E105" s="1">
        <v>72</v>
      </c>
    </row>
    <row r="106" spans="1:5" ht="15" x14ac:dyDescent="0.15">
      <c r="A106" s="8" t="s">
        <v>148</v>
      </c>
      <c r="B106" s="1">
        <f t="shared" si="5"/>
        <v>13776</v>
      </c>
      <c r="C106" s="9">
        <f t="shared" si="3"/>
        <v>12817</v>
      </c>
      <c r="D106" s="9">
        <f t="shared" si="4"/>
        <v>959</v>
      </c>
      <c r="E106" s="1">
        <v>87</v>
      </c>
    </row>
    <row r="107" spans="1:5" ht="15" x14ac:dyDescent="0.15">
      <c r="A107" s="8" t="s">
        <v>149</v>
      </c>
      <c r="B107" s="1">
        <f t="shared" si="5"/>
        <v>13929</v>
      </c>
      <c r="C107" s="9">
        <f t="shared" si="3"/>
        <v>12970</v>
      </c>
      <c r="D107" s="9">
        <f t="shared" si="4"/>
        <v>959</v>
      </c>
      <c r="E107" s="1">
        <v>153</v>
      </c>
    </row>
    <row r="108" spans="1:5" ht="15" x14ac:dyDescent="0.15">
      <c r="A108" s="8" t="s">
        <v>150</v>
      </c>
      <c r="B108" s="1">
        <f t="shared" si="5"/>
        <v>14015</v>
      </c>
      <c r="C108" s="9">
        <f t="shared" si="3"/>
        <v>13056</v>
      </c>
      <c r="D108" s="9">
        <f t="shared" si="4"/>
        <v>959</v>
      </c>
      <c r="E108" s="1">
        <v>86</v>
      </c>
    </row>
    <row r="109" spans="1:5" ht="15" x14ac:dyDescent="0.15">
      <c r="A109" s="8" t="s">
        <v>151</v>
      </c>
      <c r="B109" s="1">
        <f t="shared" si="5"/>
        <v>14294</v>
      </c>
      <c r="C109" s="9">
        <f t="shared" si="3"/>
        <v>13335</v>
      </c>
      <c r="D109" s="9">
        <f t="shared" si="4"/>
        <v>959</v>
      </c>
      <c r="E109" s="1">
        <v>279</v>
      </c>
    </row>
    <row r="110" spans="1:5" ht="15" x14ac:dyDescent="0.15">
      <c r="A110" s="8" t="s">
        <v>152</v>
      </c>
      <c r="B110" s="1">
        <f t="shared" si="5"/>
        <v>14362</v>
      </c>
      <c r="C110" s="9">
        <f t="shared" si="3"/>
        <v>13403</v>
      </c>
      <c r="D110" s="9">
        <f t="shared" si="4"/>
        <v>959</v>
      </c>
      <c r="E110" s="1">
        <v>68</v>
      </c>
    </row>
    <row r="111" spans="1:5" ht="15" x14ac:dyDescent="0.15">
      <c r="A111" s="8" t="s">
        <v>153</v>
      </c>
      <c r="B111" s="1">
        <f t="shared" si="5"/>
        <v>14448</v>
      </c>
      <c r="C111" s="9">
        <f t="shared" si="3"/>
        <v>13489</v>
      </c>
      <c r="D111" s="9">
        <f t="shared" si="4"/>
        <v>959</v>
      </c>
      <c r="E111" s="1">
        <v>86</v>
      </c>
    </row>
    <row r="112" spans="1:5" ht="15" x14ac:dyDescent="0.15">
      <c r="A112" s="8" t="s">
        <v>154</v>
      </c>
      <c r="B112" s="1">
        <f t="shared" si="5"/>
        <v>14604</v>
      </c>
      <c r="C112" s="9">
        <f t="shared" si="3"/>
        <v>13645</v>
      </c>
      <c r="D112" s="9">
        <f t="shared" si="4"/>
        <v>959</v>
      </c>
      <c r="E112" s="1">
        <v>156</v>
      </c>
    </row>
    <row r="113" spans="1:7" ht="15" x14ac:dyDescent="0.15">
      <c r="A113" s="8" t="s">
        <v>155</v>
      </c>
      <c r="B113" s="1">
        <f>C113+D113+G113</f>
        <v>14954</v>
      </c>
      <c r="C113" s="9">
        <f t="shared" si="3"/>
        <v>13830</v>
      </c>
      <c r="D113" s="9">
        <f t="shared" si="4"/>
        <v>959</v>
      </c>
      <c r="E113" s="1">
        <v>185</v>
      </c>
      <c r="G113" s="1">
        <v>165</v>
      </c>
    </row>
    <row r="114" spans="1:7" ht="15" x14ac:dyDescent="0.15">
      <c r="A114" s="8" t="s">
        <v>156</v>
      </c>
      <c r="B114" s="1">
        <f>C114+D114+G114</f>
        <v>15113</v>
      </c>
      <c r="C114" s="9">
        <f t="shared" si="3"/>
        <v>13971</v>
      </c>
      <c r="D114" s="9">
        <f t="shared" si="4"/>
        <v>959</v>
      </c>
      <c r="E114" s="1">
        <v>141</v>
      </c>
      <c r="G114" s="1">
        <v>183</v>
      </c>
    </row>
    <row r="115" spans="1:7" ht="15" x14ac:dyDescent="0.15">
      <c r="A115" s="8" t="s">
        <v>157</v>
      </c>
      <c r="B115" s="1">
        <f>C115+D115+G115</f>
        <v>15259</v>
      </c>
      <c r="C115" s="9">
        <f t="shared" si="3"/>
        <v>14085</v>
      </c>
      <c r="D115" s="9">
        <f t="shared" si="4"/>
        <v>959</v>
      </c>
      <c r="E115" s="1">
        <v>114</v>
      </c>
      <c r="G115" s="1">
        <v>215</v>
      </c>
    </row>
    <row r="116" spans="1:7" ht="15" x14ac:dyDescent="0.15">
      <c r="A116" s="8" t="s">
        <v>159</v>
      </c>
      <c r="B116" s="1">
        <f t="shared" ref="B116:B133" si="6">C116+D116+G116</f>
        <v>15467</v>
      </c>
      <c r="C116" s="9">
        <f t="shared" si="3"/>
        <v>14273</v>
      </c>
      <c r="D116" s="9">
        <f t="shared" si="4"/>
        <v>959</v>
      </c>
      <c r="E116" s="1">
        <v>188</v>
      </c>
      <c r="G116" s="1">
        <v>235</v>
      </c>
    </row>
    <row r="117" spans="1:7" ht="15" x14ac:dyDescent="0.15">
      <c r="A117" s="8" t="s">
        <v>160</v>
      </c>
      <c r="B117" s="1">
        <f t="shared" si="6"/>
        <v>15587</v>
      </c>
      <c r="C117" s="9">
        <f t="shared" ref="C117:D133" si="7">C116+E117</f>
        <v>14387</v>
      </c>
      <c r="D117" s="9">
        <f t="shared" si="7"/>
        <v>959</v>
      </c>
      <c r="E117" s="1">
        <v>114</v>
      </c>
      <c r="G117" s="1">
        <v>241</v>
      </c>
    </row>
    <row r="118" spans="1:7" ht="15" x14ac:dyDescent="0.15">
      <c r="A118" s="8" t="s">
        <v>161</v>
      </c>
      <c r="B118" s="1">
        <f t="shared" si="6"/>
        <v>15978</v>
      </c>
      <c r="C118" s="9">
        <f t="shared" si="7"/>
        <v>14650</v>
      </c>
      <c r="D118" s="9">
        <f t="shared" si="7"/>
        <v>959</v>
      </c>
      <c r="E118" s="1">
        <v>263</v>
      </c>
      <c r="G118" s="1">
        <v>369</v>
      </c>
    </row>
    <row r="119" spans="1:7" ht="15" x14ac:dyDescent="0.15">
      <c r="A119" s="8" t="s">
        <v>162</v>
      </c>
      <c r="B119" s="1">
        <f t="shared" si="6"/>
        <v>16236</v>
      </c>
      <c r="C119" s="9">
        <f t="shared" si="7"/>
        <v>14866</v>
      </c>
      <c r="D119" s="9">
        <f t="shared" si="7"/>
        <v>959</v>
      </c>
      <c r="E119" s="1">
        <v>216</v>
      </c>
      <c r="G119" s="1">
        <v>411</v>
      </c>
    </row>
    <row r="120" spans="1:7" ht="15" x14ac:dyDescent="0.15">
      <c r="A120" s="8" t="s">
        <v>163</v>
      </c>
      <c r="B120" s="1">
        <f t="shared" si="6"/>
        <v>16519</v>
      </c>
      <c r="C120" s="9">
        <f t="shared" si="7"/>
        <v>15129</v>
      </c>
      <c r="D120" s="9">
        <f t="shared" si="7"/>
        <v>959</v>
      </c>
      <c r="E120" s="1">
        <v>263</v>
      </c>
      <c r="G120" s="1">
        <v>431</v>
      </c>
    </row>
    <row r="121" spans="1:7" ht="15" x14ac:dyDescent="0.15">
      <c r="A121" s="8" t="s">
        <v>164</v>
      </c>
      <c r="B121" s="1">
        <f t="shared" si="6"/>
        <v>16792</v>
      </c>
      <c r="C121" s="9">
        <f t="shared" si="7"/>
        <v>15396</v>
      </c>
      <c r="D121" s="9">
        <f t="shared" si="7"/>
        <v>959</v>
      </c>
      <c r="E121" s="1">
        <v>267</v>
      </c>
      <c r="G121" s="1">
        <v>437</v>
      </c>
    </row>
    <row r="122" spans="1:7" ht="15" x14ac:dyDescent="0.15">
      <c r="A122" s="8" t="s">
        <v>165</v>
      </c>
      <c r="B122" s="1">
        <f t="shared" si="6"/>
        <v>17062</v>
      </c>
      <c r="C122" s="9">
        <f t="shared" si="7"/>
        <v>15630</v>
      </c>
      <c r="D122" s="9">
        <f t="shared" si="7"/>
        <v>959</v>
      </c>
      <c r="E122" s="1">
        <v>234</v>
      </c>
      <c r="G122" s="1">
        <v>473</v>
      </c>
    </row>
    <row r="123" spans="1:7" ht="15" x14ac:dyDescent="0.15">
      <c r="A123" s="8" t="s">
        <v>166</v>
      </c>
      <c r="B123" s="1">
        <f t="shared" si="6"/>
        <v>17192</v>
      </c>
      <c r="C123" s="9">
        <f t="shared" si="7"/>
        <v>15742</v>
      </c>
      <c r="D123" s="9">
        <f t="shared" si="7"/>
        <v>959</v>
      </c>
      <c r="E123" s="1">
        <v>112</v>
      </c>
      <c r="G123" s="1">
        <v>491</v>
      </c>
    </row>
    <row r="124" spans="1:7" ht="15" x14ac:dyDescent="0.15">
      <c r="A124" s="8" t="s">
        <v>167</v>
      </c>
      <c r="B124" s="1">
        <f t="shared" si="6"/>
        <v>17384</v>
      </c>
      <c r="C124" s="9">
        <f t="shared" si="7"/>
        <v>15908</v>
      </c>
      <c r="D124" s="9">
        <f t="shared" si="7"/>
        <v>959</v>
      </c>
      <c r="E124" s="1">
        <v>166</v>
      </c>
      <c r="G124" s="1">
        <v>517</v>
      </c>
    </row>
    <row r="125" spans="1:7" ht="15" x14ac:dyDescent="0.15">
      <c r="A125" s="8" t="s">
        <v>168</v>
      </c>
      <c r="B125" s="1">
        <f t="shared" si="6"/>
        <v>17701</v>
      </c>
      <c r="C125" s="9">
        <f t="shared" si="7"/>
        <v>16203</v>
      </c>
      <c r="D125" s="9">
        <f t="shared" si="7"/>
        <v>959</v>
      </c>
      <c r="E125" s="1">
        <v>295</v>
      </c>
      <c r="G125" s="1">
        <v>539</v>
      </c>
    </row>
    <row r="126" spans="1:7" ht="15" x14ac:dyDescent="0.15">
      <c r="A126" s="8" t="s">
        <v>169</v>
      </c>
      <c r="B126" s="1">
        <f t="shared" si="6"/>
        <v>17913</v>
      </c>
      <c r="C126" s="9">
        <f t="shared" si="7"/>
        <v>16379</v>
      </c>
      <c r="D126" s="9">
        <f t="shared" si="7"/>
        <v>959</v>
      </c>
      <c r="E126" s="1">
        <v>176</v>
      </c>
      <c r="G126" s="1">
        <v>575</v>
      </c>
    </row>
    <row r="127" spans="1:7" ht="15" x14ac:dyDescent="0.15">
      <c r="A127" s="8" t="s">
        <v>170</v>
      </c>
      <c r="B127" s="1">
        <f t="shared" si="6"/>
        <v>18045</v>
      </c>
      <c r="C127" s="9">
        <f t="shared" si="7"/>
        <v>16487</v>
      </c>
      <c r="D127" s="9">
        <f t="shared" si="7"/>
        <v>959</v>
      </c>
      <c r="E127" s="1">
        <v>108</v>
      </c>
      <c r="G127" s="1">
        <v>599</v>
      </c>
    </row>
    <row r="128" spans="1:7" ht="15" x14ac:dyDescent="0.15">
      <c r="A128" s="8" t="s">
        <v>171</v>
      </c>
      <c r="B128" s="1">
        <f t="shared" si="6"/>
        <v>18186</v>
      </c>
      <c r="C128" s="9">
        <f t="shared" si="7"/>
        <v>16592</v>
      </c>
      <c r="D128" s="9">
        <f t="shared" si="7"/>
        <v>959</v>
      </c>
      <c r="E128" s="1">
        <v>105</v>
      </c>
      <c r="G128" s="1">
        <v>635</v>
      </c>
    </row>
    <row r="129" spans="1:7" ht="15" x14ac:dyDescent="0.15">
      <c r="A129" s="8" t="s">
        <v>172</v>
      </c>
      <c r="B129" s="1">
        <f t="shared" si="6"/>
        <v>18345</v>
      </c>
      <c r="C129" s="9">
        <f t="shared" si="7"/>
        <v>16717</v>
      </c>
      <c r="D129" s="9">
        <f t="shared" si="7"/>
        <v>959</v>
      </c>
      <c r="E129" s="1">
        <v>125</v>
      </c>
      <c r="G129" s="1">
        <v>669</v>
      </c>
    </row>
    <row r="130" spans="1:7" ht="15" x14ac:dyDescent="0.15">
      <c r="A130" s="8" t="s">
        <v>173</v>
      </c>
      <c r="B130" s="1">
        <f t="shared" si="6"/>
        <v>18764</v>
      </c>
      <c r="C130" s="9">
        <f t="shared" si="7"/>
        <v>17044</v>
      </c>
      <c r="D130" s="9">
        <f t="shared" si="7"/>
        <v>959</v>
      </c>
      <c r="E130" s="1">
        <v>327</v>
      </c>
      <c r="G130" s="1">
        <v>761</v>
      </c>
    </row>
    <row r="131" spans="1:7" ht="15" x14ac:dyDescent="0.15">
      <c r="A131" s="8" t="s">
        <v>174</v>
      </c>
      <c r="B131" s="1">
        <f t="shared" si="6"/>
        <v>18983</v>
      </c>
      <c r="C131" s="9">
        <f t="shared" si="7"/>
        <v>17247</v>
      </c>
      <c r="D131" s="9">
        <f t="shared" si="7"/>
        <v>959</v>
      </c>
      <c r="E131" s="1">
        <v>203</v>
      </c>
      <c r="G131" s="1">
        <v>777</v>
      </c>
    </row>
    <row r="132" spans="1:7" ht="15" x14ac:dyDescent="0.15">
      <c r="A132" s="8" t="s">
        <v>175</v>
      </c>
      <c r="B132" s="1">
        <f t="shared" si="6"/>
        <v>19264</v>
      </c>
      <c r="C132" s="9">
        <f t="shared" si="7"/>
        <v>17482</v>
      </c>
      <c r="D132" s="9">
        <f t="shared" si="7"/>
        <v>959</v>
      </c>
      <c r="E132" s="1">
        <v>235</v>
      </c>
      <c r="G132" s="1">
        <v>823</v>
      </c>
    </row>
    <row r="133" spans="1:7" ht="15" x14ac:dyDescent="0.15">
      <c r="A133" s="8" t="s">
        <v>176</v>
      </c>
      <c r="B133" s="1">
        <f t="shared" si="6"/>
        <v>19275</v>
      </c>
      <c r="C133" s="9">
        <f t="shared" si="7"/>
        <v>17482</v>
      </c>
      <c r="D133" s="9">
        <f t="shared" si="7"/>
        <v>959</v>
      </c>
      <c r="G133" s="1">
        <v>834</v>
      </c>
    </row>
    <row r="134" spans="1:7" ht="15" x14ac:dyDescent="0.15">
      <c r="A134" s="8" t="s">
        <v>177</v>
      </c>
    </row>
    <row r="135" spans="1:7" ht="15" x14ac:dyDescent="0.15">
      <c r="A135" s="8" t="s">
        <v>178</v>
      </c>
    </row>
    <row r="136" spans="1:7" ht="15" x14ac:dyDescent="0.15">
      <c r="A136" s="8" t="s">
        <v>179</v>
      </c>
    </row>
    <row r="137" spans="1:7" ht="15" x14ac:dyDescent="0.15">
      <c r="A137" s="8" t="s">
        <v>180</v>
      </c>
    </row>
    <row r="138" spans="1:7" ht="15" x14ac:dyDescent="0.15">
      <c r="A138" s="8" t="s">
        <v>181</v>
      </c>
    </row>
    <row r="139" spans="1:7" ht="15" x14ac:dyDescent="0.15">
      <c r="A139" s="8" t="s">
        <v>182</v>
      </c>
    </row>
  </sheetData>
  <phoneticPr fontId="1"/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藤堂　眞治</cp:lastModifiedBy>
  <cp:revision/>
  <dcterms:created xsi:type="dcterms:W3CDTF">2017-04-10T06:46:56Z</dcterms:created>
  <dcterms:modified xsi:type="dcterms:W3CDTF">2024-07-03T01:58:36Z</dcterms:modified>
  <cp:category/>
  <cp:contentStatus/>
</cp:coreProperties>
</file>