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sunny\CLionProjects\BidimensionalConvolution\"/>
    </mc:Choice>
  </mc:AlternateContent>
  <xr:revisionPtr revIDLastSave="0" documentId="13_ncr:1_{AFBC2DE8-50B0-4DCD-941C-CCBCB5C2E6DB}" xr6:coauthVersionLast="47" xr6:coauthVersionMax="47" xr10:uidLastSave="{00000000-0000-0000-0000-000000000000}"/>
  <bookViews>
    <workbookView xWindow="-110" yWindow="-110" windowWidth="38620" windowHeight="21820" activeTab="7" xr2:uid="{00000000-000D-0000-FFFF-FFFF00000000}"/>
  </bookViews>
  <sheets>
    <sheet name="V1" sheetId="1" r:id="rId1"/>
    <sheet name="V2" sheetId="3" r:id="rId2"/>
    <sheet name="V3" sheetId="5" r:id="rId3"/>
    <sheet name="V4" sheetId="6" r:id="rId4"/>
    <sheet name="V5" sheetId="7" r:id="rId5"/>
    <sheet name="V6" sheetId="8" r:id="rId6"/>
    <sheet name="V7" sheetId="9" r:id="rId7"/>
    <sheet name="Comparison" sheetId="4" r:id="rId8"/>
  </sheets>
  <definedNames>
    <definedName name="DatiEsterni_1" localSheetId="0" hidden="1">'V1'!$A$1:$C$19</definedName>
    <definedName name="DatiEsterni_1" localSheetId="1" hidden="1">'V2'!$A$1:$C$19</definedName>
    <definedName name="DatiEsterni_1" localSheetId="2" hidden="1">'V3'!$A$1:$C$19</definedName>
    <definedName name="DatiEsterni_1" localSheetId="3" hidden="1">'V4'!$A$1:$C$19</definedName>
    <definedName name="DatiEsterni_1" localSheetId="4" hidden="1">'V5'!$A$1:$C$19</definedName>
    <definedName name="DatiEsterni_1" localSheetId="5" hidden="1">'V6'!$A$1:$C$19</definedName>
    <definedName name="DatiEsterni_1" localSheetId="6" hidden="1">'V7'!$A$1:$C$19</definedName>
    <definedName name="DatiEsterni_2" localSheetId="0" hidden="1">'V1'!$G$1:$I$19</definedName>
    <definedName name="DatiEsterni_2" localSheetId="1" hidden="1">'V2'!$G$1:$I$19</definedName>
    <definedName name="DatiEsterni_2" localSheetId="2" hidden="1">'V3'!$G$1:$I$19</definedName>
    <definedName name="DatiEsterni_2" localSheetId="3" hidden="1">'V4'!$G$1:$I$19</definedName>
    <definedName name="DatiEsterni_2" localSheetId="4" hidden="1">'V5'!$G$1:$I$19</definedName>
    <definedName name="DatiEsterni_2" localSheetId="5" hidden="1">'V6'!$G$1:$I$19</definedName>
    <definedName name="DatiEsterni_2" localSheetId="6" hidden="1">'V7'!$G$1:$I$19</definedName>
    <definedName name="DatiEsterni_3" localSheetId="0" hidden="1">'V1'!$M$1:$O$19</definedName>
    <definedName name="DatiEsterni_3" localSheetId="1" hidden="1">'V2'!$M$1:$O$19</definedName>
    <definedName name="DatiEsterni_3" localSheetId="2" hidden="1">'V3'!$M$1:$O$19</definedName>
    <definedName name="DatiEsterni_3" localSheetId="3" hidden="1">'V4'!$M$1:$O$19</definedName>
    <definedName name="DatiEsterni_3" localSheetId="4" hidden="1">'V5'!$M$1:$O$19</definedName>
    <definedName name="DatiEsterni_3" localSheetId="5" hidden="1">'V6'!$M$1:$O$19</definedName>
    <definedName name="DatiEsterni_3" localSheetId="6" hidden="1">'V7'!$M$1:$O$19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P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Q2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P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Q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Q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9AAE5E-D465-428D-8CC8-C042DDE403F9}" keepAlive="1" name="Query - executionTime_10IMGS" description="Connessione alla query 'executionTime_10IMGS' nella cartella di lavoro." type="5" refreshedVersion="8" background="1" saveData="1">
    <dbPr connection="Provider=Microsoft.Mashup.OleDb.1;Data Source=$Workbook$;Location=executionTime_10IMGS;Extended Properties=&quot;&quot;" command="SELECT * FROM [executionTime_10IMGS]"/>
  </connection>
  <connection id="2" xr16:uid="{88C7F6E4-2068-40F5-8BFA-B51C98C06875}" keepAlive="1" name="Query - executionTime_10IMGS (2)" description="Connessione alla query 'executionTime_10IMGS (2)' nella cartella di lavoro." type="5" refreshedVersion="8" background="1" saveData="1">
    <dbPr connection="Provider=Microsoft.Mashup.OleDb.1;Data Source=$Workbook$;Location=&quot;executionTime_10IMGS (2)&quot;;Extended Properties=&quot;&quot;" command="SELECT * FROM [executionTime_10IMGS (2)]"/>
  </connection>
  <connection id="3" xr16:uid="{F0DE1E96-9F70-401C-8161-B276488BA80E}" keepAlive="1" name="Query - executionTime_10IMGS (3)" description="Connessione alla query 'executionTime_10IMGS (3)' nella cartella di lavoro." type="5" refreshedVersion="8" background="1" saveData="1">
    <dbPr connection="Provider=Microsoft.Mashup.OleDb.1;Data Source=$Workbook$;Location=&quot;executionTime_10IMGS (3)&quot;;Extended Properties=&quot;&quot;" command="SELECT * FROM [executionTime_10IMGS (3)]"/>
  </connection>
  <connection id="4" xr16:uid="{4C72EDCF-6462-40B1-B657-012235A8B87D}" keepAlive="1" name="Query - executionTime_10IMGS (4)" description="Connessione alla query 'executionTime_10IMGS (4)' nella cartella di lavoro." type="5" refreshedVersion="8" background="1" saveData="1">
    <dbPr connection="Provider=Microsoft.Mashup.OleDb.1;Data Source=$Workbook$;Location=&quot;executionTime_10IMGS (4)&quot;;Extended Properties=&quot;&quot;" command="SELECT * FROM [executionTime_10IMGS (4)]"/>
  </connection>
  <connection id="5" xr16:uid="{A2E0455A-ED6F-4997-9E8F-00C1A44A7EE6}" keepAlive="1" name="Query - executionTime_10IMGS (5)" description="Connessione alla query 'executionTime_10IMGS (5)' nella cartella di lavoro." type="5" refreshedVersion="8" background="1" saveData="1">
    <dbPr connection="Provider=Microsoft.Mashup.OleDb.1;Data Source=$Workbook$;Location=&quot;executionTime_10IMGS (5)&quot;;Extended Properties=&quot;&quot;" command="SELECT * FROM [executionTime_10IMGS (5)]"/>
  </connection>
  <connection id="6" xr16:uid="{06A19270-8052-47BA-BF0E-6DF701CF9E3D}" keepAlive="1" name="Query - executionTime_10IMGS (6)" description="Connessione alla query 'executionTime_10IMGS (6)' nella cartella di lavoro." type="5" refreshedVersion="8" background="1" saveData="1">
    <dbPr connection="Provider=Microsoft.Mashup.OleDb.1;Data Source=$Workbook$;Location=&quot;executionTime_10IMGS (6)&quot;;Extended Properties=&quot;&quot;" command="SELECT * FROM [executionTime_10IMGS (6)]"/>
  </connection>
  <connection id="7" xr16:uid="{F2A4B3B6-0ED1-46BD-B57D-D3CBC48C2F12}" keepAlive="1" name="Query - executionTime_10IMGS (7)" description="Connessione alla query 'executionTime_10IMGS (7)' nella cartella di lavoro." type="5" refreshedVersion="8" background="1" saveData="1">
    <dbPr connection="Provider=Microsoft.Mashup.OleDb.1;Data Source=$Workbook$;Location=&quot;executionTime_10IMGS (7)&quot;;Extended Properties=&quot;&quot;" command="SELECT * FROM [executionTime_10IMGS (7)]"/>
  </connection>
  <connection id="8" xr16:uid="{D1ECF155-5065-484B-A401-59B71E8C81ED}" keepAlive="1" name="Query - executionTime_1IMGS" description="Connessione alla query 'executionTime_1IMGS' nella cartella di lavoro." type="5" refreshedVersion="8" background="1" saveData="1">
    <dbPr connection="Provider=Microsoft.Mashup.OleDb.1;Data Source=$Workbook$;Location=executionTime_1IMGS;Extended Properties=&quot;&quot;" command="SELECT * FROM [executionTime_1IMGS]"/>
  </connection>
  <connection id="9" xr16:uid="{08844928-A9B7-46AB-A30D-F5C79189B55F}" keepAlive="1" name="Query - executionTime_1IMGS (2)" description="Connessione alla query 'executionTime_1IMGS (2)' nella cartella di lavoro." type="5" refreshedVersion="8" background="1" saveData="1">
    <dbPr connection="Provider=Microsoft.Mashup.OleDb.1;Data Source=$Workbook$;Location=&quot;executionTime_1IMGS (2)&quot;;Extended Properties=&quot;&quot;" command="SELECT * FROM [executionTime_1IMGS (2)]"/>
  </connection>
  <connection id="10" xr16:uid="{69DFBF18-4B0F-458F-9D01-6F1AEFE62BCA}" keepAlive="1" name="Query - executionTime_1IMGS (3)" description="Connessione alla query 'executionTime_1IMGS (3)' nella cartella di lavoro." type="5" refreshedVersion="8" background="1" saveData="1">
    <dbPr connection="Provider=Microsoft.Mashup.OleDb.1;Data Source=$Workbook$;Location=&quot;executionTime_1IMGS (3)&quot;;Extended Properties=&quot;&quot;" command="SELECT * FROM [executionTime_1IMGS (3)]"/>
  </connection>
  <connection id="11" xr16:uid="{AE806EEA-0204-4C83-BA3E-F3AEFB5543C0}" keepAlive="1" name="Query - executionTime_1IMGS (4)" description="Connessione alla query 'executionTime_1IMGS (4)' nella cartella di lavoro." type="5" refreshedVersion="8" background="1" saveData="1">
    <dbPr connection="Provider=Microsoft.Mashup.OleDb.1;Data Source=$Workbook$;Location=&quot;executionTime_1IMGS (4)&quot;;Extended Properties=&quot;&quot;" command="SELECT * FROM [executionTime_1IMGS (4)]"/>
  </connection>
  <connection id="12" xr16:uid="{96894392-2969-4468-9B28-3B51167D6EE9}" keepAlive="1" name="Query - executionTime_1IMGS (5)" description="Connessione alla query 'executionTime_1IMGS (5)' nella cartella di lavoro." type="5" refreshedVersion="8" background="1" saveData="1">
    <dbPr connection="Provider=Microsoft.Mashup.OleDb.1;Data Source=$Workbook$;Location=&quot;executionTime_1IMGS (5)&quot;;Extended Properties=&quot;&quot;" command="SELECT * FROM [executionTime_1IMGS (5)]"/>
  </connection>
  <connection id="13" xr16:uid="{73957CB1-6379-4112-97F8-906FD138270E}" keepAlive="1" name="Query - executionTime_1IMGS (6)" description="Connessione alla query 'executionTime_1IMGS (6)' nella cartella di lavoro." type="5" refreshedVersion="8" background="1" saveData="1">
    <dbPr connection="Provider=Microsoft.Mashup.OleDb.1;Data Source=$Workbook$;Location=&quot;executionTime_1IMGS (6)&quot;;Extended Properties=&quot;&quot;" command="SELECT * FROM [executionTime_1IMGS (6)]"/>
  </connection>
  <connection id="14" xr16:uid="{FB97D8E7-4C59-406F-AC67-1F7ECD4AC297}" keepAlive="1" name="Query - executionTime_1IMGS (7)" description="Connessione alla query 'executionTime_1IMGS (7)' nella cartella di lavoro." type="5" refreshedVersion="8" background="1" saveData="1">
    <dbPr connection="Provider=Microsoft.Mashup.OleDb.1;Data Source=$Workbook$;Location=&quot;executionTime_1IMGS (7)&quot;;Extended Properties=&quot;&quot;" command="SELECT * FROM [executionTime_1IMGS (7)]"/>
  </connection>
  <connection id="15" xr16:uid="{661493B2-2346-424B-BBFD-BCB3FDB2A0C9}" keepAlive="1" name="Query - executionTime_5IMGS" description="Connessione alla query 'executionTime_5IMGS' nella cartella di lavoro." type="5" refreshedVersion="8" background="1" saveData="1">
    <dbPr connection="Provider=Microsoft.Mashup.OleDb.1;Data Source=$Workbook$;Location=executionTime_5IMGS;Extended Properties=&quot;&quot;" command="SELECT * FROM [executionTime_5IMGS]"/>
  </connection>
  <connection id="16" xr16:uid="{D97B9C91-F98C-4CF9-BB00-969037E5DD60}" keepAlive="1" name="Query - executionTime_5IMGS (2)" description="Connessione alla query 'executionTime_5IMGS (2)' nella cartella di lavoro." type="5" refreshedVersion="8" background="1" saveData="1">
    <dbPr connection="Provider=Microsoft.Mashup.OleDb.1;Data Source=$Workbook$;Location=&quot;executionTime_5IMGS (2)&quot;;Extended Properties=&quot;&quot;" command="SELECT * FROM [executionTime_5IMGS (2)]"/>
  </connection>
  <connection id="17" xr16:uid="{A89B0FEC-D7AB-413B-9E52-088A2B13E32C}" keepAlive="1" name="Query - executionTime_5IMGS (3)" description="Connessione alla query 'executionTime_5IMGS (3)' nella cartella di lavoro." type="5" refreshedVersion="8" background="1" saveData="1">
    <dbPr connection="Provider=Microsoft.Mashup.OleDb.1;Data Source=$Workbook$;Location=&quot;executionTime_5IMGS (3)&quot;;Extended Properties=&quot;&quot;" command="SELECT * FROM [executionTime_5IMGS (3)]"/>
  </connection>
  <connection id="18" xr16:uid="{B14AA837-8F37-41C8-B28B-BE8E29DBD61F}" keepAlive="1" name="Query - executionTime_5IMGS (4)" description="Connessione alla query 'executionTime_5IMGS (4)' nella cartella di lavoro." type="5" refreshedVersion="8" background="1" saveData="1">
    <dbPr connection="Provider=Microsoft.Mashup.OleDb.1;Data Source=$Workbook$;Location=&quot;executionTime_5IMGS (4)&quot;;Extended Properties=&quot;&quot;" command="SELECT * FROM [executionTime_5IMGS (4)]"/>
  </connection>
  <connection id="19" xr16:uid="{3862778E-4FFE-4B48-95E4-4080998E5C2C}" keepAlive="1" name="Query - executionTime_5IMGS (5)" description="Connessione alla query 'executionTime_5IMGS (5)' nella cartella di lavoro." type="5" refreshedVersion="8" background="1" saveData="1">
    <dbPr connection="Provider=Microsoft.Mashup.OleDb.1;Data Source=$Workbook$;Location=&quot;executionTime_5IMGS (5)&quot;;Extended Properties=&quot;&quot;" command="SELECT * FROM [executionTime_5IMGS (5)]"/>
  </connection>
  <connection id="20" xr16:uid="{22E14359-48D0-4DB8-810C-B779633E13A5}" keepAlive="1" name="Query - executionTime_5IMGS (6)" description="Connessione alla query 'executionTime_5IMGS (6)' nella cartella di lavoro." type="5" refreshedVersion="8" background="1" saveData="1">
    <dbPr connection="Provider=Microsoft.Mashup.OleDb.1;Data Source=$Workbook$;Location=&quot;executionTime_5IMGS (6)&quot;;Extended Properties=&quot;&quot;" command="SELECT * FROM [executionTime_5IMGS (6)]"/>
  </connection>
  <connection id="21" xr16:uid="{CD4FA13D-9193-456C-B27E-CD2F68BA1BB3}" keepAlive="1" name="Query - executionTime_5IMGS (7)" description="Connessione alla query 'executionTime_5IMGS (7)' nella cartella di lavoro." type="5" refreshedVersion="8" background="1" saveData="1">
    <dbPr connection="Provider=Microsoft.Mashup.OleDb.1;Data Source=$Workbook$;Location=&quot;executionTime_5IMGS (7)&quot;;Extended Properties=&quot;&quot;" command="SELECT * FROM [executionTime_5IMGS (7)]"/>
  </connection>
  <connection id="22" xr16:uid="{FAD06FBA-D93A-4AC8-A858-46BB93E306BA}" keepAlive="1" name="Query - scalability" description="Connessione alla query 'scalability' nella cartella di lavoro." type="5" refreshedVersion="8" background="1" saveData="1">
    <dbPr connection="Provider=Microsoft.Mashup.OleDb.1;Data Source=$Workbook$;Location=scalability;Extended Properties=&quot;&quot;" command="SELECT * FROM [scalability]"/>
  </connection>
</connections>
</file>

<file path=xl/sharedStrings.xml><?xml version="1.0" encoding="utf-8"?>
<sst xmlns="http://schemas.openxmlformats.org/spreadsheetml/2006/main" count="105" uniqueCount="5">
  <si>
    <t>Threads</t>
  </si>
  <si>
    <t>NImgs</t>
  </si>
  <si>
    <t>mean</t>
  </si>
  <si>
    <t>Colonna1</t>
  </si>
  <si>
    <t>Colonna2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</si>
</sst>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4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'V1'!$C$2:$C$19</c:f>
              <c:numCache>
                <c:formatCode>General</c:formatCode>
                <c:ptCount val="18"/>
                <c:pt idx="0">
                  <c:v>22484.887599999998</c:v>
                </c:pt>
                <c:pt idx="1">
                  <c:v>11714.159599999999</c:v>
                </c:pt>
                <c:pt idx="2">
                  <c:v>7768.5420000000004</c:v>
                </c:pt>
                <c:pt idx="3">
                  <c:v>5934.8793999999998</c:v>
                </c:pt>
                <c:pt idx="4">
                  <c:v>4831.4881999999998</c:v>
                </c:pt>
                <c:pt idx="5">
                  <c:v>4076.6181999999999</c:v>
                </c:pt>
                <c:pt idx="6">
                  <c:v>3460.6705999999999</c:v>
                </c:pt>
                <c:pt idx="7">
                  <c:v>3128.9423999999999</c:v>
                </c:pt>
                <c:pt idx="8">
                  <c:v>2855.0945999999999</c:v>
                </c:pt>
                <c:pt idx="9">
                  <c:v>2612.7975999999999</c:v>
                </c:pt>
                <c:pt idx="10">
                  <c:v>2383.1945999999998</c:v>
                </c:pt>
                <c:pt idx="11">
                  <c:v>2253.7730000000001</c:v>
                </c:pt>
                <c:pt idx="12">
                  <c:v>2178.1864</c:v>
                </c:pt>
                <c:pt idx="13">
                  <c:v>2054.4066000000003</c:v>
                </c:pt>
                <c:pt idx="14">
                  <c:v>1934.748</c:v>
                </c:pt>
                <c:pt idx="15">
                  <c:v>1881.252</c:v>
                </c:pt>
                <c:pt idx="16">
                  <c:v>1992.8462</c:v>
                </c:pt>
                <c:pt idx="17">
                  <c:v>1970.0162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5-4581-9546-C02AA06A4AE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'V1'!$I$2:$I$19</c:f>
              <c:numCache>
                <c:formatCode>General</c:formatCode>
                <c:ptCount val="18"/>
                <c:pt idx="0">
                  <c:v>114331.664</c:v>
                </c:pt>
                <c:pt idx="1">
                  <c:v>57891.686200000004</c:v>
                </c:pt>
                <c:pt idx="2">
                  <c:v>39310.391600000003</c:v>
                </c:pt>
                <c:pt idx="3">
                  <c:v>29356.448199999999</c:v>
                </c:pt>
                <c:pt idx="4">
                  <c:v>23853.821799999998</c:v>
                </c:pt>
                <c:pt idx="5">
                  <c:v>20346.254000000001</c:v>
                </c:pt>
                <c:pt idx="6">
                  <c:v>17522.897399999998</c:v>
                </c:pt>
                <c:pt idx="7">
                  <c:v>15582.2034</c:v>
                </c:pt>
                <c:pt idx="8">
                  <c:v>14129.707399999999</c:v>
                </c:pt>
                <c:pt idx="9">
                  <c:v>13010.438</c:v>
                </c:pt>
                <c:pt idx="10">
                  <c:v>12031.8048</c:v>
                </c:pt>
                <c:pt idx="11">
                  <c:v>11270.903200000001</c:v>
                </c:pt>
                <c:pt idx="12">
                  <c:v>10891.1958</c:v>
                </c:pt>
                <c:pt idx="13">
                  <c:v>10276.592000000001</c:v>
                </c:pt>
                <c:pt idx="14">
                  <c:v>9715.7945999999993</c:v>
                </c:pt>
                <c:pt idx="15">
                  <c:v>9354.382599999999</c:v>
                </c:pt>
                <c:pt idx="16">
                  <c:v>9417.8757999999998</c:v>
                </c:pt>
                <c:pt idx="17">
                  <c:v>10247.372799999999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5-4581-9546-C02AA06A4AE6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'V1'!$O$2:$O$21</c:f>
              <c:numCache>
                <c:formatCode>General</c:formatCode>
                <c:ptCount val="20"/>
                <c:pt idx="0">
                  <c:v>230852.9038</c:v>
                </c:pt>
                <c:pt idx="1">
                  <c:v>115117.80440000001</c:v>
                </c:pt>
                <c:pt idx="2">
                  <c:v>79006.966</c:v>
                </c:pt>
                <c:pt idx="3">
                  <c:v>59214.988799999999</c:v>
                </c:pt>
                <c:pt idx="4">
                  <c:v>48233.665200000003</c:v>
                </c:pt>
                <c:pt idx="5">
                  <c:v>40458.220800000003</c:v>
                </c:pt>
                <c:pt idx="6">
                  <c:v>35406.536200000002</c:v>
                </c:pt>
                <c:pt idx="7">
                  <c:v>31411.059400000002</c:v>
                </c:pt>
                <c:pt idx="8">
                  <c:v>28471.939600000002</c:v>
                </c:pt>
                <c:pt idx="9">
                  <c:v>25587.940200000001</c:v>
                </c:pt>
                <c:pt idx="10">
                  <c:v>24066.953399999999</c:v>
                </c:pt>
                <c:pt idx="11">
                  <c:v>22545.3734</c:v>
                </c:pt>
                <c:pt idx="12">
                  <c:v>21395.169600000001</c:v>
                </c:pt>
                <c:pt idx="13">
                  <c:v>20142.583999999999</c:v>
                </c:pt>
                <c:pt idx="14">
                  <c:v>19017.269199999999</c:v>
                </c:pt>
                <c:pt idx="15">
                  <c:v>18234.047200000001</c:v>
                </c:pt>
                <c:pt idx="16">
                  <c:v>19318.191600000002</c:v>
                </c:pt>
                <c:pt idx="17">
                  <c:v>18902.961800000001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B5-4581-9546-C02AA06A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'V3'!$C$2:$C$19</c:f>
              <c:numCache>
                <c:formatCode>General</c:formatCode>
                <c:ptCount val="18"/>
                <c:pt idx="0">
                  <c:v>21894.925599999999</c:v>
                </c:pt>
                <c:pt idx="1">
                  <c:v>11128.5136</c:v>
                </c:pt>
                <c:pt idx="2">
                  <c:v>7572.9881999999998</c:v>
                </c:pt>
                <c:pt idx="3">
                  <c:v>5767.0108</c:v>
                </c:pt>
                <c:pt idx="4">
                  <c:v>4692.4222</c:v>
                </c:pt>
                <c:pt idx="5">
                  <c:v>3908.6527999999998</c:v>
                </c:pt>
                <c:pt idx="6">
                  <c:v>3407.6808000000001</c:v>
                </c:pt>
                <c:pt idx="7">
                  <c:v>2967.4324000000001</c:v>
                </c:pt>
                <c:pt idx="8">
                  <c:v>2691.4056</c:v>
                </c:pt>
                <c:pt idx="9">
                  <c:v>2470.8483999999999</c:v>
                </c:pt>
                <c:pt idx="10">
                  <c:v>2274.9348</c:v>
                </c:pt>
                <c:pt idx="11">
                  <c:v>2113.1222000000002</c:v>
                </c:pt>
                <c:pt idx="12">
                  <c:v>1976.8291999999999</c:v>
                </c:pt>
                <c:pt idx="13">
                  <c:v>1845.4097999999999</c:v>
                </c:pt>
                <c:pt idx="14">
                  <c:v>1739.6098</c:v>
                </c:pt>
                <c:pt idx="15">
                  <c:v>1647.6181999999999</c:v>
                </c:pt>
                <c:pt idx="16">
                  <c:v>1839.9646</c:v>
                </c:pt>
                <c:pt idx="17">
                  <c:v>1774.117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5-481A-96BB-82079FBA2AF0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'V3'!$I$2:$I$19</c:f>
              <c:numCache>
                <c:formatCode>General</c:formatCode>
                <c:ptCount val="18"/>
                <c:pt idx="0">
                  <c:v>111287.4972</c:v>
                </c:pt>
                <c:pt idx="1">
                  <c:v>55657.226000000002</c:v>
                </c:pt>
                <c:pt idx="2">
                  <c:v>37345.550600000002</c:v>
                </c:pt>
                <c:pt idx="3">
                  <c:v>28935.227600000002</c:v>
                </c:pt>
                <c:pt idx="4">
                  <c:v>23102.115600000001</c:v>
                </c:pt>
                <c:pt idx="5">
                  <c:v>19730.945</c:v>
                </c:pt>
                <c:pt idx="6">
                  <c:v>16812.492999999999</c:v>
                </c:pt>
                <c:pt idx="7">
                  <c:v>14867.74</c:v>
                </c:pt>
                <c:pt idx="8">
                  <c:v>13317.484199999999</c:v>
                </c:pt>
                <c:pt idx="9">
                  <c:v>12337.054599999999</c:v>
                </c:pt>
                <c:pt idx="10">
                  <c:v>11250.353999999999</c:v>
                </c:pt>
                <c:pt idx="11">
                  <c:v>10602.4732</c:v>
                </c:pt>
                <c:pt idx="12">
                  <c:v>10043.1</c:v>
                </c:pt>
                <c:pt idx="13">
                  <c:v>9420.2566000000006</c:v>
                </c:pt>
                <c:pt idx="14">
                  <c:v>8973.7608</c:v>
                </c:pt>
                <c:pt idx="15">
                  <c:v>8545.0399999999991</c:v>
                </c:pt>
                <c:pt idx="16">
                  <c:v>9156.4994000000006</c:v>
                </c:pt>
                <c:pt idx="17">
                  <c:v>8857.860200000001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85-481A-96BB-82079FBA2AF0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'V3'!$O$2:$O$21</c:f>
              <c:numCache>
                <c:formatCode>General</c:formatCode>
                <c:ptCount val="20"/>
                <c:pt idx="0">
                  <c:v>219386.72160000002</c:v>
                </c:pt>
                <c:pt idx="1">
                  <c:v>111269.63619999999</c:v>
                </c:pt>
                <c:pt idx="2">
                  <c:v>74678.556599999996</c:v>
                </c:pt>
                <c:pt idx="3">
                  <c:v>57617.470999999998</c:v>
                </c:pt>
                <c:pt idx="4">
                  <c:v>46254.486799999999</c:v>
                </c:pt>
                <c:pt idx="5">
                  <c:v>39267.529000000002</c:v>
                </c:pt>
                <c:pt idx="6">
                  <c:v>33559.774599999997</c:v>
                </c:pt>
                <c:pt idx="7">
                  <c:v>29881.0874</c:v>
                </c:pt>
                <c:pt idx="8">
                  <c:v>26575.3344</c:v>
                </c:pt>
                <c:pt idx="9">
                  <c:v>24619.063200000001</c:v>
                </c:pt>
                <c:pt idx="10">
                  <c:v>22543.4408</c:v>
                </c:pt>
                <c:pt idx="11">
                  <c:v>21119.922600000002</c:v>
                </c:pt>
                <c:pt idx="12">
                  <c:v>19783.042000000001</c:v>
                </c:pt>
                <c:pt idx="13">
                  <c:v>18734.014600000002</c:v>
                </c:pt>
                <c:pt idx="14">
                  <c:v>17808.683399999998</c:v>
                </c:pt>
                <c:pt idx="15">
                  <c:v>16937.878199999999</c:v>
                </c:pt>
                <c:pt idx="16">
                  <c:v>18116.308799999999</c:v>
                </c:pt>
                <c:pt idx="17">
                  <c:v>17672.13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85-481A-96BB-82079FBA2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'V3'!$D$2:$D$19</c:f>
              <c:numCache>
                <c:formatCode>General</c:formatCode>
                <c:ptCount val="18"/>
                <c:pt idx="0">
                  <c:v>4.5672683171848735E-2</c:v>
                </c:pt>
                <c:pt idx="1">
                  <c:v>8.9859260269942967E-2</c:v>
                </c:pt>
                <c:pt idx="2">
                  <c:v>0.132048271249122</c:v>
                </c:pt>
                <c:pt idx="3">
                  <c:v>0.17340005675037057</c:v>
                </c:pt>
                <c:pt idx="4">
                  <c:v>0.21310955352653477</c:v>
                </c:pt>
                <c:pt idx="5">
                  <c:v>0.25584262690203646</c:v>
                </c:pt>
                <c:pt idx="6">
                  <c:v>0.29345471559425401</c:v>
                </c:pt>
                <c:pt idx="7">
                  <c:v>0.33699166997030833</c:v>
                </c:pt>
                <c:pt idx="8">
                  <c:v>0.37155306506013064</c:v>
                </c:pt>
                <c:pt idx="9">
                  <c:v>0.40471928589386547</c:v>
                </c:pt>
                <c:pt idx="10">
                  <c:v>0.43957303743386406</c:v>
                </c:pt>
                <c:pt idx="11">
                  <c:v>0.4732333984281647</c:v>
                </c:pt>
                <c:pt idx="12">
                  <c:v>0.50586059736470912</c:v>
                </c:pt>
                <c:pt idx="13">
                  <c:v>0.54188505989293001</c:v>
                </c:pt>
                <c:pt idx="14">
                  <c:v>0.57484155354838773</c:v>
                </c:pt>
                <c:pt idx="15">
                  <c:v>0.60693672842409729</c:v>
                </c:pt>
                <c:pt idx="16">
                  <c:v>0.54348871711988367</c:v>
                </c:pt>
                <c:pt idx="17">
                  <c:v>0.56366068303274253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F1-4789-AD58-0B9B858622A4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'V3'!$J$2:$J$19</c:f>
              <c:numCache>
                <c:formatCode>General</c:formatCode>
                <c:ptCount val="18"/>
                <c:pt idx="0">
                  <c:v>4.4928676857691072E-2</c:v>
                </c:pt>
                <c:pt idx="1">
                  <c:v>8.9835594752781966E-2</c:v>
                </c:pt>
                <c:pt idx="2">
                  <c:v>0.13388475788063492</c:v>
                </c:pt>
                <c:pt idx="3">
                  <c:v>0.17279974670045448</c:v>
                </c:pt>
                <c:pt idx="4">
                  <c:v>0.21643039479899406</c:v>
                </c:pt>
                <c:pt idx="5">
                  <c:v>0.25340904857826119</c:v>
                </c:pt>
                <c:pt idx="6">
                  <c:v>0.29739789334038685</c:v>
                </c:pt>
                <c:pt idx="7">
                  <c:v>0.33629859010179086</c:v>
                </c:pt>
                <c:pt idx="8">
                  <c:v>0.37544628737010255</c:v>
                </c:pt>
                <c:pt idx="9">
                  <c:v>0.40528312162937175</c:v>
                </c:pt>
                <c:pt idx="10">
                  <c:v>0.44443045969931261</c:v>
                </c:pt>
                <c:pt idx="11">
                  <c:v>0.47158808192035795</c:v>
                </c:pt>
                <c:pt idx="12">
                  <c:v>0.49785424819029978</c:v>
                </c:pt>
                <c:pt idx="13">
                  <c:v>0.53077110447288667</c:v>
                </c:pt>
                <c:pt idx="14">
                  <c:v>0.55717999525906681</c:v>
                </c:pt>
                <c:pt idx="15">
                  <c:v>0.58513476823982102</c:v>
                </c:pt>
                <c:pt idx="16">
                  <c:v>0.54606021161318485</c:v>
                </c:pt>
                <c:pt idx="17">
                  <c:v>0.56447041239147122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F1-4789-AD58-0B9B858622A4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'V3'!$P$2:$P$21</c:f>
              <c:numCache>
                <c:formatCode>General</c:formatCode>
                <c:ptCount val="20"/>
                <c:pt idx="0">
                  <c:v>4.5581610076806028E-2</c:v>
                </c:pt>
                <c:pt idx="1">
                  <c:v>8.9871777616183132E-2</c:v>
                </c:pt>
                <c:pt idx="2">
                  <c:v>0.13390724801448561</c:v>
                </c:pt>
                <c:pt idx="3">
                  <c:v>0.17355846805563543</c:v>
                </c:pt>
                <c:pt idx="4">
                  <c:v>0.21619524270670321</c:v>
                </c:pt>
                <c:pt idx="5">
                  <c:v>0.25466333774147082</c:v>
                </c:pt>
                <c:pt idx="6">
                  <c:v>0.29797577961086785</c:v>
                </c:pt>
                <c:pt idx="7">
                  <c:v>0.33465984239917584</c:v>
                </c:pt>
                <c:pt idx="8">
                  <c:v>0.37628877399939697</c:v>
                </c:pt>
                <c:pt idx="9">
                  <c:v>0.40618929805582527</c:v>
                </c:pt>
                <c:pt idx="10">
                  <c:v>0.44358800809147109</c:v>
                </c:pt>
                <c:pt idx="11">
                  <c:v>0.47348658370556712</c:v>
                </c:pt>
                <c:pt idx="12">
                  <c:v>0.50548343374087767</c:v>
                </c:pt>
                <c:pt idx="13">
                  <c:v>0.53378841713937808</c:v>
                </c:pt>
                <c:pt idx="14">
                  <c:v>0.56152382382181054</c:v>
                </c:pt>
                <c:pt idx="15">
                  <c:v>0.59039272109065</c:v>
                </c:pt>
                <c:pt idx="16">
                  <c:v>0.55198882456673515</c:v>
                </c:pt>
                <c:pt idx="17">
                  <c:v>0.56586274546418569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F1-4789-AD58-0B9B85862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'V4'!$E$2:$E$19</c:f>
              <c:numCache>
                <c:formatCode>General</c:formatCode>
                <c:ptCount val="18"/>
                <c:pt idx="0">
                  <c:v>1</c:v>
                </c:pt>
                <c:pt idx="1">
                  <c:v>1.7647632636961423</c:v>
                </c:pt>
                <c:pt idx="2">
                  <c:v>2.5522902110970644</c:v>
                </c:pt>
                <c:pt idx="3">
                  <c:v>3.1977907160169083</c:v>
                </c:pt>
                <c:pt idx="4">
                  <c:v>3.6710407461960495</c:v>
                </c:pt>
                <c:pt idx="5">
                  <c:v>3.9940921460415613</c:v>
                </c:pt>
                <c:pt idx="6">
                  <c:v>4.5495544222641202</c:v>
                </c:pt>
                <c:pt idx="7">
                  <c:v>4.9216526409367818</c:v>
                </c:pt>
                <c:pt idx="8">
                  <c:v>5.4182748592584051</c:v>
                </c:pt>
                <c:pt idx="9">
                  <c:v>5.6518636323507128</c:v>
                </c:pt>
                <c:pt idx="10">
                  <c:v>5.7999558123057176</c:v>
                </c:pt>
                <c:pt idx="11">
                  <c:v>6.3840420597894756</c:v>
                </c:pt>
                <c:pt idx="12">
                  <c:v>6.4874264297121433</c:v>
                </c:pt>
                <c:pt idx="13">
                  <c:v>6.737115986402662</c:v>
                </c:pt>
                <c:pt idx="14">
                  <c:v>7.0419105721007123</c:v>
                </c:pt>
                <c:pt idx="15">
                  <c:v>7.2512226286000656</c:v>
                </c:pt>
                <c:pt idx="16">
                  <c:v>7.1533576030245234</c:v>
                </c:pt>
                <c:pt idx="17">
                  <c:v>7.2598101975933833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D-4D1F-A46B-A4ACC1E93FF4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'V4'!$K$2:$K$19</c:f>
              <c:numCache>
                <c:formatCode>General</c:formatCode>
                <c:ptCount val="18"/>
                <c:pt idx="0">
                  <c:v>1</c:v>
                </c:pt>
                <c:pt idx="1">
                  <c:v>1.9078345140619448</c:v>
                </c:pt>
                <c:pt idx="2">
                  <c:v>2.7746743537627281</c:v>
                </c:pt>
                <c:pt idx="3">
                  <c:v>3.348039272971719</c:v>
                </c:pt>
                <c:pt idx="4">
                  <c:v>3.7401798922411982</c:v>
                </c:pt>
                <c:pt idx="5">
                  <c:v>4.2851769053691289</c:v>
                </c:pt>
                <c:pt idx="6">
                  <c:v>4.6904828425144407</c:v>
                </c:pt>
                <c:pt idx="7">
                  <c:v>5.208941951260611</c:v>
                </c:pt>
                <c:pt idx="8">
                  <c:v>5.6805330390754367</c:v>
                </c:pt>
                <c:pt idx="9">
                  <c:v>6.0163496869742614</c:v>
                </c:pt>
                <c:pt idx="10">
                  <c:v>6.2259553340174065</c:v>
                </c:pt>
                <c:pt idx="11">
                  <c:v>6.4415182727527922</c:v>
                </c:pt>
                <c:pt idx="12">
                  <c:v>6.5784776793951449</c:v>
                </c:pt>
                <c:pt idx="13">
                  <c:v>6.7332014269178577</c:v>
                </c:pt>
                <c:pt idx="14">
                  <c:v>6.946488712158768</c:v>
                </c:pt>
                <c:pt idx="15">
                  <c:v>7.2735443848320092</c:v>
                </c:pt>
                <c:pt idx="16">
                  <c:v>7.1659946730297275</c:v>
                </c:pt>
                <c:pt idx="17">
                  <c:v>7.3086284840644735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3D-4D1F-A46B-A4ACC1E93FF4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1.9267726646980492</c:v>
                </c:pt>
                <c:pt idx="2">
                  <c:v>2.8286559057593075</c:v>
                </c:pt>
                <c:pt idx="3">
                  <c:v>3.3167484523613866</c:v>
                </c:pt>
                <c:pt idx="4">
                  <c:v>3.6740911108841035</c:v>
                </c:pt>
                <c:pt idx="5">
                  <c:v>4.1119139307812533</c:v>
                </c:pt>
                <c:pt idx="6">
                  <c:v>4.7428977550421809</c:v>
                </c:pt>
                <c:pt idx="7">
                  <c:v>5.2804519462852113</c:v>
                </c:pt>
                <c:pt idx="8">
                  <c:v>5.6191554068972955</c:v>
                </c:pt>
                <c:pt idx="9">
                  <c:v>6.0264977112332119</c:v>
                </c:pt>
                <c:pt idx="10">
                  <c:v>6.3799109071296813</c:v>
                </c:pt>
                <c:pt idx="11">
                  <c:v>6.6489457373415641</c:v>
                </c:pt>
                <c:pt idx="12">
                  <c:v>7.0320646808757532</c:v>
                </c:pt>
                <c:pt idx="13">
                  <c:v>7.1273659421940421</c:v>
                </c:pt>
                <c:pt idx="14">
                  <c:v>7.4366937645648372</c:v>
                </c:pt>
                <c:pt idx="15">
                  <c:v>7.6479432624113475</c:v>
                </c:pt>
                <c:pt idx="16">
                  <c:v>7.5412846785455372</c:v>
                </c:pt>
                <c:pt idx="17">
                  <c:v>7.6126266339505628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3D-4D1F-A46B-A4ACC1E93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'V4'!$C$2:$C$19</c:f>
              <c:numCache>
                <c:formatCode>General</c:formatCode>
                <c:ptCount val="18"/>
                <c:pt idx="0">
                  <c:v>5428.8004000000001</c:v>
                </c:pt>
                <c:pt idx="1">
                  <c:v>3076.2202000000002</c:v>
                </c:pt>
                <c:pt idx="2">
                  <c:v>2127.0309999999999</c:v>
                </c:pt>
                <c:pt idx="3">
                  <c:v>1697.6722</c:v>
                </c:pt>
                <c:pt idx="4">
                  <c:v>1478.8178</c:v>
                </c:pt>
                <c:pt idx="5">
                  <c:v>1359.2076</c:v>
                </c:pt>
                <c:pt idx="6">
                  <c:v>1193.2598</c:v>
                </c:pt>
                <c:pt idx="7">
                  <c:v>1103.0442</c:v>
                </c:pt>
                <c:pt idx="8">
                  <c:v>1001.9426</c:v>
                </c:pt>
                <c:pt idx="9">
                  <c:v>960.53279999999995</c:v>
                </c:pt>
                <c:pt idx="10">
                  <c:v>936.00720000000001</c:v>
                </c:pt>
                <c:pt idx="11">
                  <c:v>850.37040000000002</c:v>
                </c:pt>
                <c:pt idx="12">
                  <c:v>836.81880000000001</c:v>
                </c:pt>
                <c:pt idx="13">
                  <c:v>805.8048</c:v>
                </c:pt>
                <c:pt idx="14">
                  <c:v>770.92719999999997</c:v>
                </c:pt>
                <c:pt idx="15">
                  <c:v>748.67380000000003</c:v>
                </c:pt>
                <c:pt idx="16">
                  <c:v>758.91639999999995</c:v>
                </c:pt>
                <c:pt idx="17">
                  <c:v>747.78819999999996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4-4188-B99C-70D84177DC70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'V4'!$I$2:$I$19</c:f>
              <c:numCache>
                <c:formatCode>General</c:formatCode>
                <c:ptCount val="18"/>
                <c:pt idx="0">
                  <c:v>27388.8616</c:v>
                </c:pt>
                <c:pt idx="1">
                  <c:v>14355.9944</c:v>
                </c:pt>
                <c:pt idx="2">
                  <c:v>9871.0184000000008</c:v>
                </c:pt>
                <c:pt idx="3">
                  <c:v>8180.5676000000003</c:v>
                </c:pt>
                <c:pt idx="4">
                  <c:v>7322.8728000000001</c:v>
                </c:pt>
                <c:pt idx="5">
                  <c:v>6391.5357999999997</c:v>
                </c:pt>
                <c:pt idx="6">
                  <c:v>5839.2413999999999</c:v>
                </c:pt>
                <c:pt idx="7">
                  <c:v>5258.0469999999996</c:v>
                </c:pt>
                <c:pt idx="8">
                  <c:v>4821.5302000000001</c:v>
                </c:pt>
                <c:pt idx="9">
                  <c:v>4552.4052000000001</c:v>
                </c:pt>
                <c:pt idx="10">
                  <c:v>4399.1419999999998</c:v>
                </c:pt>
                <c:pt idx="11">
                  <c:v>4251.9264000000003</c:v>
                </c:pt>
                <c:pt idx="12">
                  <c:v>4163.4041999999999</c:v>
                </c:pt>
                <c:pt idx="13">
                  <c:v>4067.7323999999999</c:v>
                </c:pt>
                <c:pt idx="14">
                  <c:v>3942.8353999999999</c:v>
                </c:pt>
                <c:pt idx="15">
                  <c:v>3765.5454</c:v>
                </c:pt>
                <c:pt idx="16">
                  <c:v>3822.06</c:v>
                </c:pt>
                <c:pt idx="17">
                  <c:v>3747.4694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14-4188-B99C-70D84177DC70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'V4'!$O$2:$O$21</c:f>
              <c:numCache>
                <c:formatCode>General</c:formatCode>
                <c:ptCount val="20"/>
                <c:pt idx="0">
                  <c:v>55071.845199999996</c:v>
                </c:pt>
                <c:pt idx="1">
                  <c:v>28582.430199999999</c:v>
                </c:pt>
                <c:pt idx="2">
                  <c:v>19469.2628</c:v>
                </c:pt>
                <c:pt idx="3">
                  <c:v>16604.166999999998</c:v>
                </c:pt>
                <c:pt idx="4">
                  <c:v>14989.243200000001</c:v>
                </c:pt>
                <c:pt idx="5">
                  <c:v>13393.238799999999</c:v>
                </c:pt>
                <c:pt idx="6">
                  <c:v>11611.4342</c:v>
                </c:pt>
                <c:pt idx="7">
                  <c:v>10429.380999999999</c:v>
                </c:pt>
                <c:pt idx="8">
                  <c:v>9800.7335999999996</c:v>
                </c:pt>
                <c:pt idx="9">
                  <c:v>9138.2836000000007</c:v>
                </c:pt>
                <c:pt idx="10">
                  <c:v>8632.0712000000003</c:v>
                </c:pt>
                <c:pt idx="11">
                  <c:v>8282.7936000000009</c:v>
                </c:pt>
                <c:pt idx="12">
                  <c:v>7831.5328</c:v>
                </c:pt>
                <c:pt idx="13">
                  <c:v>7726.8159999999998</c:v>
                </c:pt>
                <c:pt idx="14">
                  <c:v>7405.4206000000004</c:v>
                </c:pt>
                <c:pt idx="15">
                  <c:v>7200.87</c:v>
                </c:pt>
                <c:pt idx="16">
                  <c:v>7302.7139999999999</c:v>
                </c:pt>
                <c:pt idx="17">
                  <c:v>7234.2763999999997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14-4188-B99C-70D84177D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'V4'!$D$2:$D$19</c:f>
              <c:numCache>
                <c:formatCode>General</c:formatCode>
                <c:ptCount val="18"/>
                <c:pt idx="0">
                  <c:v>0.1842027568374037</c:v>
                </c:pt>
                <c:pt idx="1">
                  <c:v>0.32507425833820347</c:v>
                </c:pt>
                <c:pt idx="2">
                  <c:v>0.47013889313319834</c:v>
                </c:pt>
                <c:pt idx="3">
                  <c:v>0.58904186567936967</c:v>
                </c:pt>
                <c:pt idx="4">
                  <c:v>0.67621582591175189</c:v>
                </c:pt>
                <c:pt idx="5">
                  <c:v>0.73572278436347771</c:v>
                </c:pt>
                <c:pt idx="6">
                  <c:v>0.8380404669628525</c:v>
                </c:pt>
                <c:pt idx="7">
                  <c:v>0.90658198465664386</c:v>
                </c:pt>
                <c:pt idx="8">
                  <c:v>0.99806116637819375</c:v>
                </c:pt>
                <c:pt idx="9">
                  <c:v>1.0410888623480636</c:v>
                </c:pt>
                <c:pt idx="10">
                  <c:v>1.0683678501618363</c:v>
                </c:pt>
                <c:pt idx="11">
                  <c:v>1.1759581471791587</c:v>
                </c:pt>
                <c:pt idx="12">
                  <c:v>1.1950018331328121</c:v>
                </c:pt>
                <c:pt idx="13">
                  <c:v>1.2409953378287149</c:v>
                </c:pt>
                <c:pt idx="14">
                  <c:v>1.29713934078341</c:v>
                </c:pt>
                <c:pt idx="15">
                  <c:v>1.3356951986298973</c:v>
                </c:pt>
                <c:pt idx="16">
                  <c:v>1.3176681911209194</c:v>
                </c:pt>
                <c:pt idx="17">
                  <c:v>1.3372770525129978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FF-414B-AB5A-9A8F2AFCEE21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'V4'!$J$2:$J$19</c:f>
              <c:numCache>
                <c:formatCode>General</c:formatCode>
                <c:ptCount val="18"/>
                <c:pt idx="0">
                  <c:v>0.18255596282249278</c:v>
                </c:pt>
                <c:pt idx="1">
                  <c:v>0.34828656662056096</c:v>
                </c:pt>
                <c:pt idx="2">
                  <c:v>0.5065333481700327</c:v>
                </c:pt>
                <c:pt idx="3">
                  <c:v>0.61120453304487088</c:v>
                </c:pt>
                <c:pt idx="4">
                  <c:v>0.68279214135741917</c:v>
                </c:pt>
                <c:pt idx="5">
                  <c:v>0.78228459582437138</c:v>
                </c:pt>
                <c:pt idx="6">
                  <c:v>0.85627561141760644</c:v>
                </c:pt>
                <c:pt idx="7">
                  <c:v>0.95092341319885509</c:v>
                </c:pt>
                <c:pt idx="8">
                  <c:v>1.0370151782933974</c:v>
                </c:pt>
                <c:pt idx="9">
                  <c:v>1.0983205097823894</c:v>
                </c:pt>
                <c:pt idx="10">
                  <c:v>1.1365852704913821</c:v>
                </c:pt>
                <c:pt idx="11">
                  <c:v>1.1759375703210666</c:v>
                </c:pt>
                <c:pt idx="12">
                  <c:v>1.2009403266682586</c:v>
                </c:pt>
                <c:pt idx="13">
                  <c:v>1.2291860693687717</c:v>
                </c:pt>
                <c:pt idx="14">
                  <c:v>1.2681229350837218</c:v>
                </c:pt>
                <c:pt idx="15">
                  <c:v>1.3278288983051432</c:v>
                </c:pt>
                <c:pt idx="16">
                  <c:v>1.3081950571157963</c:v>
                </c:pt>
                <c:pt idx="17">
                  <c:v>1.3342337098202857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FF-414B-AB5A-9A8F2AFCEE21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'V4'!$P$2:$P$21</c:f>
              <c:numCache>
                <c:formatCode>General</c:formatCode>
                <c:ptCount val="20"/>
                <c:pt idx="0">
                  <c:v>0.18158098686695176</c:v>
                </c:pt>
                <c:pt idx="1">
                  <c:v>0.34986528192413813</c:v>
                </c:pt>
                <c:pt idx="2">
                  <c:v>0.51363013087480636</c:v>
                </c:pt>
                <c:pt idx="3">
                  <c:v>0.60225845716921556</c:v>
                </c:pt>
                <c:pt idx="4">
                  <c:v>0.66714508975343056</c:v>
                </c:pt>
                <c:pt idx="5">
                  <c:v>0.74664538946322678</c:v>
                </c:pt>
                <c:pt idx="6">
                  <c:v>0.86122005496960918</c:v>
                </c:pt>
                <c:pt idx="7">
                  <c:v>0.95882967550998477</c:v>
                </c:pt>
                <c:pt idx="8">
                  <c:v>1.0203317841431789</c:v>
                </c:pt>
                <c:pt idx="9">
                  <c:v>1.0942974017571527</c:v>
                </c:pt>
                <c:pt idx="10">
                  <c:v>1.158470518639837</c:v>
                </c:pt>
                <c:pt idx="11">
                  <c:v>1.2073221286112936</c:v>
                </c:pt>
                <c:pt idx="12">
                  <c:v>1.2768892444656557</c:v>
                </c:pt>
                <c:pt idx="13">
                  <c:v>1.2941941415454956</c:v>
                </c:pt>
                <c:pt idx="14">
                  <c:v>1.3503621927969898</c:v>
                </c:pt>
                <c:pt idx="15">
                  <c:v>1.3887210850911071</c:v>
                </c:pt>
                <c:pt idx="16">
                  <c:v>1.3693539141749218</c:v>
                </c:pt>
                <c:pt idx="17">
                  <c:v>1.3823082568423843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FF-414B-AB5A-9A8F2AFCE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'V5'!$A$2:$A$19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'V5'!$E$2:$E$19</c:f>
              <c:numCache>
                <c:formatCode>General</c:formatCode>
                <c:ptCount val="18"/>
                <c:pt idx="0">
                  <c:v>1</c:v>
                </c:pt>
                <c:pt idx="1">
                  <c:v>1.5454861886491129</c:v>
                </c:pt>
                <c:pt idx="2">
                  <c:v>2.240401631959378</c:v>
                </c:pt>
                <c:pt idx="3">
                  <c:v>2.4307092312747698</c:v>
                </c:pt>
                <c:pt idx="4">
                  <c:v>2.4435025660743244</c:v>
                </c:pt>
                <c:pt idx="5">
                  <c:v>2.4416045969715445</c:v>
                </c:pt>
                <c:pt idx="6">
                  <c:v>2.9894996825770814</c:v>
                </c:pt>
                <c:pt idx="7">
                  <c:v>3.3190222218992789</c:v>
                </c:pt>
                <c:pt idx="8">
                  <c:v>3.6996434197684356</c:v>
                </c:pt>
                <c:pt idx="9">
                  <c:v>3.9087985478109388</c:v>
                </c:pt>
                <c:pt idx="10">
                  <c:v>3.8894317786911285</c:v>
                </c:pt>
                <c:pt idx="11">
                  <c:v>4.5456317515288118</c:v>
                </c:pt>
                <c:pt idx="12">
                  <c:v>4.605589805734998</c:v>
                </c:pt>
                <c:pt idx="13">
                  <c:v>5.0101795491767032</c:v>
                </c:pt>
                <c:pt idx="14">
                  <c:v>5.07203314549038</c:v>
                </c:pt>
                <c:pt idx="15">
                  <c:v>5.2154013030664164</c:v>
                </c:pt>
                <c:pt idx="16">
                  <c:v>5.4820945152756018</c:v>
                </c:pt>
                <c:pt idx="17">
                  <c:v>5.4956322305815295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2-4129-A33B-ED082241D28A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'V5'!$G$2:$G$19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'V5'!$K$2:$K$19</c:f>
              <c:numCache>
                <c:formatCode>General</c:formatCode>
                <c:ptCount val="18"/>
                <c:pt idx="0">
                  <c:v>1</c:v>
                </c:pt>
                <c:pt idx="1">
                  <c:v>1.7844522354168244</c:v>
                </c:pt>
                <c:pt idx="2">
                  <c:v>2.5643411263398876</c:v>
                </c:pt>
                <c:pt idx="3">
                  <c:v>2.5070174012884476</c:v>
                </c:pt>
                <c:pt idx="4">
                  <c:v>2.5275685741603429</c:v>
                </c:pt>
                <c:pt idx="5">
                  <c:v>2.5692313019395367</c:v>
                </c:pt>
                <c:pt idx="6">
                  <c:v>3.0486827361546425</c:v>
                </c:pt>
                <c:pt idx="7">
                  <c:v>3.2430850823917052</c:v>
                </c:pt>
                <c:pt idx="8">
                  <c:v>3.7280035813994679</c:v>
                </c:pt>
                <c:pt idx="9">
                  <c:v>4.0455586790409948</c:v>
                </c:pt>
                <c:pt idx="10">
                  <c:v>4.0632029596540882</c:v>
                </c:pt>
                <c:pt idx="11">
                  <c:v>4.3285501831378994</c:v>
                </c:pt>
                <c:pt idx="12">
                  <c:v>4.3753587344534672</c:v>
                </c:pt>
                <c:pt idx="13">
                  <c:v>4.4449694205472312</c:v>
                </c:pt>
                <c:pt idx="14">
                  <c:v>4.8789627277875738</c:v>
                </c:pt>
                <c:pt idx="15">
                  <c:v>5.0525111576577002</c:v>
                </c:pt>
                <c:pt idx="16">
                  <c:v>5.3722106826362399</c:v>
                </c:pt>
                <c:pt idx="17">
                  <c:v>5.5713720905834574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B2-4129-A33B-ED082241D28A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'V5'!$M$2:$M$21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1.9026389566586237</c:v>
                </c:pt>
                <c:pt idx="2">
                  <c:v>2.7441221376068241</c:v>
                </c:pt>
                <c:pt idx="3">
                  <c:v>2.4886657367114293</c:v>
                </c:pt>
                <c:pt idx="4">
                  <c:v>2.4960042504228435</c:v>
                </c:pt>
                <c:pt idx="5">
                  <c:v>2.7285831103157201</c:v>
                </c:pt>
                <c:pt idx="6">
                  <c:v>3.0087438900189905</c:v>
                </c:pt>
                <c:pt idx="7">
                  <c:v>3.4598770068734188</c:v>
                </c:pt>
                <c:pt idx="8">
                  <c:v>3.9098777910907292</c:v>
                </c:pt>
                <c:pt idx="9">
                  <c:v>4.143815953986274</c:v>
                </c:pt>
                <c:pt idx="10">
                  <c:v>4.3935713268162795</c:v>
                </c:pt>
                <c:pt idx="11">
                  <c:v>4.9881331914860887</c:v>
                </c:pt>
                <c:pt idx="12">
                  <c:v>5.1250616455866709</c:v>
                </c:pt>
                <c:pt idx="13">
                  <c:v>5.6829438137036208</c:v>
                </c:pt>
                <c:pt idx="14">
                  <c:v>5.7585446104734981</c:v>
                </c:pt>
                <c:pt idx="15">
                  <c:v>5.992984511729313</c:v>
                </c:pt>
                <c:pt idx="16">
                  <c:v>6.1400326389884334</c:v>
                </c:pt>
                <c:pt idx="17">
                  <c:v>6.2473699876207611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B2-4129-A33B-ED082241D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'V5'!$A$2:$A$19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'V5'!$C$2:$C$19</c:f>
              <c:numCache>
                <c:formatCode>General</c:formatCode>
                <c:ptCount val="18"/>
                <c:pt idx="0">
                  <c:v>1461.6787999999999</c:v>
                </c:pt>
                <c:pt idx="1">
                  <c:v>945.77280000000007</c:v>
                </c:pt>
                <c:pt idx="2">
                  <c:v>652.41819999999996</c:v>
                </c:pt>
                <c:pt idx="3">
                  <c:v>601.33839999999998</c:v>
                </c:pt>
                <c:pt idx="4">
                  <c:v>598.18999999999994</c:v>
                </c:pt>
                <c:pt idx="5">
                  <c:v>598.65499999999997</c:v>
                </c:pt>
                <c:pt idx="6">
                  <c:v>488.93759999999997</c:v>
                </c:pt>
                <c:pt idx="7">
                  <c:v>440.39440000000002</c:v>
                </c:pt>
                <c:pt idx="8">
                  <c:v>395.08639999999997</c:v>
                </c:pt>
                <c:pt idx="9">
                  <c:v>373.94580000000002</c:v>
                </c:pt>
                <c:pt idx="10">
                  <c:v>375.80779999999999</c:v>
                </c:pt>
                <c:pt idx="11">
                  <c:v>321.55680000000001</c:v>
                </c:pt>
                <c:pt idx="12">
                  <c:v>317.37060000000002</c:v>
                </c:pt>
                <c:pt idx="13">
                  <c:v>291.74180000000001</c:v>
                </c:pt>
                <c:pt idx="14">
                  <c:v>288.18400000000003</c:v>
                </c:pt>
                <c:pt idx="15">
                  <c:v>280.262</c:v>
                </c:pt>
                <c:pt idx="16">
                  <c:v>266.62779999999998</c:v>
                </c:pt>
                <c:pt idx="17">
                  <c:v>265.971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09-4D9E-BF10-B12C92D3A4A2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'V5'!$G$2:$G$19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'V5'!$I$2:$I$19</c:f>
              <c:numCache>
                <c:formatCode>General</c:formatCode>
                <c:ptCount val="18"/>
                <c:pt idx="0">
                  <c:v>7434.7732000000005</c:v>
                </c:pt>
                <c:pt idx="1">
                  <c:v>4166.4175999999998</c:v>
                </c:pt>
                <c:pt idx="2">
                  <c:v>2899.2918</c:v>
                </c:pt>
                <c:pt idx="3">
                  <c:v>2965.585</c:v>
                </c:pt>
                <c:pt idx="4">
                  <c:v>2941.4723999999997</c:v>
                </c:pt>
                <c:pt idx="5">
                  <c:v>2893.7734</c:v>
                </c:pt>
                <c:pt idx="6">
                  <c:v>2438.6837999999998</c:v>
                </c:pt>
                <c:pt idx="7">
                  <c:v>2292.5001999999999</c:v>
                </c:pt>
                <c:pt idx="8">
                  <c:v>1994.3042</c:v>
                </c:pt>
                <c:pt idx="9">
                  <c:v>1837.7618</c:v>
                </c:pt>
                <c:pt idx="10">
                  <c:v>1829.7814000000001</c:v>
                </c:pt>
                <c:pt idx="11">
                  <c:v>1717.6128000000001</c:v>
                </c:pt>
                <c:pt idx="12">
                  <c:v>1699.2374</c:v>
                </c:pt>
                <c:pt idx="13">
                  <c:v>1672.6263999999999</c:v>
                </c:pt>
                <c:pt idx="14">
                  <c:v>1523.8430000000001</c:v>
                </c:pt>
                <c:pt idx="15">
                  <c:v>1471.5006000000001</c:v>
                </c:pt>
                <c:pt idx="16">
                  <c:v>1383.9318000000001</c:v>
                </c:pt>
                <c:pt idx="17">
                  <c:v>1334.46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09-4D9E-BF10-B12C92D3A4A2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'V5'!$M$2:$M$21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'V5'!$O$2:$O$21</c:f>
              <c:numCache>
                <c:formatCode>General</c:formatCode>
                <c:ptCount val="20"/>
                <c:pt idx="0">
                  <c:v>14914.8724</c:v>
                </c:pt>
                <c:pt idx="1">
                  <c:v>7839.0450000000001</c:v>
                </c:pt>
                <c:pt idx="2">
                  <c:v>5435.2071999999998</c:v>
                </c:pt>
                <c:pt idx="3">
                  <c:v>5993.12</c:v>
                </c:pt>
                <c:pt idx="4">
                  <c:v>5975.4996000000001</c:v>
                </c:pt>
                <c:pt idx="5">
                  <c:v>5466.1602000000003</c:v>
                </c:pt>
                <c:pt idx="6">
                  <c:v>4957.1758</c:v>
                </c:pt>
                <c:pt idx="7">
                  <c:v>4310.8099999999995</c:v>
                </c:pt>
                <c:pt idx="8">
                  <c:v>3814.6646000000001</c:v>
                </c:pt>
                <c:pt idx="9">
                  <c:v>3599.3086000000003</c:v>
                </c:pt>
                <c:pt idx="10">
                  <c:v>3394.7035999999998</c:v>
                </c:pt>
                <c:pt idx="11">
                  <c:v>2990.0709999999999</c:v>
                </c:pt>
                <c:pt idx="12">
                  <c:v>2910.1840000000002</c:v>
                </c:pt>
                <c:pt idx="13">
                  <c:v>2624.4976000000001</c:v>
                </c:pt>
                <c:pt idx="14">
                  <c:v>2590.0419999999999</c:v>
                </c:pt>
                <c:pt idx="15">
                  <c:v>2488.7220000000002</c:v>
                </c:pt>
                <c:pt idx="16">
                  <c:v>2429.1194</c:v>
                </c:pt>
                <c:pt idx="17">
                  <c:v>2387.3842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09-4D9E-BF10-B12C92D3A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'V5'!$A$2:$A$19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'V5'!$D$2:$D$19</c:f>
              <c:numCache>
                <c:formatCode>General</c:formatCode>
                <c:ptCount val="18"/>
                <c:pt idx="0">
                  <c:v>0.68414483400867554</c:v>
                </c:pt>
                <c:pt idx="1">
                  <c:v>1.0573363919960481</c:v>
                </c:pt>
                <c:pt idx="2">
                  <c:v>1.5327592026096146</c:v>
                </c:pt>
                <c:pt idx="3">
                  <c:v>1.6629571635538327</c:v>
                </c:pt>
                <c:pt idx="4">
                  <c:v>1.6717096574666914</c:v>
                </c:pt>
                <c:pt idx="5">
                  <c:v>1.6704111717099164</c:v>
                </c:pt>
                <c:pt idx="6">
                  <c:v>2.0452507641056856</c:v>
                </c:pt>
                <c:pt idx="7">
                  <c:v>2.2706919070723877</c:v>
                </c:pt>
                <c:pt idx="8">
                  <c:v>2.5310919333087649</c:v>
                </c:pt>
                <c:pt idx="9">
                  <c:v>2.6741843336654667</c:v>
                </c:pt>
                <c:pt idx="10">
                  <c:v>2.6609346586207101</c:v>
                </c:pt>
                <c:pt idx="11">
                  <c:v>3.1098704801142443</c:v>
                </c:pt>
                <c:pt idx="12">
                  <c:v>3.1508904731566187</c:v>
                </c:pt>
                <c:pt idx="13">
                  <c:v>3.4276884560251561</c:v>
                </c:pt>
                <c:pt idx="14">
                  <c:v>3.4700052744080168</c:v>
                </c:pt>
                <c:pt idx="15">
                  <c:v>3.5680898587750032</c:v>
                </c:pt>
                <c:pt idx="16">
                  <c:v>3.7505466421730969</c:v>
                </c:pt>
                <c:pt idx="17">
                  <c:v>3.7598084001639278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F-4CC3-8923-4B7F2D4A4A11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'V5'!$G$2:$G$19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'V5'!$J$2:$J$19</c:f>
              <c:numCache>
                <c:formatCode>General</c:formatCode>
                <c:ptCount val="18"/>
                <c:pt idx="0">
                  <c:v>0.672515470949403</c:v>
                </c:pt>
                <c:pt idx="1">
                  <c:v>1.2000717354880606</c:v>
                </c:pt>
                <c:pt idx="2">
                  <c:v>1.7245590802553921</c:v>
                </c:pt>
                <c:pt idx="3">
                  <c:v>1.6860079883058485</c:v>
                </c:pt>
                <c:pt idx="4">
                  <c:v>1.6998289700083538</c:v>
                </c:pt>
                <c:pt idx="5">
                  <c:v>1.7278477990018153</c:v>
                </c:pt>
                <c:pt idx="6">
                  <c:v>2.0502863060803538</c:v>
                </c:pt>
                <c:pt idx="7">
                  <c:v>2.181024891513641</c:v>
                </c:pt>
                <c:pt idx="8">
                  <c:v>2.5071400842459237</c:v>
                </c:pt>
                <c:pt idx="9">
                  <c:v>2.7207008002886992</c:v>
                </c:pt>
                <c:pt idx="10">
                  <c:v>2.7325668519747768</c:v>
                </c:pt>
                <c:pt idx="11">
                  <c:v>2.9110169649411088</c:v>
                </c:pt>
                <c:pt idx="12">
                  <c:v>2.9424964398735574</c:v>
                </c:pt>
                <c:pt idx="13">
                  <c:v>2.9893107032150157</c:v>
                </c:pt>
                <c:pt idx="14">
                  <c:v>3.281177916622644</c:v>
                </c:pt>
                <c:pt idx="15">
                  <c:v>3.3978919206692813</c:v>
                </c:pt>
                <c:pt idx="16">
                  <c:v>3.6128947972725243</c:v>
                </c:pt>
                <c:pt idx="17">
                  <c:v>3.7468339253330933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2F-4CC3-8923-4B7F2D4A4A11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'V5'!$M$2:$M$21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'V5'!$P$2:$P$21</c:f>
              <c:numCache>
                <c:formatCode>General</c:formatCode>
                <c:ptCount val="20"/>
                <c:pt idx="0">
                  <c:v>0.67047170983507709</c:v>
                </c:pt>
                <c:pt idx="1">
                  <c:v>1.2756655944697346</c:v>
                </c:pt>
                <c:pt idx="2">
                  <c:v>1.839856261597534</c:v>
                </c:pt>
                <c:pt idx="3">
                  <c:v>1.6685799717008838</c:v>
                </c:pt>
                <c:pt idx="4">
                  <c:v>1.6735002375366237</c:v>
                </c:pt>
                <c:pt idx="5">
                  <c:v>1.8294377834004938</c:v>
                </c:pt>
                <c:pt idx="6">
                  <c:v>2.0172776603968736</c:v>
                </c:pt>
                <c:pt idx="7">
                  <c:v>2.3197496526174897</c:v>
                </c:pt>
                <c:pt idx="8">
                  <c:v>2.6214624478387956</c:v>
                </c:pt>
                <c:pt idx="9">
                  <c:v>2.7783113679110478</c:v>
                </c:pt>
                <c:pt idx="10">
                  <c:v>2.9457652797728793</c:v>
                </c:pt>
                <c:pt idx="11">
                  <c:v>3.3444021897807779</c:v>
                </c:pt>
                <c:pt idx="12">
                  <c:v>3.4362088445266687</c:v>
                </c:pt>
                <c:pt idx="13">
                  <c:v>3.8102530556705405</c:v>
                </c:pt>
                <c:pt idx="14">
                  <c:v>3.8609412511457344</c:v>
                </c:pt>
                <c:pt idx="15">
                  <c:v>4.0181265725942872</c:v>
                </c:pt>
                <c:pt idx="16">
                  <c:v>4.1167181819057559</c:v>
                </c:pt>
                <c:pt idx="17">
                  <c:v>4.1886848375724357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2F-4CC3-8923-4B7F2D4A4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'V6'!$A$2:$A$19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'V6'!$E$2:$E$19</c:f>
              <c:numCache>
                <c:formatCode>General</c:formatCode>
                <c:ptCount val="18"/>
                <c:pt idx="0">
                  <c:v>1</c:v>
                </c:pt>
                <c:pt idx="1">
                  <c:v>1.6805928303043953</c:v>
                </c:pt>
                <c:pt idx="2">
                  <c:v>2.6419833253932126</c:v>
                </c:pt>
                <c:pt idx="3">
                  <c:v>2.8202495267478991</c:v>
                </c:pt>
                <c:pt idx="4">
                  <c:v>3.0420570719279612</c:v>
                </c:pt>
                <c:pt idx="5">
                  <c:v>3.346403009352485</c:v>
                </c:pt>
                <c:pt idx="6">
                  <c:v>4.0320938341708814</c:v>
                </c:pt>
                <c:pt idx="7">
                  <c:v>4.3759009578974997</c:v>
                </c:pt>
                <c:pt idx="8">
                  <c:v>4.5979536276237498</c:v>
                </c:pt>
                <c:pt idx="9">
                  <c:v>4.5887542631925538</c:v>
                </c:pt>
                <c:pt idx="10">
                  <c:v>4.7329355628249941</c:v>
                </c:pt>
                <c:pt idx="11">
                  <c:v>4.6581622217566121</c:v>
                </c:pt>
                <c:pt idx="12">
                  <c:v>4.8776171562037005</c:v>
                </c:pt>
                <c:pt idx="13">
                  <c:v>5.018456823341066</c:v>
                </c:pt>
                <c:pt idx="14">
                  <c:v>5.6232346416362988</c:v>
                </c:pt>
                <c:pt idx="15">
                  <c:v>5.7599519462834712</c:v>
                </c:pt>
                <c:pt idx="16">
                  <c:v>5.8759502233968908</c:v>
                </c:pt>
                <c:pt idx="17">
                  <c:v>6.0001558277990368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0-4887-AE0A-54661DC7E39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'V6'!$G$2:$G$19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'V6'!$K$2:$K$19</c:f>
              <c:numCache>
                <c:formatCode>General</c:formatCode>
                <c:ptCount val="18"/>
                <c:pt idx="0">
                  <c:v>1</c:v>
                </c:pt>
                <c:pt idx="1">
                  <c:v>1.8068779215030051</c:v>
                </c:pt>
                <c:pt idx="2">
                  <c:v>2.676632837021014</c:v>
                </c:pt>
                <c:pt idx="3">
                  <c:v>3.0360355224964315</c:v>
                </c:pt>
                <c:pt idx="4">
                  <c:v>3.2036531325144151</c:v>
                </c:pt>
                <c:pt idx="5">
                  <c:v>3.4026191465335542</c:v>
                </c:pt>
                <c:pt idx="6">
                  <c:v>4.1629695903038204</c:v>
                </c:pt>
                <c:pt idx="7">
                  <c:v>4.5508235529634629</c:v>
                </c:pt>
                <c:pt idx="8">
                  <c:v>4.6900603019219851</c:v>
                </c:pt>
                <c:pt idx="9">
                  <c:v>4.719709793511341</c:v>
                </c:pt>
                <c:pt idx="10">
                  <c:v>4.8965138925281346</c:v>
                </c:pt>
                <c:pt idx="11">
                  <c:v>4.999776950174402</c:v>
                </c:pt>
                <c:pt idx="12">
                  <c:v>4.9226220131708747</c:v>
                </c:pt>
                <c:pt idx="13">
                  <c:v>5.3441126862868531</c:v>
                </c:pt>
                <c:pt idx="14">
                  <c:v>5.846363040504718</c:v>
                </c:pt>
                <c:pt idx="15">
                  <c:v>6.1309613732965911</c:v>
                </c:pt>
                <c:pt idx="16">
                  <c:v>6.248135060324973</c:v>
                </c:pt>
                <c:pt idx="17">
                  <c:v>6.3716404387778809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0-4887-AE0A-54661DC7E396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'V6'!$M$2:$M$21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1.9531184762715534</c:v>
                </c:pt>
                <c:pt idx="2">
                  <c:v>2.8257228484632586</c:v>
                </c:pt>
                <c:pt idx="3">
                  <c:v>3.0813351292058777</c:v>
                </c:pt>
                <c:pt idx="4">
                  <c:v>3.2450961543441852</c:v>
                </c:pt>
                <c:pt idx="5">
                  <c:v>3.5313961770367799</c:v>
                </c:pt>
                <c:pt idx="6">
                  <c:v>4.2794524419125146</c:v>
                </c:pt>
                <c:pt idx="7">
                  <c:v>4.9549438926614595</c:v>
                </c:pt>
                <c:pt idx="8">
                  <c:v>5.1850850035274503</c:v>
                </c:pt>
                <c:pt idx="9">
                  <c:v>5.3041455937685731</c:v>
                </c:pt>
                <c:pt idx="10">
                  <c:v>5.566152583835791</c:v>
                </c:pt>
                <c:pt idx="11">
                  <c:v>5.7105726698024295</c:v>
                </c:pt>
                <c:pt idx="12">
                  <c:v>5.8383433978442865</c:v>
                </c:pt>
                <c:pt idx="13">
                  <c:v>6.0034187810702777</c:v>
                </c:pt>
                <c:pt idx="14">
                  <c:v>6.4137882780715119</c:v>
                </c:pt>
                <c:pt idx="15">
                  <c:v>6.7056008079028482</c:v>
                </c:pt>
                <c:pt idx="16">
                  <c:v>6.6734444445146517</c:v>
                </c:pt>
                <c:pt idx="17">
                  <c:v>6.7569359509075948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00-4887-AE0A-54661DC7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'V6'!$A$2:$A$19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'V6'!$C$2:$C$19</c:f>
              <c:numCache>
                <c:formatCode>General</c:formatCode>
                <c:ptCount val="18"/>
                <c:pt idx="0">
                  <c:v>1493.9956</c:v>
                </c:pt>
                <c:pt idx="1">
                  <c:v>888.96939999999995</c:v>
                </c:pt>
                <c:pt idx="2">
                  <c:v>565.48260000000005</c:v>
                </c:pt>
                <c:pt idx="3">
                  <c:v>529.73879999999997</c:v>
                </c:pt>
                <c:pt idx="4">
                  <c:v>491.11360000000002</c:v>
                </c:pt>
                <c:pt idx="5">
                  <c:v>446.44819999999999</c:v>
                </c:pt>
                <c:pt idx="6">
                  <c:v>370.52600000000001</c:v>
                </c:pt>
                <c:pt idx="7">
                  <c:v>341.4144</c:v>
                </c:pt>
                <c:pt idx="8">
                  <c:v>324.92619999999999</c:v>
                </c:pt>
                <c:pt idx="9">
                  <c:v>325.57760000000002</c:v>
                </c:pt>
                <c:pt idx="10">
                  <c:v>315.65940000000001</c:v>
                </c:pt>
                <c:pt idx="11">
                  <c:v>320.72640000000001</c:v>
                </c:pt>
                <c:pt idx="12">
                  <c:v>306.2962</c:v>
                </c:pt>
                <c:pt idx="13">
                  <c:v>297.7002</c:v>
                </c:pt>
                <c:pt idx="14">
                  <c:v>265.68259999999998</c:v>
                </c:pt>
                <c:pt idx="15">
                  <c:v>259.37639999999999</c:v>
                </c:pt>
                <c:pt idx="16">
                  <c:v>254.256</c:v>
                </c:pt>
                <c:pt idx="17">
                  <c:v>248.99279999999999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6-43F3-BB21-69FE3490EA9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'V6'!$G$2:$G$19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'V6'!$I$2:$I$19</c:f>
              <c:numCache>
                <c:formatCode>General</c:formatCode>
                <c:ptCount val="18"/>
                <c:pt idx="0">
                  <c:v>7392.6372000000001</c:v>
                </c:pt>
                <c:pt idx="1">
                  <c:v>4091.3872000000001</c:v>
                </c:pt>
                <c:pt idx="2">
                  <c:v>2761.9168</c:v>
                </c:pt>
                <c:pt idx="3">
                  <c:v>2434.9639999999999</c:v>
                </c:pt>
                <c:pt idx="4">
                  <c:v>2307.5648000000001</c:v>
                </c:pt>
                <c:pt idx="5">
                  <c:v>2172.6313999999998</c:v>
                </c:pt>
                <c:pt idx="6">
                  <c:v>1775.8085999999998</c:v>
                </c:pt>
                <c:pt idx="7">
                  <c:v>1624.4613999999999</c:v>
                </c:pt>
                <c:pt idx="8">
                  <c:v>1576.2349999999999</c:v>
                </c:pt>
                <c:pt idx="9">
                  <c:v>1566.3330000000001</c:v>
                </c:pt>
                <c:pt idx="10">
                  <c:v>1509.7755999999999</c:v>
                </c:pt>
                <c:pt idx="11">
                  <c:v>1478.5934</c:v>
                </c:pt>
                <c:pt idx="12">
                  <c:v>1501.7682</c:v>
                </c:pt>
                <c:pt idx="13">
                  <c:v>1383.3235999999999</c:v>
                </c:pt>
                <c:pt idx="14">
                  <c:v>1264.4848</c:v>
                </c:pt>
                <c:pt idx="15">
                  <c:v>1205.7875999999999</c:v>
                </c:pt>
                <c:pt idx="16">
                  <c:v>1183.175</c:v>
                </c:pt>
                <c:pt idx="17">
                  <c:v>1160.2408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E6-43F3-BB21-69FE3490EA96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'V6'!$M$2:$M$21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'V6'!$O$2:$O$21</c:f>
              <c:numCache>
                <c:formatCode>General</c:formatCode>
                <c:ptCount val="20"/>
                <c:pt idx="0">
                  <c:v>14785.9678</c:v>
                </c:pt>
                <c:pt idx="1">
                  <c:v>7570.4408000000003</c:v>
                </c:pt>
                <c:pt idx="2">
                  <c:v>5232.6320000000005</c:v>
                </c:pt>
                <c:pt idx="3">
                  <c:v>4798.5587999999998</c:v>
                </c:pt>
                <c:pt idx="4">
                  <c:v>4556.4035999999996</c:v>
                </c:pt>
                <c:pt idx="5">
                  <c:v>4187.0034000000005</c:v>
                </c:pt>
                <c:pt idx="6">
                  <c:v>3455.1073999999999</c:v>
                </c:pt>
                <c:pt idx="7">
                  <c:v>2984.0837999999999</c:v>
                </c:pt>
                <c:pt idx="8">
                  <c:v>2851.6346000000003</c:v>
                </c:pt>
                <c:pt idx="9">
                  <c:v>2787.6248000000001</c:v>
                </c:pt>
                <c:pt idx="10">
                  <c:v>2656.4072000000001</c:v>
                </c:pt>
                <c:pt idx="11">
                  <c:v>2589.2267999999999</c:v>
                </c:pt>
                <c:pt idx="12">
                  <c:v>2532.5621999999998</c:v>
                </c:pt>
                <c:pt idx="13">
                  <c:v>2462.9245999999998</c:v>
                </c:pt>
                <c:pt idx="14">
                  <c:v>2305.3407999999999</c:v>
                </c:pt>
                <c:pt idx="15">
                  <c:v>2205.0176000000001</c:v>
                </c:pt>
                <c:pt idx="16">
                  <c:v>2215.6426000000001</c:v>
                </c:pt>
                <c:pt idx="17">
                  <c:v>2188.2652000000003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E6-43F3-BB21-69FE3490E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'V1'!$D$2:$D$19</c:f>
              <c:numCache>
                <c:formatCode>General</c:formatCode>
                <c:ptCount val="18"/>
                <c:pt idx="0">
                  <c:v>4.4474316162469947E-2</c:v>
                </c:pt>
                <c:pt idx="1">
                  <c:v>8.5366772704718832E-2</c:v>
                </c:pt>
                <c:pt idx="2">
                  <c:v>0.12872428314090339</c:v>
                </c:pt>
                <c:pt idx="3">
                  <c:v>0.16849542047981633</c:v>
                </c:pt>
                <c:pt idx="4">
                  <c:v>0.20697556500293224</c:v>
                </c:pt>
                <c:pt idx="5">
                  <c:v>0.245301362781533</c:v>
                </c:pt>
                <c:pt idx="6">
                  <c:v>0.28896133599077589</c:v>
                </c:pt>
                <c:pt idx="7">
                  <c:v>0.31959680689551845</c:v>
                </c:pt>
                <c:pt idx="8">
                  <c:v>0.35025109150498901</c:v>
                </c:pt>
                <c:pt idx="9">
                  <c:v>0.38273152118633302</c:v>
                </c:pt>
                <c:pt idx="10">
                  <c:v>0.41960484469040005</c:v>
                </c:pt>
                <c:pt idx="11">
                  <c:v>0.44370040816000544</c:v>
                </c:pt>
                <c:pt idx="12">
                  <c:v>0.45909753178148571</c:v>
                </c:pt>
                <c:pt idx="13">
                  <c:v>0.48675856084185082</c:v>
                </c:pt>
                <c:pt idx="14">
                  <c:v>0.51686317804696014</c:v>
                </c:pt>
                <c:pt idx="15">
                  <c:v>0.53156089667944539</c:v>
                </c:pt>
                <c:pt idx="16">
                  <c:v>0.50179487007075607</c:v>
                </c:pt>
                <c:pt idx="17">
                  <c:v>0.50761003894282697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0-4713-88F9-941C4A4A999E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'V1'!$J$2:$J$19</c:f>
              <c:numCache>
                <c:formatCode>General</c:formatCode>
                <c:ptCount val="18"/>
                <c:pt idx="0">
                  <c:v>4.3732416944443318E-2</c:v>
                </c:pt>
                <c:pt idx="1">
                  <c:v>8.6368187354680978E-2</c:v>
                </c:pt>
                <c:pt idx="2">
                  <c:v>0.12719283111898586</c:v>
                </c:pt>
                <c:pt idx="3">
                  <c:v>0.17032033187175552</c:v>
                </c:pt>
                <c:pt idx="4">
                  <c:v>0.20961001729291029</c:v>
                </c:pt>
                <c:pt idx="5">
                  <c:v>0.24574548219048084</c:v>
                </c:pt>
                <c:pt idx="6">
                  <c:v>0.28534093910747893</c:v>
                </c:pt>
                <c:pt idx="7">
                  <c:v>0.32087888160925943</c:v>
                </c:pt>
                <c:pt idx="8">
                  <c:v>0.35386436947731842</c:v>
                </c:pt>
                <c:pt idx="9">
                  <c:v>0.38430681580435649</c:v>
                </c:pt>
                <c:pt idx="10">
                  <c:v>0.41556525252138399</c:v>
                </c:pt>
                <c:pt idx="11">
                  <c:v>0.44362017056450276</c:v>
                </c:pt>
                <c:pt idx="12">
                  <c:v>0.45908641179694887</c:v>
                </c:pt>
                <c:pt idx="13">
                  <c:v>0.4865426203550749</c:v>
                </c:pt>
                <c:pt idx="14">
                  <c:v>0.51462594732087075</c:v>
                </c:pt>
                <c:pt idx="15">
                  <c:v>0.5345088194275911</c:v>
                </c:pt>
                <c:pt idx="16">
                  <c:v>0.53090528121001557</c:v>
                </c:pt>
                <c:pt idx="17">
                  <c:v>0.48792994044288118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90-4713-88F9-941C4A4A999E}"/>
            </c:ext>
          </c:extLst>
        </c:ser>
        <c:ser>
          <c:idx val="2"/>
          <c:order val="2"/>
          <c:tx>
            <c:v>20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'V1'!$P$2:$P$21</c:f>
              <c:numCache>
                <c:formatCode>General</c:formatCode>
                <c:ptCount val="20"/>
                <c:pt idx="0">
                  <c:v>4.3317627092373613E-2</c:v>
                </c:pt>
                <c:pt idx="1">
                  <c:v>8.686753584400364E-2</c:v>
                </c:pt>
                <c:pt idx="2">
                  <c:v>0.12657111779232227</c:v>
                </c:pt>
                <c:pt idx="3">
                  <c:v>0.16887616130056585</c:v>
                </c:pt>
                <c:pt idx="4">
                  <c:v>0.20732407455529628</c:v>
                </c:pt>
                <c:pt idx="5">
                  <c:v>0.24716855566718346</c:v>
                </c:pt>
                <c:pt idx="6">
                  <c:v>0.28243372758954033</c:v>
                </c:pt>
                <c:pt idx="7">
                  <c:v>0.31835920822205693</c:v>
                </c:pt>
                <c:pt idx="8">
                  <c:v>0.35122299852026939</c:v>
                </c:pt>
                <c:pt idx="9">
                  <c:v>0.39080910467345864</c:v>
                </c:pt>
                <c:pt idx="10">
                  <c:v>0.41550751496448241</c:v>
                </c:pt>
                <c:pt idx="11">
                  <c:v>0.44354998351901326</c:v>
                </c:pt>
                <c:pt idx="12">
                  <c:v>0.46739521990047694</c:v>
                </c:pt>
                <c:pt idx="13">
                  <c:v>0.49646063285624131</c:v>
                </c:pt>
                <c:pt idx="14">
                  <c:v>0.52583785268181404</c:v>
                </c:pt>
                <c:pt idx="15">
                  <c:v>0.54842459769436158</c:v>
                </c:pt>
                <c:pt idx="16">
                  <c:v>0.51764679671155134</c:v>
                </c:pt>
                <c:pt idx="17">
                  <c:v>0.5290176272799747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90-4713-88F9-941C4A4A9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'V6'!$A$2:$A$19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'V6'!$D$2:$D$19</c:f>
              <c:numCache>
                <c:formatCode>General</c:formatCode>
                <c:ptCount val="18"/>
                <c:pt idx="0">
                  <c:v>0.66934601413819428</c:v>
                </c:pt>
                <c:pt idx="1">
                  <c:v>1.1248981123534736</c:v>
                </c:pt>
                <c:pt idx="2">
                  <c:v>1.7684010082715187</c:v>
                </c:pt>
                <c:pt idx="3">
                  <c:v>1.8877227796038352</c:v>
                </c:pt>
                <c:pt idx="4">
                  <c:v>2.0361887758758868</c:v>
                </c:pt>
                <c:pt idx="5">
                  <c:v>2.2399015160101441</c:v>
                </c:pt>
                <c:pt idx="6">
                  <c:v>2.6988659365334686</c:v>
                </c:pt>
                <c:pt idx="7">
                  <c:v>2.9289918644321973</c:v>
                </c:pt>
                <c:pt idx="8">
                  <c:v>3.0776219338422077</c:v>
                </c:pt>
                <c:pt idx="9">
                  <c:v>3.0714643759275821</c:v>
                </c:pt>
                <c:pt idx="10">
                  <c:v>3.1679715541498208</c:v>
                </c:pt>
                <c:pt idx="11">
                  <c:v>3.1179223163419039</c:v>
                </c:pt>
                <c:pt idx="12">
                  <c:v>3.2648136019970213</c:v>
                </c:pt>
                <c:pt idx="13">
                  <c:v>3.3590840718279664</c:v>
                </c:pt>
                <c:pt idx="14">
                  <c:v>3.7638896939430739</c:v>
                </c:pt>
                <c:pt idx="15">
                  <c:v>3.8554008768723755</c:v>
                </c:pt>
                <c:pt idx="16">
                  <c:v>3.9330438613051411</c:v>
                </c:pt>
                <c:pt idx="17">
                  <c:v>4.0161803875453428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3-4D44-8100-844BD0C0D508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'V6'!$G$2:$G$19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'V6'!$J$2:$J$19</c:f>
              <c:numCache>
                <c:formatCode>General</c:formatCode>
                <c:ptCount val="18"/>
                <c:pt idx="0">
                  <c:v>0.67634862427713882</c:v>
                </c:pt>
                <c:pt idx="1">
                  <c:v>1.2220793964452936</c:v>
                </c:pt>
                <c:pt idx="2">
                  <c:v>1.810336937014178</c:v>
                </c:pt>
                <c:pt idx="3">
                  <c:v>2.053418448896986</c:v>
                </c:pt>
                <c:pt idx="4">
                  <c:v>2.1667863888372709</c:v>
                </c:pt>
                <c:pt idx="5">
                  <c:v>2.3013567786970217</c:v>
                </c:pt>
                <c:pt idx="6">
                  <c:v>2.8156187553095533</c:v>
                </c:pt>
                <c:pt idx="7">
                  <c:v>3.0779432493748393</c:v>
                </c:pt>
                <c:pt idx="8">
                  <c:v>3.1721158329817571</c:v>
                </c:pt>
                <c:pt idx="9">
                  <c:v>3.1921692258287346</c:v>
                </c:pt>
                <c:pt idx="10">
                  <c:v>3.3117504349653024</c:v>
                </c:pt>
                <c:pt idx="11">
                  <c:v>3.3815922619430063</c:v>
                </c:pt>
                <c:pt idx="12">
                  <c:v>3.3294086264444807</c:v>
                </c:pt>
                <c:pt idx="13">
                  <c:v>3.6144832633521182</c:v>
                </c:pt>
                <c:pt idx="14">
                  <c:v>3.954179599470077</c:v>
                </c:pt>
                <c:pt idx="15">
                  <c:v>4.1466672903254276</c:v>
                </c:pt>
                <c:pt idx="16">
                  <c:v>4.2259175523485535</c:v>
                </c:pt>
                <c:pt idx="17">
                  <c:v>4.3094502451560057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93-4D44-8100-844BD0C0D508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'V6'!$M$2:$M$21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'V6'!$P$2:$P$21</c:f>
              <c:numCache>
                <c:formatCode>General</c:formatCode>
                <c:ptCount val="20"/>
                <c:pt idx="0">
                  <c:v>0.67631690635766162</c:v>
                </c:pt>
                <c:pt idx="1">
                  <c:v>1.3209270456219668</c:v>
                </c:pt>
                <c:pt idx="2">
                  <c:v>1.9110841350968306</c:v>
                </c:pt>
                <c:pt idx="3">
                  <c:v>2.0839590420357048</c:v>
                </c:pt>
                <c:pt idx="4">
                  <c:v>2.1947133919392043</c:v>
                </c:pt>
                <c:pt idx="5">
                  <c:v>2.3883429375767879</c:v>
                </c:pt>
                <c:pt idx="6">
                  <c:v>2.8942660364190127</c:v>
                </c:pt>
                <c:pt idx="7">
                  <c:v>3.3511123246605878</c:v>
                </c:pt>
                <c:pt idx="8">
                  <c:v>3.5067606487871901</c:v>
                </c:pt>
                <c:pt idx="9">
                  <c:v>3.5872833388481835</c:v>
                </c:pt>
                <c:pt idx="10">
                  <c:v>3.7644830958145272</c:v>
                </c:pt>
                <c:pt idx="11">
                  <c:v>3.8621568415713914</c:v>
                </c:pt>
                <c:pt idx="12">
                  <c:v>3.9485703450837262</c:v>
                </c:pt>
                <c:pt idx="13">
                  <c:v>4.0602136175829342</c:v>
                </c:pt>
                <c:pt idx="14">
                  <c:v>4.3377534462583585</c:v>
                </c:pt>
                <c:pt idx="15">
                  <c:v>4.535111193670291</c:v>
                </c:pt>
                <c:pt idx="16">
                  <c:v>4.5133633014638734</c:v>
                </c:pt>
                <c:pt idx="17">
                  <c:v>4.569830018774689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93-4D44-8100-844BD0C0D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'V7'!$A$2:$A$19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'V7'!$E$2:$E$19</c:f>
              <c:numCache>
                <c:formatCode>General</c:formatCode>
                <c:ptCount val="18"/>
                <c:pt idx="0">
                  <c:v>1</c:v>
                </c:pt>
                <c:pt idx="1">
                  <c:v>1.6752376237946509</c:v>
                </c:pt>
                <c:pt idx="2">
                  <c:v>2.6568094730090364</c:v>
                </c:pt>
                <c:pt idx="3">
                  <c:v>3.0094375965436884</c:v>
                </c:pt>
                <c:pt idx="4">
                  <c:v>3.1985043368629569</c:v>
                </c:pt>
                <c:pt idx="5">
                  <c:v>3.4252779442716559</c:v>
                </c:pt>
                <c:pt idx="6">
                  <c:v>4.2856877362171311</c:v>
                </c:pt>
                <c:pt idx="7">
                  <c:v>4.4014334505648582</c:v>
                </c:pt>
                <c:pt idx="8">
                  <c:v>4.6297253888544265</c:v>
                </c:pt>
                <c:pt idx="9">
                  <c:v>4.5945255236730489</c:v>
                </c:pt>
                <c:pt idx="10">
                  <c:v>4.7671111435036257</c:v>
                </c:pt>
                <c:pt idx="11">
                  <c:v>4.5385170975781612</c:v>
                </c:pt>
                <c:pt idx="12">
                  <c:v>4.8642764568320151</c:v>
                </c:pt>
                <c:pt idx="13">
                  <c:v>4.9919994338338398</c:v>
                </c:pt>
                <c:pt idx="14">
                  <c:v>5.4129462304110012</c:v>
                </c:pt>
                <c:pt idx="15">
                  <c:v>5.6350693454553431</c:v>
                </c:pt>
                <c:pt idx="16">
                  <c:v>5.3445783776917564</c:v>
                </c:pt>
                <c:pt idx="17">
                  <c:v>5.8042842172264155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D-47CF-A44A-1D4A50D84DD0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'V7'!$G$2:$G$19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'V7'!$K$2:$K$19</c:f>
              <c:numCache>
                <c:formatCode>General</c:formatCode>
                <c:ptCount val="18"/>
                <c:pt idx="0">
                  <c:v>1</c:v>
                </c:pt>
                <c:pt idx="1">
                  <c:v>1.839986729297584</c:v>
                </c:pt>
                <c:pt idx="2">
                  <c:v>2.8059496088039353</c:v>
                </c:pt>
                <c:pt idx="3">
                  <c:v>3.1381789836821889</c:v>
                </c:pt>
                <c:pt idx="4">
                  <c:v>3.4600815663449014</c:v>
                </c:pt>
                <c:pt idx="5">
                  <c:v>3.6563001462471192</c:v>
                </c:pt>
                <c:pt idx="6">
                  <c:v>4.6611104360646172</c:v>
                </c:pt>
                <c:pt idx="7">
                  <c:v>4.7183524222713764</c:v>
                </c:pt>
                <c:pt idx="8">
                  <c:v>4.905324431145357</c:v>
                </c:pt>
                <c:pt idx="9">
                  <c:v>4.9014360519820546</c:v>
                </c:pt>
                <c:pt idx="10">
                  <c:v>4.8925919845979529</c:v>
                </c:pt>
                <c:pt idx="11">
                  <c:v>4.9693128828130213</c:v>
                </c:pt>
                <c:pt idx="12">
                  <c:v>5.175001270581074</c:v>
                </c:pt>
                <c:pt idx="13">
                  <c:v>5.3996056921066469</c:v>
                </c:pt>
                <c:pt idx="14">
                  <c:v>5.9089113614824349</c:v>
                </c:pt>
                <c:pt idx="15">
                  <c:v>6.2811899130352726</c:v>
                </c:pt>
                <c:pt idx="16">
                  <c:v>6.3677658051462336</c:v>
                </c:pt>
                <c:pt idx="17">
                  <c:v>6.6100683742450874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9D-47CF-A44A-1D4A50D84DD0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'V7'!$M$2:$M$21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1.9916544032375507</c:v>
                </c:pt>
                <c:pt idx="2">
                  <c:v>2.9007208886785532</c:v>
                </c:pt>
                <c:pt idx="3">
                  <c:v>3.3361395900037656</c:v>
                </c:pt>
                <c:pt idx="4">
                  <c:v>3.4832907677676457</c:v>
                </c:pt>
                <c:pt idx="5">
                  <c:v>3.9454547471743098</c:v>
                </c:pt>
                <c:pt idx="6">
                  <c:v>4.8091604975676008</c:v>
                </c:pt>
                <c:pt idx="7">
                  <c:v>5.1559971802678746</c:v>
                </c:pt>
                <c:pt idx="8">
                  <c:v>5.8718823313817285</c:v>
                </c:pt>
                <c:pt idx="9">
                  <c:v>6.1569043582354936</c:v>
                </c:pt>
                <c:pt idx="10">
                  <c:v>6.1090497450755175</c:v>
                </c:pt>
                <c:pt idx="11">
                  <c:v>6.3148026867392133</c:v>
                </c:pt>
                <c:pt idx="12">
                  <c:v>6.2832966122805161</c:v>
                </c:pt>
                <c:pt idx="13">
                  <c:v>6.4111032762950835</c:v>
                </c:pt>
                <c:pt idx="14">
                  <c:v>6.7970591918379721</c:v>
                </c:pt>
                <c:pt idx="15">
                  <c:v>6.9165027860189161</c:v>
                </c:pt>
                <c:pt idx="16">
                  <c:v>7.291369899457198</c:v>
                </c:pt>
                <c:pt idx="17">
                  <c:v>7.2117316031500698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9D-47CF-A44A-1D4A50D84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'V7'!$A$2:$A$19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'V7'!$C$2:$C$19</c:f>
              <c:numCache>
                <c:formatCode>General</c:formatCode>
                <c:ptCount val="18"/>
                <c:pt idx="0">
                  <c:v>1438.9667999999999</c:v>
                </c:pt>
                <c:pt idx="1">
                  <c:v>858.96280000000002</c:v>
                </c:pt>
                <c:pt idx="2">
                  <c:v>541.6146</c:v>
                </c:pt>
                <c:pt idx="3">
                  <c:v>478.15140000000002</c:v>
                </c:pt>
                <c:pt idx="4">
                  <c:v>449.88740000000001</c:v>
                </c:pt>
                <c:pt idx="5">
                  <c:v>420.10219999999998</c:v>
                </c:pt>
                <c:pt idx="6">
                  <c:v>335.76099999999997</c:v>
                </c:pt>
                <c:pt idx="7">
                  <c:v>326.9314</c:v>
                </c:pt>
                <c:pt idx="8">
                  <c:v>310.81040000000002</c:v>
                </c:pt>
                <c:pt idx="9">
                  <c:v>313.19159999999999</c:v>
                </c:pt>
                <c:pt idx="10">
                  <c:v>301.85300000000001</c:v>
                </c:pt>
                <c:pt idx="11">
                  <c:v>317.0566</c:v>
                </c:pt>
                <c:pt idx="12">
                  <c:v>295.82339999999999</c:v>
                </c:pt>
                <c:pt idx="13">
                  <c:v>288.25459999999998</c:v>
                </c:pt>
                <c:pt idx="14">
                  <c:v>265.83800000000002</c:v>
                </c:pt>
                <c:pt idx="15">
                  <c:v>255.35919999999999</c:v>
                </c:pt>
                <c:pt idx="16">
                  <c:v>269.23860000000002</c:v>
                </c:pt>
                <c:pt idx="17">
                  <c:v>247.91460000000001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5-4197-B351-52A159518BBE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'V7'!$G$2:$G$19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'V7'!$I$2:$I$19</c:f>
              <c:numCache>
                <c:formatCode>General</c:formatCode>
                <c:ptCount val="18"/>
                <c:pt idx="0">
                  <c:v>7188.7402000000002</c:v>
                </c:pt>
                <c:pt idx="1">
                  <c:v>3906.9522000000002</c:v>
                </c:pt>
                <c:pt idx="2">
                  <c:v>2561.9634000000001</c:v>
                </c:pt>
                <c:pt idx="3">
                  <c:v>2290.7362000000003</c:v>
                </c:pt>
                <c:pt idx="4">
                  <c:v>2077.6215999999999</c:v>
                </c:pt>
                <c:pt idx="5">
                  <c:v>1966.1242</c:v>
                </c:pt>
                <c:pt idx="6">
                  <c:v>1542.2806</c:v>
                </c:pt>
                <c:pt idx="7">
                  <c:v>1523.57</c:v>
                </c:pt>
                <c:pt idx="8">
                  <c:v>1465.4974</c:v>
                </c:pt>
                <c:pt idx="9">
                  <c:v>1466.66</c:v>
                </c:pt>
                <c:pt idx="10">
                  <c:v>1469.3112000000001</c:v>
                </c:pt>
                <c:pt idx="11">
                  <c:v>1446.6266000000001</c:v>
                </c:pt>
                <c:pt idx="12">
                  <c:v>1389.1282000000001</c:v>
                </c:pt>
                <c:pt idx="13">
                  <c:v>1331.3453999999999</c:v>
                </c:pt>
                <c:pt idx="14">
                  <c:v>1216.5930000000001</c:v>
                </c:pt>
                <c:pt idx="15">
                  <c:v>1144.4870000000001</c:v>
                </c:pt>
                <c:pt idx="16">
                  <c:v>1128.9266</c:v>
                </c:pt>
                <c:pt idx="17">
                  <c:v>1087.5440000000001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15-4197-B351-52A159518BBE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'V7'!$M$2:$M$21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'V7'!$O$2:$O$21</c:f>
              <c:numCache>
                <c:formatCode>General</c:formatCode>
                <c:ptCount val="20"/>
                <c:pt idx="0">
                  <c:v>14438.1636</c:v>
                </c:pt>
                <c:pt idx="1">
                  <c:v>7249.3317999999999</c:v>
                </c:pt>
                <c:pt idx="2">
                  <c:v>4977.4398000000001</c:v>
                </c:pt>
                <c:pt idx="3">
                  <c:v>4327.8055999999997</c:v>
                </c:pt>
                <c:pt idx="4">
                  <c:v>4144.9780000000001</c:v>
                </c:pt>
                <c:pt idx="5">
                  <c:v>3659.4422</c:v>
                </c:pt>
                <c:pt idx="6">
                  <c:v>3002.2212</c:v>
                </c:pt>
                <c:pt idx="7">
                  <c:v>2800.2660000000001</c:v>
                </c:pt>
                <c:pt idx="8">
                  <c:v>2458.8645999999999</c:v>
                </c:pt>
                <c:pt idx="9">
                  <c:v>2345.0362</c:v>
                </c:pt>
                <c:pt idx="10">
                  <c:v>2363.4058</c:v>
                </c:pt>
                <c:pt idx="11">
                  <c:v>2286.3998000000001</c:v>
                </c:pt>
                <c:pt idx="12">
                  <c:v>2297.8643999999999</c:v>
                </c:pt>
                <c:pt idx="13">
                  <c:v>2252.056</c:v>
                </c:pt>
                <c:pt idx="14">
                  <c:v>2124.1779999999999</c:v>
                </c:pt>
                <c:pt idx="15">
                  <c:v>2087.4947999999999</c:v>
                </c:pt>
                <c:pt idx="16">
                  <c:v>1980.1716000000001</c:v>
                </c:pt>
                <c:pt idx="17">
                  <c:v>2002.0383999999999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15-4197-B351-52A159518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'V7'!$A$2:$A$19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'V7'!$D$2:$D$19</c:f>
              <c:numCache>
                <c:formatCode>General</c:formatCode>
                <c:ptCount val="18"/>
                <c:pt idx="0">
                  <c:v>0.69494306609436718</c:v>
                </c:pt>
                <c:pt idx="1">
                  <c:v>1.1641947707164966</c:v>
                </c:pt>
                <c:pt idx="2">
                  <c:v>1.8463313212014596</c:v>
                </c:pt>
                <c:pt idx="3">
                  <c:v>2.091387790561734</c:v>
                </c:pt>
                <c:pt idx="4">
                  <c:v>2.2227784107756738</c:v>
                </c:pt>
                <c:pt idx="5">
                  <c:v>2.3803731568175555</c:v>
                </c:pt>
                <c:pt idx="6">
                  <c:v>2.9783089757297603</c:v>
                </c:pt>
                <c:pt idx="7">
                  <c:v>3.0587456573458529</c:v>
                </c:pt>
                <c:pt idx="8">
                  <c:v>3.2173955569054318</c:v>
                </c:pt>
                <c:pt idx="9">
                  <c:v>3.1929336546701763</c:v>
                </c:pt>
                <c:pt idx="10">
                  <c:v>3.3128708344790345</c:v>
                </c:pt>
                <c:pt idx="11">
                  <c:v>3.1540109873126752</c:v>
                </c:pt>
                <c:pt idx="12">
                  <c:v>3.3803951952414852</c:v>
                </c:pt>
                <c:pt idx="13">
                  <c:v>3.4691553924898337</c:v>
                </c:pt>
                <c:pt idx="14">
                  <c:v>3.7616894499657683</c:v>
                </c:pt>
                <c:pt idx="15">
                  <c:v>3.916052368585115</c:v>
                </c:pt>
                <c:pt idx="16">
                  <c:v>3.7141776847747683</c:v>
                </c:pt>
                <c:pt idx="17">
                  <c:v>4.0336470704024689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4-4C22-8340-6F95E93C469D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'V7'!$G$2:$G$19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'V7'!$J$2:$J$19</c:f>
              <c:numCache>
                <c:formatCode>General</c:formatCode>
                <c:ptCount val="18"/>
                <c:pt idx="0">
                  <c:v>0.69553216014121633</c:v>
                </c:pt>
                <c:pt idx="1">
                  <c:v>1.2797699444595201</c:v>
                </c:pt>
                <c:pt idx="2">
                  <c:v>1.9516281926588022</c:v>
                </c:pt>
                <c:pt idx="3">
                  <c:v>2.18270440743024</c:v>
                </c:pt>
                <c:pt idx="4">
                  <c:v>2.406598006104673</c:v>
                </c:pt>
                <c:pt idx="5">
                  <c:v>2.5430743388439043</c:v>
                </c:pt>
                <c:pt idx="6">
                  <c:v>3.2419522102527907</c:v>
                </c:pt>
                <c:pt idx="7">
                  <c:v>3.2817658525699511</c:v>
                </c:pt>
                <c:pt idx="8">
                  <c:v>3.4118108977880137</c:v>
                </c:pt>
                <c:pt idx="9">
                  <c:v>3.4091064050291138</c:v>
                </c:pt>
                <c:pt idx="10">
                  <c:v>3.4029550717370149</c:v>
                </c:pt>
                <c:pt idx="11">
                  <c:v>3.4563169238005162</c:v>
                </c:pt>
                <c:pt idx="12">
                  <c:v>3.5993798124607936</c:v>
                </c:pt>
                <c:pt idx="13">
                  <c:v>3.7555994109417439</c:v>
                </c:pt>
                <c:pt idx="14">
                  <c:v>4.1098378833348539</c:v>
                </c:pt>
                <c:pt idx="15">
                  <c:v>4.3687695884706423</c:v>
                </c:pt>
                <c:pt idx="16">
                  <c:v>4.4289859057267318</c:v>
                </c:pt>
                <c:pt idx="17">
                  <c:v>4.5975151350198242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C4-4C22-8340-6F95E93C469D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'V7'!$M$2:$M$21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'V7'!$P$2:$P$21</c:f>
              <c:numCache>
                <c:formatCode>General</c:formatCode>
                <c:ptCount val="20"/>
                <c:pt idx="0">
                  <c:v>0.6926088578190096</c:v>
                </c:pt>
                <c:pt idx="1">
                  <c:v>1.3794374813965613</c:v>
                </c:pt>
                <c:pt idx="2">
                  <c:v>2.0090649815593951</c:v>
                </c:pt>
                <c:pt idx="3">
                  <c:v>2.3106398309572871</c:v>
                </c:pt>
                <c:pt idx="4">
                  <c:v>2.4125580401150502</c:v>
                </c:pt>
                <c:pt idx="5">
                  <c:v>2.7326569060169881</c:v>
                </c:pt>
                <c:pt idx="6">
                  <c:v>3.3308671592885961</c:v>
                </c:pt>
                <c:pt idx="7">
                  <c:v>3.5710893179433669</c:v>
                </c:pt>
                <c:pt idx="8">
                  <c:v>4.0669177147859221</c:v>
                </c:pt>
                <c:pt idx="9">
                  <c:v>4.2643264952583673</c:v>
                </c:pt>
                <c:pt idx="10">
                  <c:v>4.2311819662962664</c:v>
                </c:pt>
                <c:pt idx="11">
                  <c:v>4.3736882762148594</c:v>
                </c:pt>
                <c:pt idx="12">
                  <c:v>4.3518668899696609</c:v>
                </c:pt>
                <c:pt idx="13">
                  <c:v>4.4403869175544477</c:v>
                </c:pt>
                <c:pt idx="14">
                  <c:v>4.7077034033870984</c:v>
                </c:pt>
                <c:pt idx="15">
                  <c:v>4.7904310947265598</c:v>
                </c:pt>
                <c:pt idx="16">
                  <c:v>5.0500673779989569</c:v>
                </c:pt>
                <c:pt idx="17">
                  <c:v>4.9949091885550247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C4-4C22-8340-6F95E93C4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'V1'!$O$2:$O$19</c:f>
              <c:numCache>
                <c:formatCode>General</c:formatCode>
                <c:ptCount val="18"/>
                <c:pt idx="0">
                  <c:v>230852.9038</c:v>
                </c:pt>
                <c:pt idx="1">
                  <c:v>115117.80440000001</c:v>
                </c:pt>
                <c:pt idx="2">
                  <c:v>79006.966</c:v>
                </c:pt>
                <c:pt idx="3">
                  <c:v>59214.988799999999</c:v>
                </c:pt>
                <c:pt idx="4">
                  <c:v>48233.665200000003</c:v>
                </c:pt>
                <c:pt idx="5">
                  <c:v>40458.220800000003</c:v>
                </c:pt>
                <c:pt idx="6">
                  <c:v>35406.536200000002</c:v>
                </c:pt>
                <c:pt idx="7">
                  <c:v>31411.059400000002</c:v>
                </c:pt>
                <c:pt idx="8">
                  <c:v>28471.939600000002</c:v>
                </c:pt>
                <c:pt idx="9">
                  <c:v>25587.940200000001</c:v>
                </c:pt>
                <c:pt idx="10">
                  <c:v>24066.953399999999</c:v>
                </c:pt>
                <c:pt idx="11">
                  <c:v>22545.3734</c:v>
                </c:pt>
                <c:pt idx="12">
                  <c:v>21395.169600000001</c:v>
                </c:pt>
                <c:pt idx="13">
                  <c:v>20142.583999999999</c:v>
                </c:pt>
                <c:pt idx="14">
                  <c:v>19017.269199999999</c:v>
                </c:pt>
                <c:pt idx="15">
                  <c:v>18234.047200000001</c:v>
                </c:pt>
                <c:pt idx="16">
                  <c:v>19318.191600000002</c:v>
                </c:pt>
                <c:pt idx="17">
                  <c:v>18902.961800000001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3-4B95-B173-D750F9B8B394}"/>
            </c:ext>
          </c:extLst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'V2'!$O$2:$O$19</c:f>
              <c:numCache>
                <c:formatCode>General</c:formatCode>
                <c:ptCount val="18"/>
                <c:pt idx="0">
                  <c:v>224856.3026</c:v>
                </c:pt>
                <c:pt idx="1">
                  <c:v>113758.4682</c:v>
                </c:pt>
                <c:pt idx="2">
                  <c:v>78240.6302</c:v>
                </c:pt>
                <c:pt idx="3">
                  <c:v>58490.2336</c:v>
                </c:pt>
                <c:pt idx="4">
                  <c:v>48591.920399999995</c:v>
                </c:pt>
                <c:pt idx="5">
                  <c:v>40277.995600000002</c:v>
                </c:pt>
                <c:pt idx="6">
                  <c:v>34934.556799999998</c:v>
                </c:pt>
                <c:pt idx="7">
                  <c:v>30773.912400000001</c:v>
                </c:pt>
                <c:pt idx="8">
                  <c:v>28118.645800000002</c:v>
                </c:pt>
                <c:pt idx="9">
                  <c:v>25490.294000000002</c:v>
                </c:pt>
                <c:pt idx="10">
                  <c:v>23595.082200000001</c:v>
                </c:pt>
                <c:pt idx="11">
                  <c:v>21944.648000000001</c:v>
                </c:pt>
                <c:pt idx="12">
                  <c:v>20594.766599999999</c:v>
                </c:pt>
                <c:pt idx="13">
                  <c:v>19367.568200000002</c:v>
                </c:pt>
                <c:pt idx="14">
                  <c:v>18314.341799999998</c:v>
                </c:pt>
                <c:pt idx="15">
                  <c:v>17718.9022</c:v>
                </c:pt>
                <c:pt idx="16">
                  <c:v>18820.251800000002</c:v>
                </c:pt>
                <c:pt idx="17">
                  <c:v>18284.189399999999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B3-4B95-B173-D750F9B8B394}"/>
            </c:ext>
          </c:extLst>
        </c:ser>
        <c:ser>
          <c:idx val="2"/>
          <c:order val="2"/>
          <c:tx>
            <c:v>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'V3'!$O$2:$O$19</c:f>
              <c:numCache>
                <c:formatCode>General</c:formatCode>
                <c:ptCount val="18"/>
                <c:pt idx="0">
                  <c:v>219386.72160000002</c:v>
                </c:pt>
                <c:pt idx="1">
                  <c:v>111269.63619999999</c:v>
                </c:pt>
                <c:pt idx="2">
                  <c:v>74678.556599999996</c:v>
                </c:pt>
                <c:pt idx="3">
                  <c:v>57617.470999999998</c:v>
                </c:pt>
                <c:pt idx="4">
                  <c:v>46254.486799999999</c:v>
                </c:pt>
                <c:pt idx="5">
                  <c:v>39267.529000000002</c:v>
                </c:pt>
                <c:pt idx="6">
                  <c:v>33559.774599999997</c:v>
                </c:pt>
                <c:pt idx="7">
                  <c:v>29881.0874</c:v>
                </c:pt>
                <c:pt idx="8">
                  <c:v>26575.3344</c:v>
                </c:pt>
                <c:pt idx="9">
                  <c:v>24619.063200000001</c:v>
                </c:pt>
                <c:pt idx="10">
                  <c:v>22543.4408</c:v>
                </c:pt>
                <c:pt idx="11">
                  <c:v>21119.922600000002</c:v>
                </c:pt>
                <c:pt idx="12">
                  <c:v>19783.042000000001</c:v>
                </c:pt>
                <c:pt idx="13">
                  <c:v>18734.014600000002</c:v>
                </c:pt>
                <c:pt idx="14">
                  <c:v>17808.683399999998</c:v>
                </c:pt>
                <c:pt idx="15">
                  <c:v>16937.878199999999</c:v>
                </c:pt>
                <c:pt idx="16">
                  <c:v>18116.308799999999</c:v>
                </c:pt>
                <c:pt idx="17">
                  <c:v>17672.13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FE-4549-B638-2B4218C72143}"/>
            </c:ext>
          </c:extLst>
        </c:ser>
        <c:ser>
          <c:idx val="3"/>
          <c:order val="3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'V4'!$O$2:$O$19</c:f>
              <c:numCache>
                <c:formatCode>General</c:formatCode>
                <c:ptCount val="18"/>
                <c:pt idx="0">
                  <c:v>55071.845199999996</c:v>
                </c:pt>
                <c:pt idx="1">
                  <c:v>28582.430199999999</c:v>
                </c:pt>
                <c:pt idx="2">
                  <c:v>19469.2628</c:v>
                </c:pt>
                <c:pt idx="3">
                  <c:v>16604.166999999998</c:v>
                </c:pt>
                <c:pt idx="4">
                  <c:v>14989.243200000001</c:v>
                </c:pt>
                <c:pt idx="5">
                  <c:v>13393.238799999999</c:v>
                </c:pt>
                <c:pt idx="6">
                  <c:v>11611.4342</c:v>
                </c:pt>
                <c:pt idx="7">
                  <c:v>10429.380999999999</c:v>
                </c:pt>
                <c:pt idx="8">
                  <c:v>9800.7335999999996</c:v>
                </c:pt>
                <c:pt idx="9">
                  <c:v>9138.2836000000007</c:v>
                </c:pt>
                <c:pt idx="10">
                  <c:v>8632.0712000000003</c:v>
                </c:pt>
                <c:pt idx="11">
                  <c:v>8282.7936000000009</c:v>
                </c:pt>
                <c:pt idx="12">
                  <c:v>7831.5328</c:v>
                </c:pt>
                <c:pt idx="13">
                  <c:v>7726.8159999999998</c:v>
                </c:pt>
                <c:pt idx="14">
                  <c:v>7405.4206000000004</c:v>
                </c:pt>
                <c:pt idx="15">
                  <c:v>7200.87</c:v>
                </c:pt>
                <c:pt idx="16">
                  <c:v>7302.7139999999999</c:v>
                </c:pt>
                <c:pt idx="17">
                  <c:v>7234.2763999999997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7-4A00-B711-19DFF677A8C7}"/>
            </c:ext>
          </c:extLst>
        </c:ser>
        <c:ser>
          <c:idx val="4"/>
          <c:order val="4"/>
          <c:tx>
            <c:v>V5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'V5'!$M$2:$M$19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'V5'!$O$2:$O$19</c:f>
              <c:numCache>
                <c:formatCode>General</c:formatCode>
                <c:ptCount val="18"/>
                <c:pt idx="0">
                  <c:v>14914.8724</c:v>
                </c:pt>
                <c:pt idx="1">
                  <c:v>7839.0450000000001</c:v>
                </c:pt>
                <c:pt idx="2">
                  <c:v>5435.2071999999998</c:v>
                </c:pt>
                <c:pt idx="3">
                  <c:v>5993.12</c:v>
                </c:pt>
                <c:pt idx="4">
                  <c:v>5975.4996000000001</c:v>
                </c:pt>
                <c:pt idx="5">
                  <c:v>5466.1602000000003</c:v>
                </c:pt>
                <c:pt idx="6">
                  <c:v>4957.1758</c:v>
                </c:pt>
                <c:pt idx="7">
                  <c:v>4310.8099999999995</c:v>
                </c:pt>
                <c:pt idx="8">
                  <c:v>3814.6646000000001</c:v>
                </c:pt>
                <c:pt idx="9">
                  <c:v>3599.3086000000003</c:v>
                </c:pt>
                <c:pt idx="10">
                  <c:v>3394.7035999999998</c:v>
                </c:pt>
                <c:pt idx="11">
                  <c:v>2990.0709999999999</c:v>
                </c:pt>
                <c:pt idx="12">
                  <c:v>2910.1840000000002</c:v>
                </c:pt>
                <c:pt idx="13">
                  <c:v>2624.4976000000001</c:v>
                </c:pt>
                <c:pt idx="14">
                  <c:v>2590.0419999999999</c:v>
                </c:pt>
                <c:pt idx="15">
                  <c:v>2488.7220000000002</c:v>
                </c:pt>
                <c:pt idx="16">
                  <c:v>2429.1194</c:v>
                </c:pt>
                <c:pt idx="17">
                  <c:v>2387.3842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F-4E53-995A-7BFFC105A431}"/>
            </c:ext>
          </c:extLst>
        </c:ser>
        <c:ser>
          <c:idx val="5"/>
          <c:order val="5"/>
          <c:tx>
            <c:v>V6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'V6'!$M$2:$M$19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'V6'!$O$2:$O$19</c:f>
              <c:numCache>
                <c:formatCode>General</c:formatCode>
                <c:ptCount val="18"/>
                <c:pt idx="0">
                  <c:v>14785.9678</c:v>
                </c:pt>
                <c:pt idx="1">
                  <c:v>7570.4408000000003</c:v>
                </c:pt>
                <c:pt idx="2">
                  <c:v>5232.6320000000005</c:v>
                </c:pt>
                <c:pt idx="3">
                  <c:v>4798.5587999999998</c:v>
                </c:pt>
                <c:pt idx="4">
                  <c:v>4556.4035999999996</c:v>
                </c:pt>
                <c:pt idx="5">
                  <c:v>4187.0034000000005</c:v>
                </c:pt>
                <c:pt idx="6">
                  <c:v>3455.1073999999999</c:v>
                </c:pt>
                <c:pt idx="7">
                  <c:v>2984.0837999999999</c:v>
                </c:pt>
                <c:pt idx="8">
                  <c:v>2851.6346000000003</c:v>
                </c:pt>
                <c:pt idx="9">
                  <c:v>2787.6248000000001</c:v>
                </c:pt>
                <c:pt idx="10">
                  <c:v>2656.4072000000001</c:v>
                </c:pt>
                <c:pt idx="11">
                  <c:v>2589.2267999999999</c:v>
                </c:pt>
                <c:pt idx="12">
                  <c:v>2532.5621999999998</c:v>
                </c:pt>
                <c:pt idx="13">
                  <c:v>2462.9245999999998</c:v>
                </c:pt>
                <c:pt idx="14">
                  <c:v>2305.3407999999999</c:v>
                </c:pt>
                <c:pt idx="15">
                  <c:v>2205.0176000000001</c:v>
                </c:pt>
                <c:pt idx="16">
                  <c:v>2215.6426000000001</c:v>
                </c:pt>
                <c:pt idx="17">
                  <c:v>2188.2652000000003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F-43AE-BC19-32D059D6961A}"/>
            </c:ext>
          </c:extLst>
        </c:ser>
        <c:ser>
          <c:idx val="6"/>
          <c:order val="6"/>
          <c:tx>
            <c:v>V7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'V7'!$M$2:$M$19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'V7'!$O$2:$O$19</c:f>
              <c:numCache>
                <c:formatCode>General</c:formatCode>
                <c:ptCount val="18"/>
                <c:pt idx="0">
                  <c:v>14438.1636</c:v>
                </c:pt>
                <c:pt idx="1">
                  <c:v>7249.3317999999999</c:v>
                </c:pt>
                <c:pt idx="2">
                  <c:v>4977.4398000000001</c:v>
                </c:pt>
                <c:pt idx="3">
                  <c:v>4327.8055999999997</c:v>
                </c:pt>
                <c:pt idx="4">
                  <c:v>4144.9780000000001</c:v>
                </c:pt>
                <c:pt idx="5">
                  <c:v>3659.4422</c:v>
                </c:pt>
                <c:pt idx="6">
                  <c:v>3002.2212</c:v>
                </c:pt>
                <c:pt idx="7">
                  <c:v>2800.2660000000001</c:v>
                </c:pt>
                <c:pt idx="8">
                  <c:v>2458.8645999999999</c:v>
                </c:pt>
                <c:pt idx="9">
                  <c:v>2345.0362</c:v>
                </c:pt>
                <c:pt idx="10">
                  <c:v>2363.4058</c:v>
                </c:pt>
                <c:pt idx="11">
                  <c:v>2286.3998000000001</c:v>
                </c:pt>
                <c:pt idx="12">
                  <c:v>2297.8643999999999</c:v>
                </c:pt>
                <c:pt idx="13">
                  <c:v>2252.056</c:v>
                </c:pt>
                <c:pt idx="14">
                  <c:v>2124.1779999999999</c:v>
                </c:pt>
                <c:pt idx="15">
                  <c:v>2087.4947999999999</c:v>
                </c:pt>
                <c:pt idx="16">
                  <c:v>1980.1716000000001</c:v>
                </c:pt>
                <c:pt idx="17">
                  <c:v>2002.0383999999999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31-46BF-9467-DEB695772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1152"/>
        <c:axId val="316731632"/>
      </c:scatterChart>
      <c:valAx>
        <c:axId val="3167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632"/>
        <c:crosses val="autoZero"/>
        <c:crossBetween val="midCat"/>
      </c:valAx>
      <c:valAx>
        <c:axId val="316731632"/>
        <c:scaling>
          <c:orientation val="minMax"/>
          <c:max val="23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152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'V1'!$P$2:$P$21</c:f>
              <c:numCache>
                <c:formatCode>General</c:formatCode>
                <c:ptCount val="20"/>
                <c:pt idx="0">
                  <c:v>4.3317627092373613E-2</c:v>
                </c:pt>
                <c:pt idx="1">
                  <c:v>8.686753584400364E-2</c:v>
                </c:pt>
                <c:pt idx="2">
                  <c:v>0.12657111779232227</c:v>
                </c:pt>
                <c:pt idx="3">
                  <c:v>0.16887616130056585</c:v>
                </c:pt>
                <c:pt idx="4">
                  <c:v>0.20732407455529628</c:v>
                </c:pt>
                <c:pt idx="5">
                  <c:v>0.24716855566718346</c:v>
                </c:pt>
                <c:pt idx="6">
                  <c:v>0.28243372758954033</c:v>
                </c:pt>
                <c:pt idx="7">
                  <c:v>0.31835920822205693</c:v>
                </c:pt>
                <c:pt idx="8">
                  <c:v>0.35122299852026939</c:v>
                </c:pt>
                <c:pt idx="9">
                  <c:v>0.39080910467345864</c:v>
                </c:pt>
                <c:pt idx="10">
                  <c:v>0.41550751496448241</c:v>
                </c:pt>
                <c:pt idx="11">
                  <c:v>0.44354998351901326</c:v>
                </c:pt>
                <c:pt idx="12">
                  <c:v>0.46739521990047694</c:v>
                </c:pt>
                <c:pt idx="13">
                  <c:v>0.49646063285624131</c:v>
                </c:pt>
                <c:pt idx="14">
                  <c:v>0.52583785268181404</c:v>
                </c:pt>
                <c:pt idx="15">
                  <c:v>0.54842459769436158</c:v>
                </c:pt>
                <c:pt idx="16">
                  <c:v>0.51764679671155134</c:v>
                </c:pt>
                <c:pt idx="17">
                  <c:v>0.5290176272799747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A-4F42-BE49-EDFC6088F2BC}"/>
            </c:ext>
          </c:extLst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'V2'!$P$2:$P$21</c:f>
              <c:numCache>
                <c:formatCode>General</c:formatCode>
                <c:ptCount val="20"/>
                <c:pt idx="0">
                  <c:v>4.4472847255649928E-2</c:v>
                </c:pt>
                <c:pt idx="1">
                  <c:v>8.7905543721095922E-2</c:v>
                </c:pt>
                <c:pt idx="2">
                  <c:v>0.12781083146234679</c:v>
                </c:pt>
                <c:pt idx="3">
                  <c:v>0.17096871365547084</c:v>
                </c:pt>
                <c:pt idx="4">
                  <c:v>0.20579552974407656</c:v>
                </c:pt>
                <c:pt idx="5">
                  <c:v>0.24827451940036457</c:v>
                </c:pt>
                <c:pt idx="6">
                  <c:v>0.28624951669631604</c:v>
                </c:pt>
                <c:pt idx="7">
                  <c:v>0.32495055779777937</c:v>
                </c:pt>
                <c:pt idx="8">
                  <c:v>0.35563590334780631</c:v>
                </c:pt>
                <c:pt idx="9">
                  <c:v>0.39230618524839295</c:v>
                </c:pt>
                <c:pt idx="10">
                  <c:v>0.42381712914736103</c:v>
                </c:pt>
                <c:pt idx="11">
                  <c:v>0.45569197555595331</c:v>
                </c:pt>
                <c:pt idx="12">
                  <c:v>0.48556024907803524</c:v>
                </c:pt>
                <c:pt idx="13">
                  <c:v>0.5163270833351189</c:v>
                </c:pt>
                <c:pt idx="14">
                  <c:v>0.54602016874010728</c:v>
                </c:pt>
                <c:pt idx="15">
                  <c:v>0.56436904990648906</c:v>
                </c:pt>
                <c:pt idx="16">
                  <c:v>0.53134251901985707</c:v>
                </c:pt>
                <c:pt idx="17">
                  <c:v>0.5469206089059655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9A-4F42-BE49-EDFC6088F2BC}"/>
            </c:ext>
          </c:extLst>
        </c:ser>
        <c:ser>
          <c:idx val="2"/>
          <c:order val="2"/>
          <c:tx>
            <c:v>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'V3'!$P$2:$P$21</c:f>
              <c:numCache>
                <c:formatCode>General</c:formatCode>
                <c:ptCount val="20"/>
                <c:pt idx="0">
                  <c:v>4.5581610076806028E-2</c:v>
                </c:pt>
                <c:pt idx="1">
                  <c:v>8.9871777616183132E-2</c:v>
                </c:pt>
                <c:pt idx="2">
                  <c:v>0.13390724801448561</c:v>
                </c:pt>
                <c:pt idx="3">
                  <c:v>0.17355846805563543</c:v>
                </c:pt>
                <c:pt idx="4">
                  <c:v>0.21619524270670321</c:v>
                </c:pt>
                <c:pt idx="5">
                  <c:v>0.25466333774147082</c:v>
                </c:pt>
                <c:pt idx="6">
                  <c:v>0.29797577961086785</c:v>
                </c:pt>
                <c:pt idx="7">
                  <c:v>0.33465984239917584</c:v>
                </c:pt>
                <c:pt idx="8">
                  <c:v>0.37628877399939697</c:v>
                </c:pt>
                <c:pt idx="9">
                  <c:v>0.40618929805582527</c:v>
                </c:pt>
                <c:pt idx="10">
                  <c:v>0.44358800809147109</c:v>
                </c:pt>
                <c:pt idx="11">
                  <c:v>0.47348658370556712</c:v>
                </c:pt>
                <c:pt idx="12">
                  <c:v>0.50548343374087767</c:v>
                </c:pt>
                <c:pt idx="13">
                  <c:v>0.53378841713937808</c:v>
                </c:pt>
                <c:pt idx="14">
                  <c:v>0.56152382382181054</c:v>
                </c:pt>
                <c:pt idx="15">
                  <c:v>0.59039272109065</c:v>
                </c:pt>
                <c:pt idx="16">
                  <c:v>0.55198882456673515</c:v>
                </c:pt>
                <c:pt idx="17">
                  <c:v>0.56586274546418569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8-4697-B363-C47742C9E42E}"/>
            </c:ext>
          </c:extLst>
        </c:ser>
        <c:ser>
          <c:idx val="3"/>
          <c:order val="3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'V4'!$P$2:$P$19</c:f>
              <c:numCache>
                <c:formatCode>General</c:formatCode>
                <c:ptCount val="18"/>
                <c:pt idx="0">
                  <c:v>0.18158098686695176</c:v>
                </c:pt>
                <c:pt idx="1">
                  <c:v>0.34986528192413813</c:v>
                </c:pt>
                <c:pt idx="2">
                  <c:v>0.51363013087480636</c:v>
                </c:pt>
                <c:pt idx="3">
                  <c:v>0.60225845716921556</c:v>
                </c:pt>
                <c:pt idx="4">
                  <c:v>0.66714508975343056</c:v>
                </c:pt>
                <c:pt idx="5">
                  <c:v>0.74664538946322678</c:v>
                </c:pt>
                <c:pt idx="6">
                  <c:v>0.86122005496960918</c:v>
                </c:pt>
                <c:pt idx="7">
                  <c:v>0.95882967550998477</c:v>
                </c:pt>
                <c:pt idx="8">
                  <c:v>1.0203317841431789</c:v>
                </c:pt>
                <c:pt idx="9">
                  <c:v>1.0942974017571527</c:v>
                </c:pt>
                <c:pt idx="10">
                  <c:v>1.158470518639837</c:v>
                </c:pt>
                <c:pt idx="11">
                  <c:v>1.2073221286112936</c:v>
                </c:pt>
                <c:pt idx="12">
                  <c:v>1.2768892444656557</c:v>
                </c:pt>
                <c:pt idx="13">
                  <c:v>1.2941941415454956</c:v>
                </c:pt>
                <c:pt idx="14">
                  <c:v>1.3503621927969898</c:v>
                </c:pt>
                <c:pt idx="15">
                  <c:v>1.3887210850911071</c:v>
                </c:pt>
                <c:pt idx="16">
                  <c:v>1.3693539141749218</c:v>
                </c:pt>
                <c:pt idx="17">
                  <c:v>1.3823082568423843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1-410D-8F71-F4D1DF1D1DE1}"/>
            </c:ext>
          </c:extLst>
        </c:ser>
        <c:ser>
          <c:idx val="4"/>
          <c:order val="4"/>
          <c:tx>
            <c:v>V5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'V5'!$M$2:$M$19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'V5'!$P$2:$P$19</c:f>
              <c:numCache>
                <c:formatCode>General</c:formatCode>
                <c:ptCount val="18"/>
                <c:pt idx="0">
                  <c:v>0.67047170983507709</c:v>
                </c:pt>
                <c:pt idx="1">
                  <c:v>1.2756655944697346</c:v>
                </c:pt>
                <c:pt idx="2">
                  <c:v>1.839856261597534</c:v>
                </c:pt>
                <c:pt idx="3">
                  <c:v>1.6685799717008838</c:v>
                </c:pt>
                <c:pt idx="4">
                  <c:v>1.6735002375366237</c:v>
                </c:pt>
                <c:pt idx="5">
                  <c:v>1.8294377834004938</c:v>
                </c:pt>
                <c:pt idx="6">
                  <c:v>2.0172776603968736</c:v>
                </c:pt>
                <c:pt idx="7">
                  <c:v>2.3197496526174897</c:v>
                </c:pt>
                <c:pt idx="8">
                  <c:v>2.6214624478387956</c:v>
                </c:pt>
                <c:pt idx="9">
                  <c:v>2.7783113679110478</c:v>
                </c:pt>
                <c:pt idx="10">
                  <c:v>2.9457652797728793</c:v>
                </c:pt>
                <c:pt idx="11">
                  <c:v>3.3444021897807779</c:v>
                </c:pt>
                <c:pt idx="12">
                  <c:v>3.4362088445266687</c:v>
                </c:pt>
                <c:pt idx="13">
                  <c:v>3.8102530556705405</c:v>
                </c:pt>
                <c:pt idx="14">
                  <c:v>3.8609412511457344</c:v>
                </c:pt>
                <c:pt idx="15">
                  <c:v>4.0181265725942872</c:v>
                </c:pt>
                <c:pt idx="16">
                  <c:v>4.1167181819057559</c:v>
                </c:pt>
                <c:pt idx="17">
                  <c:v>4.1886848375724357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3-4731-A55B-475F2797FE8F}"/>
            </c:ext>
          </c:extLst>
        </c:ser>
        <c:ser>
          <c:idx val="5"/>
          <c:order val="5"/>
          <c:tx>
            <c:v>V6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'V6'!$M$2:$M$19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'V6'!$P$2:$P$19</c:f>
              <c:numCache>
                <c:formatCode>General</c:formatCode>
                <c:ptCount val="18"/>
                <c:pt idx="0">
                  <c:v>0.67631690635766162</c:v>
                </c:pt>
                <c:pt idx="1">
                  <c:v>1.3209270456219668</c:v>
                </c:pt>
                <c:pt idx="2">
                  <c:v>1.9110841350968306</c:v>
                </c:pt>
                <c:pt idx="3">
                  <c:v>2.0839590420357048</c:v>
                </c:pt>
                <c:pt idx="4">
                  <c:v>2.1947133919392043</c:v>
                </c:pt>
                <c:pt idx="5">
                  <c:v>2.3883429375767879</c:v>
                </c:pt>
                <c:pt idx="6">
                  <c:v>2.8942660364190127</c:v>
                </c:pt>
                <c:pt idx="7">
                  <c:v>3.3511123246605878</c:v>
                </c:pt>
                <c:pt idx="8">
                  <c:v>3.5067606487871901</c:v>
                </c:pt>
                <c:pt idx="9">
                  <c:v>3.5872833388481835</c:v>
                </c:pt>
                <c:pt idx="10">
                  <c:v>3.7644830958145272</c:v>
                </c:pt>
                <c:pt idx="11">
                  <c:v>3.8621568415713914</c:v>
                </c:pt>
                <c:pt idx="12">
                  <c:v>3.9485703450837262</c:v>
                </c:pt>
                <c:pt idx="13">
                  <c:v>4.0602136175829342</c:v>
                </c:pt>
                <c:pt idx="14">
                  <c:v>4.3377534462583585</c:v>
                </c:pt>
                <c:pt idx="15">
                  <c:v>4.535111193670291</c:v>
                </c:pt>
                <c:pt idx="16">
                  <c:v>4.5133633014638734</c:v>
                </c:pt>
                <c:pt idx="17">
                  <c:v>4.569830018774689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5-489A-A88E-4C4A285DD7DB}"/>
            </c:ext>
          </c:extLst>
        </c:ser>
        <c:ser>
          <c:idx val="6"/>
          <c:order val="6"/>
          <c:tx>
            <c:v>V7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'V7'!$M$2:$M$19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'V7'!$P$2:$P$19</c:f>
              <c:numCache>
                <c:formatCode>General</c:formatCode>
                <c:ptCount val="18"/>
                <c:pt idx="0">
                  <c:v>0.6926088578190096</c:v>
                </c:pt>
                <c:pt idx="1">
                  <c:v>1.3794374813965613</c:v>
                </c:pt>
                <c:pt idx="2">
                  <c:v>2.0090649815593951</c:v>
                </c:pt>
                <c:pt idx="3">
                  <c:v>2.3106398309572871</c:v>
                </c:pt>
                <c:pt idx="4">
                  <c:v>2.4125580401150502</c:v>
                </c:pt>
                <c:pt idx="5">
                  <c:v>2.7326569060169881</c:v>
                </c:pt>
                <c:pt idx="6">
                  <c:v>3.3308671592885961</c:v>
                </c:pt>
                <c:pt idx="7">
                  <c:v>3.5710893179433669</c:v>
                </c:pt>
                <c:pt idx="8">
                  <c:v>4.0669177147859221</c:v>
                </c:pt>
                <c:pt idx="9">
                  <c:v>4.2643264952583673</c:v>
                </c:pt>
                <c:pt idx="10">
                  <c:v>4.2311819662962664</c:v>
                </c:pt>
                <c:pt idx="11">
                  <c:v>4.3736882762148594</c:v>
                </c:pt>
                <c:pt idx="12">
                  <c:v>4.3518668899696609</c:v>
                </c:pt>
                <c:pt idx="13">
                  <c:v>4.4403869175544477</c:v>
                </c:pt>
                <c:pt idx="14">
                  <c:v>4.7077034033870984</c:v>
                </c:pt>
                <c:pt idx="15">
                  <c:v>4.7904310947265598</c:v>
                </c:pt>
                <c:pt idx="16">
                  <c:v>5.0500673779989569</c:v>
                </c:pt>
                <c:pt idx="17">
                  <c:v>4.9949091885550247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7-443C-8A9F-BFB05B7BE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1152"/>
        <c:axId val="316731632"/>
      </c:scatterChart>
      <c:valAx>
        <c:axId val="3167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632"/>
        <c:crosses val="autoZero"/>
        <c:crossBetween val="midCat"/>
      </c:valAx>
      <c:valAx>
        <c:axId val="3167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'V4'!$O$2:$O$19</c:f>
              <c:numCache>
                <c:formatCode>General</c:formatCode>
                <c:ptCount val="18"/>
                <c:pt idx="0">
                  <c:v>55071.845199999996</c:v>
                </c:pt>
                <c:pt idx="1">
                  <c:v>28582.430199999999</c:v>
                </c:pt>
                <c:pt idx="2">
                  <c:v>19469.2628</c:v>
                </c:pt>
                <c:pt idx="3">
                  <c:v>16604.166999999998</c:v>
                </c:pt>
                <c:pt idx="4">
                  <c:v>14989.243200000001</c:v>
                </c:pt>
                <c:pt idx="5">
                  <c:v>13393.238799999999</c:v>
                </c:pt>
                <c:pt idx="6">
                  <c:v>11611.4342</c:v>
                </c:pt>
                <c:pt idx="7">
                  <c:v>10429.380999999999</c:v>
                </c:pt>
                <c:pt idx="8">
                  <c:v>9800.7335999999996</c:v>
                </c:pt>
                <c:pt idx="9">
                  <c:v>9138.2836000000007</c:v>
                </c:pt>
                <c:pt idx="10">
                  <c:v>8632.0712000000003</c:v>
                </c:pt>
                <c:pt idx="11">
                  <c:v>8282.7936000000009</c:v>
                </c:pt>
                <c:pt idx="12">
                  <c:v>7831.5328</c:v>
                </c:pt>
                <c:pt idx="13">
                  <c:v>7726.8159999999998</c:v>
                </c:pt>
                <c:pt idx="14">
                  <c:v>7405.4206000000004</c:v>
                </c:pt>
                <c:pt idx="15">
                  <c:v>7200.87</c:v>
                </c:pt>
                <c:pt idx="16">
                  <c:v>7302.7139999999999</c:v>
                </c:pt>
                <c:pt idx="17">
                  <c:v>7234.2763999999997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52-4920-B89A-EE9EF897D6EB}"/>
            </c:ext>
          </c:extLst>
        </c:ser>
        <c:ser>
          <c:idx val="4"/>
          <c:order val="4"/>
          <c:tx>
            <c:v>V5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'V5'!$M$2:$M$19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'V5'!$O$2:$O$19</c:f>
              <c:numCache>
                <c:formatCode>General</c:formatCode>
                <c:ptCount val="18"/>
                <c:pt idx="0">
                  <c:v>14914.8724</c:v>
                </c:pt>
                <c:pt idx="1">
                  <c:v>7839.0450000000001</c:v>
                </c:pt>
                <c:pt idx="2">
                  <c:v>5435.2071999999998</c:v>
                </c:pt>
                <c:pt idx="3">
                  <c:v>5993.12</c:v>
                </c:pt>
                <c:pt idx="4">
                  <c:v>5975.4996000000001</c:v>
                </c:pt>
                <c:pt idx="5">
                  <c:v>5466.1602000000003</c:v>
                </c:pt>
                <c:pt idx="6">
                  <c:v>4957.1758</c:v>
                </c:pt>
                <c:pt idx="7">
                  <c:v>4310.8099999999995</c:v>
                </c:pt>
                <c:pt idx="8">
                  <c:v>3814.6646000000001</c:v>
                </c:pt>
                <c:pt idx="9">
                  <c:v>3599.3086000000003</c:v>
                </c:pt>
                <c:pt idx="10">
                  <c:v>3394.7035999999998</c:v>
                </c:pt>
                <c:pt idx="11">
                  <c:v>2990.0709999999999</c:v>
                </c:pt>
                <c:pt idx="12">
                  <c:v>2910.1840000000002</c:v>
                </c:pt>
                <c:pt idx="13">
                  <c:v>2624.4976000000001</c:v>
                </c:pt>
                <c:pt idx="14">
                  <c:v>2590.0419999999999</c:v>
                </c:pt>
                <c:pt idx="15">
                  <c:v>2488.7220000000002</c:v>
                </c:pt>
                <c:pt idx="16">
                  <c:v>2429.1194</c:v>
                </c:pt>
                <c:pt idx="17">
                  <c:v>2387.3842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52-4920-B89A-EE9EF897D6EB}"/>
            </c:ext>
          </c:extLst>
        </c:ser>
        <c:ser>
          <c:idx val="5"/>
          <c:order val="5"/>
          <c:tx>
            <c:v>V6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'V6'!$M$2:$M$19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'V6'!$O$2:$O$19</c:f>
              <c:numCache>
                <c:formatCode>General</c:formatCode>
                <c:ptCount val="18"/>
                <c:pt idx="0">
                  <c:v>14785.9678</c:v>
                </c:pt>
                <c:pt idx="1">
                  <c:v>7570.4408000000003</c:v>
                </c:pt>
                <c:pt idx="2">
                  <c:v>5232.6320000000005</c:v>
                </c:pt>
                <c:pt idx="3">
                  <c:v>4798.5587999999998</c:v>
                </c:pt>
                <c:pt idx="4">
                  <c:v>4556.4035999999996</c:v>
                </c:pt>
                <c:pt idx="5">
                  <c:v>4187.0034000000005</c:v>
                </c:pt>
                <c:pt idx="6">
                  <c:v>3455.1073999999999</c:v>
                </c:pt>
                <c:pt idx="7">
                  <c:v>2984.0837999999999</c:v>
                </c:pt>
                <c:pt idx="8">
                  <c:v>2851.6346000000003</c:v>
                </c:pt>
                <c:pt idx="9">
                  <c:v>2787.6248000000001</c:v>
                </c:pt>
                <c:pt idx="10">
                  <c:v>2656.4072000000001</c:v>
                </c:pt>
                <c:pt idx="11">
                  <c:v>2589.2267999999999</c:v>
                </c:pt>
                <c:pt idx="12">
                  <c:v>2532.5621999999998</c:v>
                </c:pt>
                <c:pt idx="13">
                  <c:v>2462.9245999999998</c:v>
                </c:pt>
                <c:pt idx="14">
                  <c:v>2305.3407999999999</c:v>
                </c:pt>
                <c:pt idx="15">
                  <c:v>2205.0176000000001</c:v>
                </c:pt>
                <c:pt idx="16">
                  <c:v>2215.6426000000001</c:v>
                </c:pt>
                <c:pt idx="17">
                  <c:v>2188.2652000000003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52-4920-B89A-EE9EF897D6EB}"/>
            </c:ext>
          </c:extLst>
        </c:ser>
        <c:ser>
          <c:idx val="6"/>
          <c:order val="6"/>
          <c:tx>
            <c:v>V7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'V7'!$M$2:$M$19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'V7'!$O$2:$O$19</c:f>
              <c:numCache>
                <c:formatCode>General</c:formatCode>
                <c:ptCount val="18"/>
                <c:pt idx="0">
                  <c:v>14438.1636</c:v>
                </c:pt>
                <c:pt idx="1">
                  <c:v>7249.3317999999999</c:v>
                </c:pt>
                <c:pt idx="2">
                  <c:v>4977.4398000000001</c:v>
                </c:pt>
                <c:pt idx="3">
                  <c:v>4327.8055999999997</c:v>
                </c:pt>
                <c:pt idx="4">
                  <c:v>4144.9780000000001</c:v>
                </c:pt>
                <c:pt idx="5">
                  <c:v>3659.4422</c:v>
                </c:pt>
                <c:pt idx="6">
                  <c:v>3002.2212</c:v>
                </c:pt>
                <c:pt idx="7">
                  <c:v>2800.2660000000001</c:v>
                </c:pt>
                <c:pt idx="8">
                  <c:v>2458.8645999999999</c:v>
                </c:pt>
                <c:pt idx="9">
                  <c:v>2345.0362</c:v>
                </c:pt>
                <c:pt idx="10">
                  <c:v>2363.4058</c:v>
                </c:pt>
                <c:pt idx="11">
                  <c:v>2286.3998000000001</c:v>
                </c:pt>
                <c:pt idx="12">
                  <c:v>2297.8643999999999</c:v>
                </c:pt>
                <c:pt idx="13">
                  <c:v>2252.056</c:v>
                </c:pt>
                <c:pt idx="14">
                  <c:v>2124.1779999999999</c:v>
                </c:pt>
                <c:pt idx="15">
                  <c:v>2087.4947999999999</c:v>
                </c:pt>
                <c:pt idx="16">
                  <c:v>1980.1716000000001</c:v>
                </c:pt>
                <c:pt idx="17">
                  <c:v>2002.0383999999999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52-4920-B89A-EE9EF897D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31152"/>
        <c:axId val="3167316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V1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'V1'!$M$2:$M$19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'V1'!$O$2:$O$19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230852.9038</c:v>
                      </c:pt>
                      <c:pt idx="1">
                        <c:v>115117.80440000001</c:v>
                      </c:pt>
                      <c:pt idx="2">
                        <c:v>79006.966</c:v>
                      </c:pt>
                      <c:pt idx="3">
                        <c:v>59214.988799999999</c:v>
                      </c:pt>
                      <c:pt idx="4">
                        <c:v>48233.665200000003</c:v>
                      </c:pt>
                      <c:pt idx="5">
                        <c:v>40458.220800000003</c:v>
                      </c:pt>
                      <c:pt idx="6">
                        <c:v>35406.536200000002</c:v>
                      </c:pt>
                      <c:pt idx="7">
                        <c:v>31411.059400000002</c:v>
                      </c:pt>
                      <c:pt idx="8">
                        <c:v>28471.939600000002</c:v>
                      </c:pt>
                      <c:pt idx="9">
                        <c:v>25587.940200000001</c:v>
                      </c:pt>
                      <c:pt idx="10">
                        <c:v>24066.953399999999</c:v>
                      </c:pt>
                      <c:pt idx="11">
                        <c:v>22545.3734</c:v>
                      </c:pt>
                      <c:pt idx="12">
                        <c:v>21395.169600000001</c:v>
                      </c:pt>
                      <c:pt idx="13">
                        <c:v>20142.583999999999</c:v>
                      </c:pt>
                      <c:pt idx="14">
                        <c:v>19017.269199999999</c:v>
                      </c:pt>
                      <c:pt idx="15">
                        <c:v>18234.047200000001</c:v>
                      </c:pt>
                      <c:pt idx="16">
                        <c:v>19318.191600000002</c:v>
                      </c:pt>
                      <c:pt idx="17">
                        <c:v>18902.961800000001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752-4920-B89A-EE9EF897D6E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V2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'V2'!$O$2:$O$19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224856.3026</c:v>
                      </c:pt>
                      <c:pt idx="1">
                        <c:v>113758.4682</c:v>
                      </c:pt>
                      <c:pt idx="2">
                        <c:v>78240.6302</c:v>
                      </c:pt>
                      <c:pt idx="3">
                        <c:v>58490.2336</c:v>
                      </c:pt>
                      <c:pt idx="4">
                        <c:v>48591.920399999995</c:v>
                      </c:pt>
                      <c:pt idx="5">
                        <c:v>40277.995600000002</c:v>
                      </c:pt>
                      <c:pt idx="6">
                        <c:v>34934.556799999998</c:v>
                      </c:pt>
                      <c:pt idx="7">
                        <c:v>30773.912400000001</c:v>
                      </c:pt>
                      <c:pt idx="8">
                        <c:v>28118.645800000002</c:v>
                      </c:pt>
                      <c:pt idx="9">
                        <c:v>25490.294000000002</c:v>
                      </c:pt>
                      <c:pt idx="10">
                        <c:v>23595.082200000001</c:v>
                      </c:pt>
                      <c:pt idx="11">
                        <c:v>21944.648000000001</c:v>
                      </c:pt>
                      <c:pt idx="12">
                        <c:v>20594.766599999999</c:v>
                      </c:pt>
                      <c:pt idx="13">
                        <c:v>19367.568200000002</c:v>
                      </c:pt>
                      <c:pt idx="14">
                        <c:v>18314.341799999998</c:v>
                      </c:pt>
                      <c:pt idx="15">
                        <c:v>17718.9022</c:v>
                      </c:pt>
                      <c:pt idx="16">
                        <c:v>18820.251800000002</c:v>
                      </c:pt>
                      <c:pt idx="17">
                        <c:v>18284.189399999999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752-4920-B89A-EE9EF897D6E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V3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'V3'!$M$2:$M$19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'V3'!$O$2:$O$19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219386.72160000002</c:v>
                      </c:pt>
                      <c:pt idx="1">
                        <c:v>111269.63619999999</c:v>
                      </c:pt>
                      <c:pt idx="2">
                        <c:v>74678.556599999996</c:v>
                      </c:pt>
                      <c:pt idx="3">
                        <c:v>57617.470999999998</c:v>
                      </c:pt>
                      <c:pt idx="4">
                        <c:v>46254.486799999999</c:v>
                      </c:pt>
                      <c:pt idx="5">
                        <c:v>39267.529000000002</c:v>
                      </c:pt>
                      <c:pt idx="6">
                        <c:v>33559.774599999997</c:v>
                      </c:pt>
                      <c:pt idx="7">
                        <c:v>29881.0874</c:v>
                      </c:pt>
                      <c:pt idx="8">
                        <c:v>26575.3344</c:v>
                      </c:pt>
                      <c:pt idx="9">
                        <c:v>24619.063200000001</c:v>
                      </c:pt>
                      <c:pt idx="10">
                        <c:v>22543.4408</c:v>
                      </c:pt>
                      <c:pt idx="11">
                        <c:v>21119.922600000002</c:v>
                      </c:pt>
                      <c:pt idx="12">
                        <c:v>19783.042000000001</c:v>
                      </c:pt>
                      <c:pt idx="13">
                        <c:v>18734.014600000002</c:v>
                      </c:pt>
                      <c:pt idx="14">
                        <c:v>17808.683399999998</c:v>
                      </c:pt>
                      <c:pt idx="15">
                        <c:v>16937.878199999999</c:v>
                      </c:pt>
                      <c:pt idx="16">
                        <c:v>18116.308799999999</c:v>
                      </c:pt>
                      <c:pt idx="17">
                        <c:v>17672.13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752-4920-B89A-EE9EF897D6EB}"/>
                  </c:ext>
                </c:extLst>
              </c15:ser>
            </c15:filteredScatterSeries>
          </c:ext>
        </c:extLst>
      </c:scatterChart>
      <c:valAx>
        <c:axId val="3167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632"/>
        <c:crosses val="autoZero"/>
        <c:crossBetween val="midCat"/>
      </c:valAx>
      <c:valAx>
        <c:axId val="316731632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6731152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'V1'!$E$2:$E$19</c:f>
              <c:numCache>
                <c:formatCode>General</c:formatCode>
                <c:ptCount val="18"/>
                <c:pt idx="0">
                  <c:v>1</c:v>
                </c:pt>
                <c:pt idx="1">
                  <c:v>1.9194622890403508</c:v>
                </c:pt>
                <c:pt idx="2">
                  <c:v>2.8943510378137876</c:v>
                </c:pt>
                <c:pt idx="3">
                  <c:v>3.7886005906034077</c:v>
                </c:pt>
                <c:pt idx="4">
                  <c:v>4.6538223150374245</c:v>
                </c:pt>
                <c:pt idx="5">
                  <c:v>5.5155735702695923</c:v>
                </c:pt>
                <c:pt idx="6">
                  <c:v>6.4972631604984299</c:v>
                </c:pt>
                <c:pt idx="7">
                  <c:v>7.1860982803646367</c:v>
                </c:pt>
                <c:pt idx="8">
                  <c:v>7.8753564242669922</c:v>
                </c:pt>
                <c:pt idx="9">
                  <c:v>8.6056752348517165</c:v>
                </c:pt>
                <c:pt idx="10">
                  <c:v>9.4347677692791017</c:v>
                </c:pt>
                <c:pt idx="11">
                  <c:v>9.9765538055518448</c:v>
                </c:pt>
                <c:pt idx="12">
                  <c:v>10.322756399544133</c:v>
                </c:pt>
                <c:pt idx="13">
                  <c:v>10.944711528866776</c:v>
                </c:pt>
                <c:pt idx="14">
                  <c:v>11.621610462964684</c:v>
                </c:pt>
                <c:pt idx="15">
                  <c:v>11.952087014392543</c:v>
                </c:pt>
                <c:pt idx="16">
                  <c:v>11.282801251797554</c:v>
                </c:pt>
                <c:pt idx="17">
                  <c:v>11.413554670261085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A-4887-97CB-D6C5FB52A4E4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'V1'!$K$2:$K$19</c:f>
              <c:numCache>
                <c:formatCode>General</c:formatCode>
                <c:ptCount val="18"/>
                <c:pt idx="0">
                  <c:v>1</c:v>
                </c:pt>
                <c:pt idx="1">
                  <c:v>1.9749237153848871</c:v>
                </c:pt>
                <c:pt idx="2">
                  <c:v>2.9084336061409268</c:v>
                </c:pt>
                <c:pt idx="3">
                  <c:v>3.8946013911860091</c:v>
                </c:pt>
                <c:pt idx="4">
                  <c:v>4.7930124136334422</c:v>
                </c:pt>
                <c:pt idx="5">
                  <c:v>5.6192979798640081</c:v>
                </c:pt>
                <c:pt idx="6">
                  <c:v>6.5247008750961477</c:v>
                </c:pt>
                <c:pt idx="7">
                  <c:v>7.3373232953691261</c:v>
                </c:pt>
                <c:pt idx="8">
                  <c:v>8.0915804385305261</c:v>
                </c:pt>
                <c:pt idx="9">
                  <c:v>8.7876875474907159</c:v>
                </c:pt>
                <c:pt idx="10">
                  <c:v>9.5024533642700053</c:v>
                </c:pt>
                <c:pt idx="11">
                  <c:v>10.143966456920683</c:v>
                </c:pt>
                <c:pt idx="12">
                  <c:v>10.49762267610688</c:v>
                </c:pt>
                <c:pt idx="13">
                  <c:v>11.125445478423197</c:v>
                </c:pt>
                <c:pt idx="14">
                  <c:v>11.767608178954299</c:v>
                </c:pt>
                <c:pt idx="15">
                  <c:v>12.222256549566405</c:v>
                </c:pt>
                <c:pt idx="16">
                  <c:v>12.139856845425802</c:v>
                </c:pt>
                <c:pt idx="17">
                  <c:v>11.1571684012511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5A-4887-97CB-D6C5FB52A4E4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'V1'!$Q$2:$Q$21</c:f>
              <c:numCache>
                <c:formatCode>General</c:formatCode>
                <c:ptCount val="20"/>
                <c:pt idx="0">
                  <c:v>1</c:v>
                </c:pt>
                <c:pt idx="1">
                  <c:v>2.0053622895538821</c:v>
                </c:pt>
                <c:pt idx="2">
                  <c:v>2.9219310079569438</c:v>
                </c:pt>
                <c:pt idx="3">
                  <c:v>3.8985552218832811</c:v>
                </c:pt>
                <c:pt idx="4">
                  <c:v>4.7861364638737838</c:v>
                </c:pt>
                <c:pt idx="5">
                  <c:v>5.7059578803821243</c:v>
                </c:pt>
                <c:pt idx="6">
                  <c:v>6.5200646145103569</c:v>
                </c:pt>
                <c:pt idx="7">
                  <c:v>7.3494147669530685</c:v>
                </c:pt>
                <c:pt idx="8">
                  <c:v>8.10808490897473</c:v>
                </c:pt>
                <c:pt idx="9">
                  <c:v>9.0219416645346069</c:v>
                </c:pt>
                <c:pt idx="10">
                  <c:v>9.5921116380272711</c:v>
                </c:pt>
                <c:pt idx="11">
                  <c:v>10.239480167580636</c:v>
                </c:pt>
                <c:pt idx="12">
                  <c:v>10.789954373626465</c:v>
                </c:pt>
                <c:pt idx="13">
                  <c:v>11.4609378717249</c:v>
                </c:pt>
                <c:pt idx="14">
                  <c:v>12.13911952195534</c:v>
                </c:pt>
                <c:pt idx="15">
                  <c:v>12.660541089309014</c:v>
                </c:pt>
                <c:pt idx="16">
                  <c:v>11.950026616362992</c:v>
                </c:pt>
                <c:pt idx="17">
                  <c:v>12.212525541896825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5A-4887-97CB-D6C5FB52A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'V1'!$C$2:$C$19</c:f>
              <c:numCache>
                <c:formatCode>General</c:formatCode>
                <c:ptCount val="18"/>
                <c:pt idx="0">
                  <c:v>22484.887599999998</c:v>
                </c:pt>
                <c:pt idx="1">
                  <c:v>11714.159599999999</c:v>
                </c:pt>
                <c:pt idx="2">
                  <c:v>7768.5420000000004</c:v>
                </c:pt>
                <c:pt idx="3">
                  <c:v>5934.8793999999998</c:v>
                </c:pt>
                <c:pt idx="4">
                  <c:v>4831.4881999999998</c:v>
                </c:pt>
                <c:pt idx="5">
                  <c:v>4076.6181999999999</c:v>
                </c:pt>
                <c:pt idx="6">
                  <c:v>3460.6705999999999</c:v>
                </c:pt>
                <c:pt idx="7">
                  <c:v>3128.9423999999999</c:v>
                </c:pt>
                <c:pt idx="8">
                  <c:v>2855.0945999999999</c:v>
                </c:pt>
                <c:pt idx="9">
                  <c:v>2612.7975999999999</c:v>
                </c:pt>
                <c:pt idx="10">
                  <c:v>2383.1945999999998</c:v>
                </c:pt>
                <c:pt idx="11">
                  <c:v>2253.7730000000001</c:v>
                </c:pt>
                <c:pt idx="12">
                  <c:v>2178.1864</c:v>
                </c:pt>
                <c:pt idx="13">
                  <c:v>2054.4066000000003</c:v>
                </c:pt>
                <c:pt idx="14">
                  <c:v>1934.748</c:v>
                </c:pt>
                <c:pt idx="15">
                  <c:v>1881.252</c:v>
                </c:pt>
                <c:pt idx="16">
                  <c:v>1992.8462</c:v>
                </c:pt>
                <c:pt idx="17">
                  <c:v>1970.0162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5-4581-9546-C02AA06A4AE6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'V1'!$I$2:$I$19</c:f>
              <c:numCache>
                <c:formatCode>General</c:formatCode>
                <c:ptCount val="18"/>
                <c:pt idx="0">
                  <c:v>114331.664</c:v>
                </c:pt>
                <c:pt idx="1">
                  <c:v>57891.686200000004</c:v>
                </c:pt>
                <c:pt idx="2">
                  <c:v>39310.391600000003</c:v>
                </c:pt>
                <c:pt idx="3">
                  <c:v>29356.448199999999</c:v>
                </c:pt>
                <c:pt idx="4">
                  <c:v>23853.821799999998</c:v>
                </c:pt>
                <c:pt idx="5">
                  <c:v>20346.254000000001</c:v>
                </c:pt>
                <c:pt idx="6">
                  <c:v>17522.897399999998</c:v>
                </c:pt>
                <c:pt idx="7">
                  <c:v>15582.2034</c:v>
                </c:pt>
                <c:pt idx="8">
                  <c:v>14129.707399999999</c:v>
                </c:pt>
                <c:pt idx="9">
                  <c:v>13010.438</c:v>
                </c:pt>
                <c:pt idx="10">
                  <c:v>12031.8048</c:v>
                </c:pt>
                <c:pt idx="11">
                  <c:v>11270.903200000001</c:v>
                </c:pt>
                <c:pt idx="12">
                  <c:v>10891.1958</c:v>
                </c:pt>
                <c:pt idx="13">
                  <c:v>10276.592000000001</c:v>
                </c:pt>
                <c:pt idx="14">
                  <c:v>9715.7945999999993</c:v>
                </c:pt>
                <c:pt idx="15">
                  <c:v>9354.382599999999</c:v>
                </c:pt>
                <c:pt idx="16">
                  <c:v>9417.8757999999998</c:v>
                </c:pt>
                <c:pt idx="17">
                  <c:v>10247.372799999999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5-4581-9546-C02AA06A4AE6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'V1'!$O$2:$O$21</c:f>
              <c:numCache>
                <c:formatCode>General</c:formatCode>
                <c:ptCount val="20"/>
                <c:pt idx="0">
                  <c:v>230852.9038</c:v>
                </c:pt>
                <c:pt idx="1">
                  <c:v>115117.80440000001</c:v>
                </c:pt>
                <c:pt idx="2">
                  <c:v>79006.966</c:v>
                </c:pt>
                <c:pt idx="3">
                  <c:v>59214.988799999999</c:v>
                </c:pt>
                <c:pt idx="4">
                  <c:v>48233.665200000003</c:v>
                </c:pt>
                <c:pt idx="5">
                  <c:v>40458.220800000003</c:v>
                </c:pt>
                <c:pt idx="6">
                  <c:v>35406.536200000002</c:v>
                </c:pt>
                <c:pt idx="7">
                  <c:v>31411.059400000002</c:v>
                </c:pt>
                <c:pt idx="8">
                  <c:v>28471.939600000002</c:v>
                </c:pt>
                <c:pt idx="9">
                  <c:v>25587.940200000001</c:v>
                </c:pt>
                <c:pt idx="10">
                  <c:v>24066.953399999999</c:v>
                </c:pt>
                <c:pt idx="11">
                  <c:v>22545.3734</c:v>
                </c:pt>
                <c:pt idx="12">
                  <c:v>21395.169600000001</c:v>
                </c:pt>
                <c:pt idx="13">
                  <c:v>20142.583999999999</c:v>
                </c:pt>
                <c:pt idx="14">
                  <c:v>19017.269199999999</c:v>
                </c:pt>
                <c:pt idx="15">
                  <c:v>18234.047200000001</c:v>
                </c:pt>
                <c:pt idx="16">
                  <c:v>19318.191600000002</c:v>
                </c:pt>
                <c:pt idx="17">
                  <c:v>18902.961800000001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B5-4581-9546-C02AA06A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'V1'!$D$2:$D$19</c:f>
              <c:numCache>
                <c:formatCode>General</c:formatCode>
                <c:ptCount val="18"/>
                <c:pt idx="0">
                  <c:v>4.4474316162469947E-2</c:v>
                </c:pt>
                <c:pt idx="1">
                  <c:v>8.5366772704718832E-2</c:v>
                </c:pt>
                <c:pt idx="2">
                  <c:v>0.12872428314090339</c:v>
                </c:pt>
                <c:pt idx="3">
                  <c:v>0.16849542047981633</c:v>
                </c:pt>
                <c:pt idx="4">
                  <c:v>0.20697556500293224</c:v>
                </c:pt>
                <c:pt idx="5">
                  <c:v>0.245301362781533</c:v>
                </c:pt>
                <c:pt idx="6">
                  <c:v>0.28896133599077589</c:v>
                </c:pt>
                <c:pt idx="7">
                  <c:v>0.31959680689551845</c:v>
                </c:pt>
                <c:pt idx="8">
                  <c:v>0.35025109150498901</c:v>
                </c:pt>
                <c:pt idx="9">
                  <c:v>0.38273152118633302</c:v>
                </c:pt>
                <c:pt idx="10">
                  <c:v>0.41960484469040005</c:v>
                </c:pt>
                <c:pt idx="11">
                  <c:v>0.44370040816000544</c:v>
                </c:pt>
                <c:pt idx="12">
                  <c:v>0.45909753178148571</c:v>
                </c:pt>
                <c:pt idx="13">
                  <c:v>0.48675856084185082</c:v>
                </c:pt>
                <c:pt idx="14">
                  <c:v>0.51686317804696014</c:v>
                </c:pt>
                <c:pt idx="15">
                  <c:v>0.53156089667944539</c:v>
                </c:pt>
                <c:pt idx="16">
                  <c:v>0.50179487007075607</c:v>
                </c:pt>
                <c:pt idx="17">
                  <c:v>0.50761003894282697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0-4713-88F9-941C4A4A999E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'V1'!$J$2:$J$19</c:f>
              <c:numCache>
                <c:formatCode>General</c:formatCode>
                <c:ptCount val="18"/>
                <c:pt idx="0">
                  <c:v>4.3732416944443318E-2</c:v>
                </c:pt>
                <c:pt idx="1">
                  <c:v>8.6368187354680978E-2</c:v>
                </c:pt>
                <c:pt idx="2">
                  <c:v>0.12719283111898586</c:v>
                </c:pt>
                <c:pt idx="3">
                  <c:v>0.17032033187175552</c:v>
                </c:pt>
                <c:pt idx="4">
                  <c:v>0.20961001729291029</c:v>
                </c:pt>
                <c:pt idx="5">
                  <c:v>0.24574548219048084</c:v>
                </c:pt>
                <c:pt idx="6">
                  <c:v>0.28534093910747893</c:v>
                </c:pt>
                <c:pt idx="7">
                  <c:v>0.32087888160925943</c:v>
                </c:pt>
                <c:pt idx="8">
                  <c:v>0.35386436947731842</c:v>
                </c:pt>
                <c:pt idx="9">
                  <c:v>0.38430681580435649</c:v>
                </c:pt>
                <c:pt idx="10">
                  <c:v>0.41556525252138399</c:v>
                </c:pt>
                <c:pt idx="11">
                  <c:v>0.44362017056450276</c:v>
                </c:pt>
                <c:pt idx="12">
                  <c:v>0.45908641179694887</c:v>
                </c:pt>
                <c:pt idx="13">
                  <c:v>0.4865426203550749</c:v>
                </c:pt>
                <c:pt idx="14">
                  <c:v>0.51462594732087075</c:v>
                </c:pt>
                <c:pt idx="15">
                  <c:v>0.5345088194275911</c:v>
                </c:pt>
                <c:pt idx="16">
                  <c:v>0.53090528121001557</c:v>
                </c:pt>
                <c:pt idx="17">
                  <c:v>0.48792994044288118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90-4713-88F9-941C4A4A999E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'V1'!$P$2:$P$21</c:f>
              <c:numCache>
                <c:formatCode>General</c:formatCode>
                <c:ptCount val="20"/>
                <c:pt idx="0">
                  <c:v>4.3317627092373613E-2</c:v>
                </c:pt>
                <c:pt idx="1">
                  <c:v>8.686753584400364E-2</c:v>
                </c:pt>
                <c:pt idx="2">
                  <c:v>0.12657111779232227</c:v>
                </c:pt>
                <c:pt idx="3">
                  <c:v>0.16887616130056585</c:v>
                </c:pt>
                <c:pt idx="4">
                  <c:v>0.20732407455529628</c:v>
                </c:pt>
                <c:pt idx="5">
                  <c:v>0.24716855566718346</c:v>
                </c:pt>
                <c:pt idx="6">
                  <c:v>0.28243372758954033</c:v>
                </c:pt>
                <c:pt idx="7">
                  <c:v>0.31835920822205693</c:v>
                </c:pt>
                <c:pt idx="8">
                  <c:v>0.35122299852026939</c:v>
                </c:pt>
                <c:pt idx="9">
                  <c:v>0.39080910467345864</c:v>
                </c:pt>
                <c:pt idx="10">
                  <c:v>0.41550751496448241</c:v>
                </c:pt>
                <c:pt idx="11">
                  <c:v>0.44354998351901326</c:v>
                </c:pt>
                <c:pt idx="12">
                  <c:v>0.46739521990047694</c:v>
                </c:pt>
                <c:pt idx="13">
                  <c:v>0.49646063285624131</c:v>
                </c:pt>
                <c:pt idx="14">
                  <c:v>0.52583785268181404</c:v>
                </c:pt>
                <c:pt idx="15">
                  <c:v>0.54842459769436158</c:v>
                </c:pt>
                <c:pt idx="16">
                  <c:v>0.51764679671155134</c:v>
                </c:pt>
                <c:pt idx="17">
                  <c:v>0.5290176272799747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90-4713-88F9-941C4A4A9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'V2'!$E$2:$E$19</c:f>
              <c:numCache>
                <c:formatCode>General</c:formatCode>
                <c:ptCount val="18"/>
                <c:pt idx="0">
                  <c:v>1</c:v>
                </c:pt>
                <c:pt idx="1">
                  <c:v>1.9837269701984237</c:v>
                </c:pt>
                <c:pt idx="2">
                  <c:v>2.8634918251830039</c:v>
                </c:pt>
                <c:pt idx="3">
                  <c:v>3.7819093142826263</c:v>
                </c:pt>
                <c:pt idx="4">
                  <c:v>4.7425075975927085</c:v>
                </c:pt>
                <c:pt idx="5">
                  <c:v>5.556934357030836</c:v>
                </c:pt>
                <c:pt idx="6">
                  <c:v>6.4397677354226621</c:v>
                </c:pt>
                <c:pt idx="7">
                  <c:v>7.2214602471188227</c:v>
                </c:pt>
                <c:pt idx="8">
                  <c:v>8.0228095025491726</c:v>
                </c:pt>
                <c:pt idx="9">
                  <c:v>8.7192211690373149</c:v>
                </c:pt>
                <c:pt idx="10">
                  <c:v>9.6019866003100383</c:v>
                </c:pt>
                <c:pt idx="11">
                  <c:v>10.152758145981593</c:v>
                </c:pt>
                <c:pt idx="12">
                  <c:v>10.879616855331406</c:v>
                </c:pt>
                <c:pt idx="13">
                  <c:v>11.59100218537262</c:v>
                </c:pt>
                <c:pt idx="14">
                  <c:v>12.23252465088027</c:v>
                </c:pt>
                <c:pt idx="15">
                  <c:v>12.556172272951603</c:v>
                </c:pt>
                <c:pt idx="16">
                  <c:v>11.695536295962253</c:v>
                </c:pt>
                <c:pt idx="17">
                  <c:v>11.657244049953933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2-47FA-AFE9-DE4F29791845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'V2'!$K$2:$K$19</c:f>
              <c:numCache>
                <c:formatCode>General</c:formatCode>
                <c:ptCount val="18"/>
                <c:pt idx="0">
                  <c:v>1</c:v>
                </c:pt>
                <c:pt idx="1">
                  <c:v>1.9878985436594048</c:v>
                </c:pt>
                <c:pt idx="2">
                  <c:v>2.8620482099085622</c:v>
                </c:pt>
                <c:pt idx="3">
                  <c:v>3.7697582861694263</c:v>
                </c:pt>
                <c:pt idx="4">
                  <c:v>4.6210271340479432</c:v>
                </c:pt>
                <c:pt idx="5">
                  <c:v>5.5422855188780584</c:v>
                </c:pt>
                <c:pt idx="6">
                  <c:v>6.3698750579873726</c:v>
                </c:pt>
                <c:pt idx="7">
                  <c:v>7.2608549531214033</c:v>
                </c:pt>
                <c:pt idx="8">
                  <c:v>7.925999986631119</c:v>
                </c:pt>
                <c:pt idx="9">
                  <c:v>8.7675252930705785</c:v>
                </c:pt>
                <c:pt idx="10">
                  <c:v>9.3693748504407068</c:v>
                </c:pt>
                <c:pt idx="11">
                  <c:v>10.153622951715779</c:v>
                </c:pt>
                <c:pt idx="12">
                  <c:v>10.788019835955096</c:v>
                </c:pt>
                <c:pt idx="13">
                  <c:v>11.458727752890224</c:v>
                </c:pt>
                <c:pt idx="14">
                  <c:v>12.163431640166564</c:v>
                </c:pt>
                <c:pt idx="15">
                  <c:v>12.534628810551698</c:v>
                </c:pt>
                <c:pt idx="16">
                  <c:v>11.725333494624177</c:v>
                </c:pt>
                <c:pt idx="17">
                  <c:v>12.236771314370998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32-47FA-AFE9-DE4F29791845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1.9766115539168274</c:v>
                </c:pt>
                <c:pt idx="2">
                  <c:v>2.8739070994855047</c:v>
                </c:pt>
                <c:pt idx="3">
                  <c:v>3.8443392812847303</c:v>
                </c:pt>
                <c:pt idx="4">
                  <c:v>4.6274421909861383</c:v>
                </c:pt>
                <c:pt idx="5">
                  <c:v>5.5826090462157953</c:v>
                </c:pt>
                <c:pt idx="6">
                  <c:v>6.4365007945370589</c:v>
                </c:pt>
                <c:pt idx="7">
                  <c:v>7.3067180954216271</c:v>
                </c:pt>
                <c:pt idx="8">
                  <c:v>7.9966974298598679</c:v>
                </c:pt>
                <c:pt idx="9">
                  <c:v>8.82125183020643</c:v>
                </c:pt>
                <c:pt idx="10">
                  <c:v>9.5297952638622299</c:v>
                </c:pt>
                <c:pt idx="11">
                  <c:v>10.246521274800124</c:v>
                </c:pt>
                <c:pt idx="12">
                  <c:v>10.918128229722205</c:v>
                </c:pt>
                <c:pt idx="13">
                  <c:v>11.609939889097692</c:v>
                </c:pt>
                <c:pt idx="14">
                  <c:v>12.277607628792863</c:v>
                </c:pt>
                <c:pt idx="15">
                  <c:v>12.690193786384802</c:v>
                </c:pt>
                <c:pt idx="16">
                  <c:v>11.947571424097523</c:v>
                </c:pt>
                <c:pt idx="17">
                  <c:v>12.297854593433604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32-47FA-AFE9-DE4F29791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'V2'!$C$2:$C$19</c:f>
              <c:numCache>
                <c:formatCode>General</c:formatCode>
                <c:ptCount val="18"/>
                <c:pt idx="0">
                  <c:v>22490.666000000001</c:v>
                </c:pt>
                <c:pt idx="1">
                  <c:v>11337.581399999999</c:v>
                </c:pt>
                <c:pt idx="2">
                  <c:v>7854.2798000000003</c:v>
                </c:pt>
                <c:pt idx="3">
                  <c:v>5946.9078</c:v>
                </c:pt>
                <c:pt idx="4">
                  <c:v>4742.3573999999999</c:v>
                </c:pt>
                <c:pt idx="5">
                  <c:v>4047.3154</c:v>
                </c:pt>
                <c:pt idx="6">
                  <c:v>3492.4654</c:v>
                </c:pt>
                <c:pt idx="7">
                  <c:v>3114.4207999999999</c:v>
                </c:pt>
                <c:pt idx="8">
                  <c:v>2803.3404</c:v>
                </c:pt>
                <c:pt idx="9">
                  <c:v>2579.4351999999999</c:v>
                </c:pt>
                <c:pt idx="10">
                  <c:v>2342.2930000000001</c:v>
                </c:pt>
                <c:pt idx="11">
                  <c:v>2215.2272000000003</c:v>
                </c:pt>
                <c:pt idx="12">
                  <c:v>2067.2296000000001</c:v>
                </c:pt>
                <c:pt idx="13">
                  <c:v>1940.3556000000001</c:v>
                </c:pt>
                <c:pt idx="14">
                  <c:v>1838.5955999999999</c:v>
                </c:pt>
                <c:pt idx="15">
                  <c:v>1791.204</c:v>
                </c:pt>
                <c:pt idx="16">
                  <c:v>1923.0128</c:v>
                </c:pt>
                <c:pt idx="17">
                  <c:v>1929.3296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D-4D2E-84FF-6379B33839E7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'V2'!$I$2:$I$19</c:f>
              <c:numCache>
                <c:formatCode>General</c:formatCode>
                <c:ptCount val="18"/>
                <c:pt idx="0">
                  <c:v>111933.73639999999</c:v>
                </c:pt>
                <c:pt idx="1">
                  <c:v>56307.57</c:v>
                </c:pt>
                <c:pt idx="2">
                  <c:v>39109.661399999997</c:v>
                </c:pt>
                <c:pt idx="3">
                  <c:v>29692.55</c:v>
                </c:pt>
                <c:pt idx="4">
                  <c:v>24222.696199999998</c:v>
                </c:pt>
                <c:pt idx="5">
                  <c:v>20196.313600000001</c:v>
                </c:pt>
                <c:pt idx="6">
                  <c:v>17572.359800000002</c:v>
                </c:pt>
                <c:pt idx="7">
                  <c:v>15416.054599999999</c:v>
                </c:pt>
                <c:pt idx="8">
                  <c:v>14122.3488</c:v>
                </c:pt>
                <c:pt idx="9">
                  <c:v>12766.856400000001</c:v>
                </c:pt>
                <c:pt idx="10">
                  <c:v>11946.766799999999</c:v>
                </c:pt>
                <c:pt idx="11">
                  <c:v>11024.019399999999</c:v>
                </c:pt>
                <c:pt idx="12">
                  <c:v>10375.7444</c:v>
                </c:pt>
                <c:pt idx="13">
                  <c:v>9768.4261999999999</c:v>
                </c:pt>
                <c:pt idx="14">
                  <c:v>9202.48</c:v>
                </c:pt>
                <c:pt idx="15">
                  <c:v>8929.9601999999995</c:v>
                </c:pt>
                <c:pt idx="16">
                  <c:v>9546.3158000000003</c:v>
                </c:pt>
                <c:pt idx="17">
                  <c:v>9147.3259999999991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AD-4D2E-84FF-6379B33839E7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'V2'!$O$2:$O$21</c:f>
              <c:numCache>
                <c:formatCode>General</c:formatCode>
                <c:ptCount val="20"/>
                <c:pt idx="0">
                  <c:v>224856.3026</c:v>
                </c:pt>
                <c:pt idx="1">
                  <c:v>113758.4682</c:v>
                </c:pt>
                <c:pt idx="2">
                  <c:v>78240.6302</c:v>
                </c:pt>
                <c:pt idx="3">
                  <c:v>58490.2336</c:v>
                </c:pt>
                <c:pt idx="4">
                  <c:v>48591.920399999995</c:v>
                </c:pt>
                <c:pt idx="5">
                  <c:v>40277.995600000002</c:v>
                </c:pt>
                <c:pt idx="6">
                  <c:v>34934.556799999998</c:v>
                </c:pt>
                <c:pt idx="7">
                  <c:v>30773.912400000001</c:v>
                </c:pt>
                <c:pt idx="8">
                  <c:v>28118.645800000002</c:v>
                </c:pt>
                <c:pt idx="9">
                  <c:v>25490.294000000002</c:v>
                </c:pt>
                <c:pt idx="10">
                  <c:v>23595.082200000001</c:v>
                </c:pt>
                <c:pt idx="11">
                  <c:v>21944.648000000001</c:v>
                </c:pt>
                <c:pt idx="12">
                  <c:v>20594.766599999999</c:v>
                </c:pt>
                <c:pt idx="13">
                  <c:v>19367.568200000002</c:v>
                </c:pt>
                <c:pt idx="14">
                  <c:v>18314.341799999998</c:v>
                </c:pt>
                <c:pt idx="15">
                  <c:v>17718.9022</c:v>
                </c:pt>
                <c:pt idx="16">
                  <c:v>18820.251800000002</c:v>
                </c:pt>
                <c:pt idx="17">
                  <c:v>18284.189399999999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AD-4D2E-84FF-6379B3383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'V2'!$D$2:$D$19</c:f>
              <c:numCache>
                <c:formatCode>General</c:formatCode>
                <c:ptCount val="18"/>
                <c:pt idx="0">
                  <c:v>4.4462889627190229E-2</c:v>
                </c:pt>
                <c:pt idx="1">
                  <c:v>8.8202233326412999E-2</c:v>
                </c:pt>
                <c:pt idx="2">
                  <c:v>0.12731912097147341</c:v>
                </c:pt>
                <c:pt idx="3">
                  <c:v>0.16815461642099108</c:v>
                </c:pt>
                <c:pt idx="4">
                  <c:v>0.21086559186787568</c:v>
                </c:pt>
                <c:pt idx="5">
                  <c:v>0.24707735898220337</c:v>
                </c:pt>
                <c:pt idx="6">
                  <c:v>0.28633068204483858</c:v>
                </c:pt>
                <c:pt idx="7">
                  <c:v>0.32108698991478607</c:v>
                </c:pt>
                <c:pt idx="8">
                  <c:v>0.35671729341181685</c:v>
                </c:pt>
                <c:pt idx="9">
                  <c:v>0.38768176847396674</c:v>
                </c:pt>
                <c:pt idx="10">
                  <c:v>0.42693207041134473</c:v>
                </c:pt>
                <c:pt idx="11">
                  <c:v>0.45142096485633615</c:v>
                </c:pt>
                <c:pt idx="12">
                  <c:v>0.48373920342471871</c:v>
                </c:pt>
                <c:pt idx="13">
                  <c:v>0.51536945083674346</c:v>
                </c:pt>
                <c:pt idx="14">
                  <c:v>0.54389339341397314</c:v>
                </c:pt>
                <c:pt idx="15">
                  <c:v>0.55828370191223331</c:v>
                </c:pt>
                <c:pt idx="16">
                  <c:v>0.52001733945816686</c:v>
                </c:pt>
                <c:pt idx="17">
                  <c:v>0.51831475555032169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12-4105-955B-0A62206099BF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'V2'!$J$2:$J$19</c:f>
              <c:numCache>
                <c:formatCode>General</c:formatCode>
                <c:ptCount val="18"/>
                <c:pt idx="0">
                  <c:v>4.4669285246873976E-2</c:v>
                </c:pt>
                <c:pt idx="1">
                  <c:v>8.8798007088567305E-2</c:v>
                </c:pt>
                <c:pt idx="2">
                  <c:v>0.12784564787871061</c:v>
                </c:pt>
                <c:pt idx="3">
                  <c:v>0.16839240819666887</c:v>
                </c:pt>
                <c:pt idx="4">
                  <c:v>0.20641797918433211</c:v>
                </c:pt>
                <c:pt idx="5">
                  <c:v>0.24756993276238293</c:v>
                </c:pt>
                <c:pt idx="6">
                  <c:v>0.28453776595218583</c:v>
                </c:pt>
                <c:pt idx="7">
                  <c:v>0.32433720103715774</c:v>
                </c:pt>
                <c:pt idx="8">
                  <c:v>0.35404875426954474</c:v>
                </c:pt>
                <c:pt idx="9">
                  <c:v>0.39163908822535198</c:v>
                </c:pt>
                <c:pt idx="10">
                  <c:v>0.4185232777792231</c:v>
                </c:pt>
                <c:pt idx="11">
                  <c:v>0.45355507991939858</c:v>
                </c:pt>
                <c:pt idx="12">
                  <c:v>0.48189313530121269</c:v>
                </c:pt>
                <c:pt idx="13">
                  <c:v>0.51185317856012469</c:v>
                </c:pt>
                <c:pt idx="14">
                  <c:v>0.54333179751545235</c:v>
                </c:pt>
                <c:pt idx="15">
                  <c:v>0.55991290980221842</c:v>
                </c:pt>
                <c:pt idx="16">
                  <c:v>0.52376226648609292</c:v>
                </c:pt>
                <c:pt idx="17">
                  <c:v>0.54660782834240307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12-4105-955B-0A62206099BF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'V2'!$P$2:$P$21</c:f>
              <c:numCache>
                <c:formatCode>General</c:formatCode>
                <c:ptCount val="20"/>
                <c:pt idx="0">
                  <c:v>4.4472847255649928E-2</c:v>
                </c:pt>
                <c:pt idx="1">
                  <c:v>8.7905543721095922E-2</c:v>
                </c:pt>
                <c:pt idx="2">
                  <c:v>0.12781083146234679</c:v>
                </c:pt>
                <c:pt idx="3">
                  <c:v>0.17096871365547084</c:v>
                </c:pt>
                <c:pt idx="4">
                  <c:v>0.20579552974407656</c:v>
                </c:pt>
                <c:pt idx="5">
                  <c:v>0.24827451940036457</c:v>
                </c:pt>
                <c:pt idx="6">
                  <c:v>0.28624951669631604</c:v>
                </c:pt>
                <c:pt idx="7">
                  <c:v>0.32495055779777937</c:v>
                </c:pt>
                <c:pt idx="8">
                  <c:v>0.35563590334780631</c:v>
                </c:pt>
                <c:pt idx="9">
                  <c:v>0.39230618524839295</c:v>
                </c:pt>
                <c:pt idx="10">
                  <c:v>0.42381712914736103</c:v>
                </c:pt>
                <c:pt idx="11">
                  <c:v>0.45569197555595331</c:v>
                </c:pt>
                <c:pt idx="12">
                  <c:v>0.48556024907803524</c:v>
                </c:pt>
                <c:pt idx="13">
                  <c:v>0.5163270833351189</c:v>
                </c:pt>
                <c:pt idx="14">
                  <c:v>0.54602016874010728</c:v>
                </c:pt>
                <c:pt idx="15">
                  <c:v>0.56436904990648906</c:v>
                </c:pt>
                <c:pt idx="16">
                  <c:v>0.53134251901985707</c:v>
                </c:pt>
                <c:pt idx="17">
                  <c:v>0.5469206089059655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12-4105-955B-0A6220609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 [img/s]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imgs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'V3'!$E$2:$E$19</c:f>
              <c:numCache>
                <c:formatCode>General</c:formatCode>
                <c:ptCount val="18"/>
                <c:pt idx="0">
                  <c:v>1</c:v>
                </c:pt>
                <c:pt idx="1">
                  <c:v>1.9674618180814372</c:v>
                </c:pt>
                <c:pt idx="2">
                  <c:v>2.8911870746081445</c:v>
                </c:pt>
                <c:pt idx="3">
                  <c:v>3.7965813415851413</c:v>
                </c:pt>
                <c:pt idx="4">
                  <c:v>4.666017819112696</c:v>
                </c:pt>
                <c:pt idx="5">
                  <c:v>5.6016552813286458</c:v>
                </c:pt>
                <c:pt idx="6">
                  <c:v>6.4251691649053511</c:v>
                </c:pt>
                <c:pt idx="7">
                  <c:v>7.3784075418196542</c:v>
                </c:pt>
                <c:pt idx="8">
                  <c:v>8.1351267159435192</c:v>
                </c:pt>
                <c:pt idx="9">
                  <c:v>8.8612986535313141</c:v>
                </c:pt>
                <c:pt idx="10">
                  <c:v>9.624418950380468</c:v>
                </c:pt>
                <c:pt idx="11">
                  <c:v>10.361410050019822</c:v>
                </c:pt>
                <c:pt idx="12">
                  <c:v>11.075780143271862</c:v>
                </c:pt>
                <c:pt idx="13">
                  <c:v>11.864533070107246</c:v>
                </c:pt>
                <c:pt idx="14">
                  <c:v>12.586113046730365</c:v>
                </c:pt>
                <c:pt idx="15">
                  <c:v>13.288834512753015</c:v>
                </c:pt>
                <c:pt idx="16">
                  <c:v>11.8996450257793</c:v>
                </c:pt>
                <c:pt idx="17">
                  <c:v>12.341308718647079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E8-4B66-B86E-DD07CB779F3A}"/>
            </c:ext>
          </c:extLst>
        </c:ser>
        <c:ser>
          <c:idx val="1"/>
          <c:order val="1"/>
          <c:tx>
            <c:v>5 imgs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'V3'!$G$2:$G$19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'V3'!$K$2:$K$19</c:f>
              <c:numCache>
                <c:formatCode>General</c:formatCode>
                <c:ptCount val="18"/>
                <c:pt idx="0">
                  <c:v>1</c:v>
                </c:pt>
                <c:pt idx="1">
                  <c:v>1.9995156999021113</c:v>
                </c:pt>
                <c:pt idx="2">
                  <c:v>2.979939923552767</c:v>
                </c:pt>
                <c:pt idx="3">
                  <c:v>3.8460902654175078</c:v>
                </c:pt>
                <c:pt idx="4">
                  <c:v>4.8171993910375894</c:v>
                </c:pt>
                <c:pt idx="5">
                  <c:v>5.6402517568215815</c:v>
                </c:pt>
                <c:pt idx="6">
                  <c:v>6.6193334444808398</c:v>
                </c:pt>
                <c:pt idx="7">
                  <c:v>7.4851656808633997</c:v>
                </c:pt>
                <c:pt idx="8">
                  <c:v>8.3564955308901361</c:v>
                </c:pt>
                <c:pt idx="9">
                  <c:v>9.0205888527071938</c:v>
                </c:pt>
                <c:pt idx="10">
                  <c:v>9.8919107078763933</c:v>
                </c:pt>
                <c:pt idx="11">
                  <c:v>10.496371469253042</c:v>
                </c:pt>
                <c:pt idx="12">
                  <c:v>11.080990650297219</c:v>
                </c:pt>
                <c:pt idx="13">
                  <c:v>11.813637560573454</c:v>
                </c:pt>
                <c:pt idx="14">
                  <c:v>12.401433432457884</c:v>
                </c:pt>
                <c:pt idx="15">
                  <c:v>13.023636776422347</c:v>
                </c:pt>
                <c:pt idx="16">
                  <c:v>12.153934854186742</c:v>
                </c:pt>
                <c:pt idx="17">
                  <c:v>12.563699887699739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E8-4B66-B86E-DD07CB779F3A}"/>
            </c:ext>
          </c:extLst>
        </c:ser>
        <c:ser>
          <c:idx val="2"/>
          <c:order val="2"/>
          <c:tx>
            <c:v>10 imgs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'V3'!$M$2:$M$21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'V3'!$Q$2:$Q$21</c:f>
              <c:numCache>
                <c:formatCode>General</c:formatCode>
                <c:ptCount val="20"/>
                <c:pt idx="0">
                  <c:v>1</c:v>
                </c:pt>
                <c:pt idx="1">
                  <c:v>1.9716674655578683</c:v>
                </c:pt>
                <c:pt idx="2">
                  <c:v>2.9377472140376106</c:v>
                </c:pt>
                <c:pt idx="3">
                  <c:v>3.8076423312644185</c:v>
                </c:pt>
                <c:pt idx="4">
                  <c:v>4.7430365522939937</c:v>
                </c:pt>
                <c:pt idx="5">
                  <c:v>5.5869754778814835</c:v>
                </c:pt>
                <c:pt idx="6">
                  <c:v>6.5371929405032425</c:v>
                </c:pt>
                <c:pt idx="7">
                  <c:v>7.3419925675127882</c:v>
                </c:pt>
                <c:pt idx="8">
                  <c:v>8.2552760502611022</c:v>
                </c:pt>
                <c:pt idx="9">
                  <c:v>8.9112538449472769</c:v>
                </c:pt>
                <c:pt idx="10">
                  <c:v>9.7317318836262121</c:v>
                </c:pt>
                <c:pt idx="11">
                  <c:v>10.387666932074836</c:v>
                </c:pt>
                <c:pt idx="12">
                  <c:v>11.089635335152197</c:v>
                </c:pt>
                <c:pt idx="13">
                  <c:v>11.710609086426141</c:v>
                </c:pt>
                <c:pt idx="14">
                  <c:v>12.319087080856299</c:v>
                </c:pt>
                <c:pt idx="15">
                  <c:v>12.952432353658089</c:v>
                </c:pt>
                <c:pt idx="16">
                  <c:v>12.109901858153359</c:v>
                </c:pt>
                <c:pt idx="17">
                  <c:v>12.414277260296297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E8-4B66-B86E-DD07CB779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7871"/>
        <c:axId val="211816911"/>
      </c:scatterChart>
      <c:valAx>
        <c:axId val="21181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6911"/>
        <c:crosses val="autoZero"/>
        <c:crossBetween val="midCat"/>
      </c:valAx>
      <c:valAx>
        <c:axId val="2118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81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180974</xdr:rowOff>
    </xdr:from>
    <xdr:to>
      <xdr:col>9</xdr:col>
      <xdr:colOff>577850</xdr:colOff>
      <xdr:row>53</xdr:row>
      <xdr:rowOff>152399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186F1C-D06B-4617-AAA3-DA67F88C3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755650</xdr:colOff>
      <xdr:row>24</xdr:row>
      <xdr:rowOff>6350</xdr:rowOff>
    </xdr:from>
    <xdr:to>
      <xdr:col>19</xdr:col>
      <xdr:colOff>330200</xdr:colOff>
      <xdr:row>53</xdr:row>
      <xdr:rowOff>161925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D6DE8DD-09CE-454F-A8F9-125694506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571500</xdr:colOff>
      <xdr:row>24</xdr:row>
      <xdr:rowOff>0</xdr:rowOff>
    </xdr:from>
    <xdr:to>
      <xdr:col>30</xdr:col>
      <xdr:colOff>241300</xdr:colOff>
      <xdr:row>53</xdr:row>
      <xdr:rowOff>155575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24BADB7-80D8-4A9A-9911-B87270BBC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</xdr:row>
      <xdr:rowOff>161924</xdr:rowOff>
    </xdr:from>
    <xdr:to>
      <xdr:col>9</xdr:col>
      <xdr:colOff>577850</xdr:colOff>
      <xdr:row>53</xdr:row>
      <xdr:rowOff>133349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BB6D326-D996-1184-EB7A-E19378DAD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755650</xdr:colOff>
      <xdr:row>23</xdr:row>
      <xdr:rowOff>171450</xdr:rowOff>
    </xdr:from>
    <xdr:to>
      <xdr:col>19</xdr:col>
      <xdr:colOff>330200</xdr:colOff>
      <xdr:row>53</xdr:row>
      <xdr:rowOff>142875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35F734A-7883-D68F-C17F-17B890213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24</xdr:row>
      <xdr:rowOff>22226</xdr:rowOff>
    </xdr:from>
    <xdr:to>
      <xdr:col>32</xdr:col>
      <xdr:colOff>444500</xdr:colOff>
      <xdr:row>53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D60DD24-9B26-43AA-A111-DE5863723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10</xdr:col>
      <xdr:colOff>425450</xdr:colOff>
      <xdr:row>53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5609A17-51C3-46FF-B3B6-CEB2EE07A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603250</xdr:colOff>
      <xdr:row>24</xdr:row>
      <xdr:rowOff>9526</xdr:rowOff>
    </xdr:from>
    <xdr:to>
      <xdr:col>21</xdr:col>
      <xdr:colOff>533400</xdr:colOff>
      <xdr:row>53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6FD6AE6-E946-433F-B5BD-8C9E47FB1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95250</xdr:colOff>
      <xdr:row>23</xdr:row>
      <xdr:rowOff>22226</xdr:rowOff>
    </xdr:from>
    <xdr:to>
      <xdr:col>32</xdr:col>
      <xdr:colOff>374650</xdr:colOff>
      <xdr:row>52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4F9263F-3ACE-4610-BCEB-C5FA9605A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10</xdr:col>
      <xdr:colOff>425450</xdr:colOff>
      <xdr:row>52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64AB813-8806-4BE3-A03B-253883EE4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603250</xdr:colOff>
      <xdr:row>23</xdr:row>
      <xdr:rowOff>9526</xdr:rowOff>
    </xdr:from>
    <xdr:to>
      <xdr:col>21</xdr:col>
      <xdr:colOff>463550</xdr:colOff>
      <xdr:row>52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45B7712-26D1-4D92-8871-46EFA10B0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438150</xdr:colOff>
      <xdr:row>22</xdr:row>
      <xdr:rowOff>22226</xdr:rowOff>
    </xdr:from>
    <xdr:to>
      <xdr:col>35</xdr:col>
      <xdr:colOff>107950</xdr:colOff>
      <xdr:row>51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C7613B5-79D3-4768-A6C5-5AD14DB24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25400</xdr:colOff>
      <xdr:row>51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8449265-0011-47CA-A8FF-CEDC03B30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203200</xdr:colOff>
      <xdr:row>22</xdr:row>
      <xdr:rowOff>9526</xdr:rowOff>
    </xdr:from>
    <xdr:to>
      <xdr:col>24</xdr:col>
      <xdr:colOff>196850</xdr:colOff>
      <xdr:row>51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1F0E2A2-F0CB-467F-81C2-924388A9F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508000</xdr:colOff>
      <xdr:row>22</xdr:row>
      <xdr:rowOff>22226</xdr:rowOff>
    </xdr:from>
    <xdr:to>
      <xdr:col>35</xdr:col>
      <xdr:colOff>177800</xdr:colOff>
      <xdr:row>51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78D5F95-CF67-49FD-9A9B-EBF42E585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95250</xdr:colOff>
      <xdr:row>51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C35990E-1F9D-481B-81F4-A532658FF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22</xdr:row>
      <xdr:rowOff>9526</xdr:rowOff>
    </xdr:from>
    <xdr:to>
      <xdr:col>24</xdr:col>
      <xdr:colOff>266700</xdr:colOff>
      <xdr:row>51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E8BE8C0-A91D-4DAE-A6A5-ECAC8F3F0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508000</xdr:colOff>
      <xdr:row>22</xdr:row>
      <xdr:rowOff>22226</xdr:rowOff>
    </xdr:from>
    <xdr:to>
      <xdr:col>35</xdr:col>
      <xdr:colOff>177800</xdr:colOff>
      <xdr:row>51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7666496-FBE4-46BE-A58B-FA5C16E90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95250</xdr:colOff>
      <xdr:row>51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14E6A2-1A27-48A7-80DB-C6A0EEB48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22</xdr:row>
      <xdr:rowOff>9526</xdr:rowOff>
    </xdr:from>
    <xdr:to>
      <xdr:col>24</xdr:col>
      <xdr:colOff>266700</xdr:colOff>
      <xdr:row>51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A0EB50B-B648-4F54-ADCD-8E8BEAA0F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508000</xdr:colOff>
      <xdr:row>22</xdr:row>
      <xdr:rowOff>22226</xdr:rowOff>
    </xdr:from>
    <xdr:to>
      <xdr:col>35</xdr:col>
      <xdr:colOff>177800</xdr:colOff>
      <xdr:row>51</xdr:row>
      <xdr:rowOff>177801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48D5ECD-6F4D-4D12-A1C1-9D4391DB2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95250</xdr:colOff>
      <xdr:row>51</xdr:row>
      <xdr:rowOff>155575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982749F-3947-4085-AE62-1C60E18C7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22</xdr:row>
      <xdr:rowOff>9526</xdr:rowOff>
    </xdr:from>
    <xdr:to>
      <xdr:col>24</xdr:col>
      <xdr:colOff>266700</xdr:colOff>
      <xdr:row>51</xdr:row>
      <xdr:rowOff>165101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26AD4C9-EB2B-489C-8866-1126C4A5A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2</xdr:row>
      <xdr:rowOff>15874</xdr:rowOff>
    </xdr:from>
    <xdr:to>
      <xdr:col>15</xdr:col>
      <xdr:colOff>596900</xdr:colOff>
      <xdr:row>34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2588F26-3542-CE76-5801-C6CAF037A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32</xdr:col>
      <xdr:colOff>0</xdr:colOff>
      <xdr:row>34</xdr:row>
      <xdr:rowOff>3176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7BB265C-E9CA-4BA2-B028-A50C338A0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16</xdr:col>
      <xdr:colOff>0</xdr:colOff>
      <xdr:row>68</xdr:row>
      <xdr:rowOff>3176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2D4324E-CCA6-43CB-92EF-999159951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8" xr16:uid="{25A8D892-765C-4137-82A6-41E6D1F61B21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1" xr16:uid="{7366A30E-E965-4281-B59A-49A8848C0584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8" xr16:uid="{EDD71C71-F73D-4018-A80D-F764C4CD837E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4" xr16:uid="{B04B3D40-DC55-44EE-9187-B633195BBC5E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2" xr16:uid="{F2774A49-8DBD-46FE-A7BA-91F8A1FC063B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9" xr16:uid="{B89E3FF2-B43B-4F71-8292-A04EFEAB18B8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5" xr16:uid="{B47CFEBE-E7EE-4009-BBEB-D4F0A553D3C1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3" xr16:uid="{7EF722C3-B48F-4038-9B44-66BEE327FFBC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0" xr16:uid="{B7E3124A-0B0F-4BF2-AEAB-0D404DCD086F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6" xr16:uid="{3808C241-D01C-4BC9-8E6B-154E2FBE0741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4" xr16:uid="{B439AEB0-8890-4CE7-B5BF-D88A20D86285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5" xr16:uid="{F63CA92F-C414-4505-9AE9-C32EDA47EFC8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1" xr16:uid="{20FE5945-21DD-4401-8D68-7B10A3F7663B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7" xr16:uid="{3D63E570-C8CC-4031-A89C-B0A1D4E7CF73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" xr16:uid="{23AD176E-0802-490F-BC62-D307A9B0B7EA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9" xr16:uid="{F8FF25EA-E6E9-4AC6-B835-3566C8BD2D72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6" xr16:uid="{B649B86D-D51E-4421-A33B-EB198FDF597D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" xr16:uid="{7F7C4757-F40B-4DB3-8B9F-3192E954F082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0" xr16:uid="{60AF1DE1-19A2-4163-A6DA-9C4CA31EDB64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7" xr16:uid="{1211458C-F63F-4F4C-80BF-897504C09AA4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" xr16:uid="{203522D7-93EF-4BE2-B56C-C55402A9BF1C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F7E82F-A2DC-4BD4-95A5-A6058131D35E}" name="executionTime_1IMGS" displayName="executionTime_1IMGS" ref="A1:E19" tableType="queryTable" totalsRowShown="0">
  <autoFilter ref="A1:E19" xr:uid="{B8F7E82F-A2DC-4BD4-95A5-A6058131D35E}"/>
  <tableColumns count="5">
    <tableColumn id="1" xr3:uid="{C9A21ADF-AD18-4DAA-9644-A53B7E700E24}" uniqueName="1" name="Threads" queryTableFieldId="1"/>
    <tableColumn id="2" xr3:uid="{61447FE0-B583-4B76-B17D-3197D86AF5CB}" uniqueName="2" name="NImgs" queryTableFieldId="2"/>
    <tableColumn id="3" xr3:uid="{47604FBA-A345-4080-8F01-3E2EC7D8A48C}" uniqueName="3" name="mean" queryTableFieldId="3"/>
    <tableColumn id="4" xr3:uid="{A873C642-06AD-4607-BE79-563F53DED7B8}" uniqueName="4" name="Colonna1" queryTableFieldId="4" dataDxfId="41">
      <calculatedColumnFormula>1000/executionTime_1IMGS[[#This Row],[mean]]</calculatedColumnFormula>
    </tableColumn>
    <tableColumn id="5" xr3:uid="{126D258A-5E18-4371-AA20-9C3E8462DEEB}" uniqueName="5" name="Colonna2" queryTableFieldId="5" dataDxfId="40">
      <calculatedColumnFormula>$C$2/executionTime_1IMGS[[#This Row],[mean]]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815932A-3A09-43B2-BE4E-924DDD17F88D}" name="executionTime_1IMGS__4" displayName="executionTime_1IMGS__4" ref="A1:E19" tableType="queryTable" totalsRowShown="0">
  <autoFilter ref="A1:E19" xr:uid="{B815932A-3A09-43B2-BE4E-924DDD17F88D}"/>
  <tableColumns count="5">
    <tableColumn id="1" xr3:uid="{BE94BF17-0491-4EBA-AE78-23E0558C8FD8}" uniqueName="1" name="Threads" queryTableFieldId="1"/>
    <tableColumn id="2" xr3:uid="{41B91264-6B96-4BB0-A205-AD8FBAA6290C}" uniqueName="2" name="NImgs" queryTableFieldId="2"/>
    <tableColumn id="3" xr3:uid="{BD339680-1185-4D0A-9FBD-C16476C3FE2F}" uniqueName="3" name="mean" queryTableFieldId="3"/>
    <tableColumn id="4" xr3:uid="{3ED5E2E3-6251-4C4C-A0BD-9C470060D708}" uniqueName="4" name="Colonna1" queryTableFieldId="4" dataDxfId="23">
      <calculatedColumnFormula>executionTime_1IMGS__4[[#This Row],[NImgs]]*1000/executionTime_1IMGS__4[[#This Row],[mean]]</calculatedColumnFormula>
    </tableColumn>
    <tableColumn id="5" xr3:uid="{C2952EE2-3528-4025-B864-94A2E9D2E05E}" uniqueName="5" name="Colonna2" queryTableFieldId="5" dataDxfId="22">
      <calculatedColumnFormula>$C$2/executionTime_1IMGS__4[[#This Row],[mean]]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75F6350-3EA8-45A0-BCCB-8CE45CDF949B}" name="executionTime_5IMGS__4" displayName="executionTime_5IMGS__4" ref="G1:K19" tableType="queryTable" totalsRowShown="0">
  <autoFilter ref="G1:K19" xr:uid="{B75F6350-3EA8-45A0-BCCB-8CE45CDF949B}"/>
  <tableColumns count="5">
    <tableColumn id="1" xr3:uid="{0A4107B1-4F96-418D-9DDD-3A56AD9286B0}" uniqueName="1" name="Threads" queryTableFieldId="1"/>
    <tableColumn id="2" xr3:uid="{30909811-AD33-426C-AD9F-ECA31E568E20}" uniqueName="2" name="NImgs" queryTableFieldId="2"/>
    <tableColumn id="3" xr3:uid="{198B7341-FEEB-46D2-B3E4-C9F695675A9E}" uniqueName="3" name="mean" queryTableFieldId="3"/>
    <tableColumn id="4" xr3:uid="{0A6C3ACA-EBF8-403A-9CCA-8B5A94F8B914}" uniqueName="4" name="Colonna1" queryTableFieldId="4" dataDxfId="21">
      <calculatedColumnFormula>executionTime_5IMGS__4[[#This Row],[NImgs]]*1000/executionTime_5IMGS__4[[#This Row],[mean]]</calculatedColumnFormula>
    </tableColumn>
    <tableColumn id="5" xr3:uid="{3EF9AEFD-AD30-45AC-884E-9F0A9BD576FB}" uniqueName="5" name="Colonna2" queryTableFieldId="5" dataDxfId="20">
      <calculatedColumnFormula>$I$2/executionTime_5IMGS__4[[#This Row],[mean]]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5CF01F4-5B27-4A20-A107-AC6B357D6487}" name="executionTime_10IMGS__4" displayName="executionTime_10IMGS__4" ref="M1:Q19" tableType="queryTable" totalsRowShown="0">
  <autoFilter ref="M1:Q19" xr:uid="{85CF01F4-5B27-4A20-A107-AC6B357D6487}"/>
  <tableColumns count="5">
    <tableColumn id="1" xr3:uid="{88BA1F5A-E505-47DD-ADB8-D4E59AE0E1D5}" uniqueName="1" name="Threads" queryTableFieldId="1"/>
    <tableColumn id="2" xr3:uid="{1A7497C8-FA5B-4BA6-85FB-32A7CCCB5ED4}" uniqueName="2" name="NImgs" queryTableFieldId="2"/>
    <tableColumn id="3" xr3:uid="{B75C08D9-BC91-4E2D-A78F-40FB89E4AB9C}" uniqueName="3" name="mean" queryTableFieldId="3"/>
    <tableColumn id="4" xr3:uid="{19ADC167-3851-4743-ADDF-F7F4B10CED6E}" uniqueName="4" name="Colonna1" queryTableFieldId="4" dataDxfId="19">
      <calculatedColumnFormula>executionTime_10IMGS__4[[#This Row],[NImgs]]*1000/executionTime_10IMGS__4[[#This Row],[mean]]</calculatedColumnFormula>
    </tableColumn>
    <tableColumn id="5" xr3:uid="{A17E2362-BFB4-49B3-910D-751060C28071}" uniqueName="5" name="Colonna2" queryTableFieldId="5" dataDxfId="18">
      <calculatedColumnFormula>$O$2/executionTime_10IMGS__4[[#This Row],[mean]]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288C0C2-9D8A-4000-943F-023B03DFC8B5}" name="executionTime_1IMGS__5" displayName="executionTime_1IMGS__5" ref="A1:E19" tableType="queryTable" totalsRowShown="0">
  <autoFilter ref="A1:E19" xr:uid="{B288C0C2-9D8A-4000-943F-023B03DFC8B5}"/>
  <tableColumns count="5">
    <tableColumn id="1" xr3:uid="{2B2E5D65-1179-4FF2-AC59-D1B0B68684D0}" uniqueName="1" name="Threads" queryTableFieldId="1"/>
    <tableColumn id="2" xr3:uid="{56DB9D88-018B-4EC1-8619-01CEB9EEFE33}" uniqueName="2" name="NImgs" queryTableFieldId="2"/>
    <tableColumn id="3" xr3:uid="{A3CB52D9-CD18-451D-9E01-A8CFBF4F3C7F}" uniqueName="3" name="mean" queryTableFieldId="3"/>
    <tableColumn id="4" xr3:uid="{DEDDD485-4D58-4433-AB4B-AD0F854D75D4}" uniqueName="4" name="Colonna1" queryTableFieldId="4" dataDxfId="17">
      <calculatedColumnFormula>executionTime_1IMGS__5[[#This Row],[NImgs]]*1000/executionTime_1IMGS__5[[#This Row],[mean]]</calculatedColumnFormula>
    </tableColumn>
    <tableColumn id="5" xr3:uid="{F53AFF70-20B6-4FE2-83C9-6133E1763A24}" uniqueName="5" name="Colonna2" queryTableFieldId="5" dataDxfId="16">
      <calculatedColumnFormula>$C$2/executionTime_1IMGS__5[[#This Row],[mean]]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C551312-225B-4798-8F8F-260868FC3BCF}" name="executionTime_5IMGS__5" displayName="executionTime_5IMGS__5" ref="G1:K19" tableType="queryTable" totalsRowShown="0">
  <autoFilter ref="G1:K19" xr:uid="{5C551312-225B-4798-8F8F-260868FC3BCF}"/>
  <tableColumns count="5">
    <tableColumn id="1" xr3:uid="{3254AE89-4909-43E9-A932-DF350095426F}" uniqueName="1" name="Threads" queryTableFieldId="1"/>
    <tableColumn id="2" xr3:uid="{D85680BD-4B26-432A-91E8-B9C8C651A21D}" uniqueName="2" name="NImgs" queryTableFieldId="2"/>
    <tableColumn id="3" xr3:uid="{EB3AA7C0-4955-4FED-B0AA-D817FB201663}" uniqueName="3" name="mean" queryTableFieldId="3"/>
    <tableColumn id="4" xr3:uid="{438A9AAF-8501-49F5-8D29-6B8B646FE0CD}" uniqueName="4" name="Colonna1" queryTableFieldId="4" dataDxfId="15">
      <calculatedColumnFormula>executionTime_5IMGS__5[[#This Row],[NImgs]]*1000/executionTime_5IMGS__5[[#This Row],[mean]]</calculatedColumnFormula>
    </tableColumn>
    <tableColumn id="5" xr3:uid="{3E15B50C-4868-4A1C-A855-B581147327C3}" uniqueName="5" name="Colonna2" queryTableFieldId="5" dataDxfId="14">
      <calculatedColumnFormula>$I$2/executionTime_5IMGS__5[[#This Row],[mean]]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2C7C569-93D0-4519-9CE9-DFA88E81A28D}" name="executionTime_10IMGS__5" displayName="executionTime_10IMGS__5" ref="M1:Q19" tableType="queryTable" totalsRowShown="0">
  <autoFilter ref="M1:Q19" xr:uid="{02C7C569-93D0-4519-9CE9-DFA88E81A28D}"/>
  <tableColumns count="5">
    <tableColumn id="1" xr3:uid="{272D64A0-0C72-4C45-AE4F-674C51D83BD6}" uniqueName="1" name="Threads" queryTableFieldId="1"/>
    <tableColumn id="2" xr3:uid="{E42FDA21-3065-4F29-9204-9E455397A7B7}" uniqueName="2" name="NImgs" queryTableFieldId="2"/>
    <tableColumn id="3" xr3:uid="{82147806-FABC-4B88-8A68-ACF69CBD8050}" uniqueName="3" name="mean" queryTableFieldId="3"/>
    <tableColumn id="4" xr3:uid="{8062C119-EA87-401B-ABEE-B99E472CFC9F}" uniqueName="4" name="Colonna1" queryTableFieldId="4" dataDxfId="13">
      <calculatedColumnFormula>executionTime_10IMGS__5[[#This Row],[NImgs]]*1000/executionTime_10IMGS__5[[#This Row],[mean]]</calculatedColumnFormula>
    </tableColumn>
    <tableColumn id="5" xr3:uid="{D1FDF48A-4F3C-48EC-B3BB-96ED5DD151FA}" uniqueName="5" name="Colonna2" queryTableFieldId="5" dataDxfId="12">
      <calculatedColumnFormula>$O$2/executionTime_10IMGS__5[[#This Row],[mean]]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3BD6BAF-8408-4B12-8627-F7CA0D82BA0F}" name="executionTime_1IMGS__6" displayName="executionTime_1IMGS__6" ref="A1:E19" tableType="queryTable" totalsRowShown="0">
  <autoFilter ref="A1:E19" xr:uid="{73BD6BAF-8408-4B12-8627-F7CA0D82BA0F}"/>
  <tableColumns count="5">
    <tableColumn id="1" xr3:uid="{D3C4E466-3F39-4BCC-962A-855EFB553EC6}" uniqueName="1" name="Threads" queryTableFieldId="1"/>
    <tableColumn id="2" xr3:uid="{A626064B-3F44-428C-BD58-D0307AE78E7D}" uniqueName="2" name="NImgs" queryTableFieldId="2"/>
    <tableColumn id="3" xr3:uid="{3AF43E4B-0E1E-4473-8016-F4996DDB8449}" uniqueName="3" name="mean" queryTableFieldId="3"/>
    <tableColumn id="4" xr3:uid="{644A6218-9276-45E3-A89F-ABED43E01554}" uniqueName="4" name="Colonna1" queryTableFieldId="4" dataDxfId="11">
      <calculatedColumnFormula>executionTime_1IMGS__6[[#This Row],[NImgs]]*1000/executionTime_1IMGS__6[[#This Row],[mean]]</calculatedColumnFormula>
    </tableColumn>
    <tableColumn id="5" xr3:uid="{2C13EC8A-0BC1-40E1-9765-5DA2A0C66331}" uniqueName="5" name="Colonna2" queryTableFieldId="5" dataDxfId="10">
      <calculatedColumnFormula>$C$2/executionTime_1IMGS__6[[#This Row],[mean]]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44D0543-B015-415D-AFDF-4A05A96B69FC}" name="executionTime_5IMGS__6" displayName="executionTime_5IMGS__6" ref="G1:K19" tableType="queryTable" totalsRowShown="0">
  <autoFilter ref="G1:K19" xr:uid="{744D0543-B015-415D-AFDF-4A05A96B69FC}"/>
  <tableColumns count="5">
    <tableColumn id="1" xr3:uid="{3B57D13A-0985-42E5-AF59-3E639EB393C9}" uniqueName="1" name="Threads" queryTableFieldId="1"/>
    <tableColumn id="2" xr3:uid="{AE56745C-8876-4842-A42E-30AAA2D380E3}" uniqueName="2" name="NImgs" queryTableFieldId="2"/>
    <tableColumn id="3" xr3:uid="{BD81804B-A1FD-4320-9334-B153ED621534}" uniqueName="3" name="mean" queryTableFieldId="3"/>
    <tableColumn id="4" xr3:uid="{9AA8D9EA-46DC-40E4-9A8A-6FC844FB851B}" uniqueName="4" name="Colonna1" queryTableFieldId="4" dataDxfId="9">
      <calculatedColumnFormula>executionTime_5IMGS__6[[#This Row],[NImgs]]*1000/executionTime_5IMGS__6[[#This Row],[mean]]</calculatedColumnFormula>
    </tableColumn>
    <tableColumn id="5" xr3:uid="{E7670930-3BB6-4FA0-AF9B-97F5894C3024}" uniqueName="5" name="Colonna2" queryTableFieldId="5" dataDxfId="8">
      <calculatedColumnFormula>$I$2/executionTime_5IMGS__6[[#This Row],[mean]]</calculatedColumn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5836B3F-EA80-48AC-A6A8-9A9699654522}" name="executionTime_10IMGS__6" displayName="executionTime_10IMGS__6" ref="M1:Q19" tableType="queryTable" totalsRowShown="0">
  <autoFilter ref="M1:Q19" xr:uid="{75836B3F-EA80-48AC-A6A8-9A9699654522}"/>
  <tableColumns count="5">
    <tableColumn id="1" xr3:uid="{2799364D-110E-4231-B1AE-89F1354A6C28}" uniqueName="1" name="Threads" queryTableFieldId="1"/>
    <tableColumn id="2" xr3:uid="{6A795F66-FEB7-4080-A28F-2B161C10F145}" uniqueName="2" name="NImgs" queryTableFieldId="2"/>
    <tableColumn id="3" xr3:uid="{60DF36E8-5EF8-46E3-AA44-0F8DE550E624}" uniqueName="3" name="mean" queryTableFieldId="3"/>
    <tableColumn id="4" xr3:uid="{5330A780-9F0B-420F-B668-58315AD51809}" uniqueName="4" name="Colonna1" queryTableFieldId="4" dataDxfId="7">
      <calculatedColumnFormula>executionTime_10IMGS__6[[#This Row],[NImgs]]*1000/executionTime_10IMGS__6[[#This Row],[mean]]</calculatedColumnFormula>
    </tableColumn>
    <tableColumn id="5" xr3:uid="{164F3679-8233-4A41-ACD3-A9BF55FD82D7}" uniqueName="5" name="Colonna2" queryTableFieldId="5" dataDxfId="6">
      <calculatedColumnFormula>$O$2/executionTime_10IMGS__6[[#This Row],[mean]]</calculatedColumn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4840035-762C-41C0-B70B-CBFFDFCA5C3D}" name="executionTime_1IMGS__7" displayName="executionTime_1IMGS__7" ref="A1:E19" tableType="queryTable" totalsRowShown="0">
  <autoFilter ref="A1:E19" xr:uid="{D4840035-762C-41C0-B70B-CBFFDFCA5C3D}"/>
  <tableColumns count="5">
    <tableColumn id="1" xr3:uid="{3A310FB7-5FFE-454B-BFEB-D437CCD3985F}" uniqueName="1" name="Threads" queryTableFieldId="1"/>
    <tableColumn id="2" xr3:uid="{2AA83F06-74F2-4AA2-968F-008E495F32E8}" uniqueName="2" name="NImgs" queryTableFieldId="2"/>
    <tableColumn id="3" xr3:uid="{8BE1D91F-317E-4217-BB1B-F259351AEF4D}" uniqueName="3" name="mean" queryTableFieldId="3"/>
    <tableColumn id="4" xr3:uid="{BEB167C2-4200-4070-81E1-D7A92FEA4C3F}" uniqueName="4" name="Colonna1" queryTableFieldId="4" dataDxfId="5">
      <calculatedColumnFormula>executionTime_1IMGS__7[[#This Row],[NImgs]]*1000/executionTime_1IMGS__7[[#This Row],[mean]]</calculatedColumnFormula>
    </tableColumn>
    <tableColumn id="5" xr3:uid="{C524796F-CCF6-44D5-AF6C-42D776E12C77}" uniqueName="5" name="Colonna2" queryTableFieldId="5" dataDxfId="4">
      <calculatedColumnFormula>$C$2/executionTime_1IMGS__7[[#This Row],[mean]]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00071A-EF4B-4E6B-A72B-118654CDB769}" name="executionTime_5IMGS" displayName="executionTime_5IMGS" ref="G1:K19" tableType="queryTable" totalsRowShown="0">
  <autoFilter ref="G1:K19" xr:uid="{ED00071A-EF4B-4E6B-A72B-118654CDB769}"/>
  <tableColumns count="5">
    <tableColumn id="1" xr3:uid="{D7E73001-D8F0-49E3-BB64-2F46F6BA4943}" uniqueName="1" name="Threads" queryTableFieldId="1"/>
    <tableColumn id="2" xr3:uid="{1DD6E9B2-3825-4AAC-A451-05D456A55A7C}" uniqueName="2" name="NImgs" queryTableFieldId="2"/>
    <tableColumn id="3" xr3:uid="{CE0A929C-36BA-4316-AACD-8C3CBCC5CA7A}" uniqueName="3" name="mean" queryTableFieldId="3"/>
    <tableColumn id="4" xr3:uid="{E117CD4D-65C8-4406-A0AB-B7BEB9289903}" uniqueName="4" name="Colonna1" queryTableFieldId="4" dataDxfId="39">
      <calculatedColumnFormula>5000/executionTime_5IMGS[[#This Row],[mean]]</calculatedColumnFormula>
    </tableColumn>
    <tableColumn id="5" xr3:uid="{75A8AC57-B8EA-4C15-80FD-4C7B1EB849A0}" uniqueName="5" name="Colonna2" queryTableFieldId="5" dataDxfId="38">
      <calculatedColumnFormula>$I$2/executionTime_5IMGS[[#This Row],[mean]]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6683706-EED4-4135-805D-338D144F4FBA}" name="executionTime_5IMGS__7" displayName="executionTime_5IMGS__7" ref="G1:K19" tableType="queryTable" totalsRowShown="0">
  <autoFilter ref="G1:K19" xr:uid="{B6683706-EED4-4135-805D-338D144F4FBA}"/>
  <tableColumns count="5">
    <tableColumn id="1" xr3:uid="{7D72630C-1FD1-42C0-86EE-802C40E68546}" uniqueName="1" name="Threads" queryTableFieldId="1"/>
    <tableColumn id="2" xr3:uid="{8E289458-5ED0-4FF1-A3A8-4720C5782242}" uniqueName="2" name="NImgs" queryTableFieldId="2"/>
    <tableColumn id="3" xr3:uid="{B7B83D2E-2A2B-436C-9191-3D0510BCE2B4}" uniqueName="3" name="mean" queryTableFieldId="3"/>
    <tableColumn id="4" xr3:uid="{80493B85-2C55-45D9-AB18-B090EF9AB893}" uniqueName="4" name="Colonna1" queryTableFieldId="4" dataDxfId="3">
      <calculatedColumnFormula>executionTime_5IMGS__7[[#This Row],[NImgs]]*1000/executionTime_5IMGS__7[[#This Row],[mean]]</calculatedColumnFormula>
    </tableColumn>
    <tableColumn id="5" xr3:uid="{35671237-E944-4A33-A4C2-65F5915C4C10}" uniqueName="5" name="Colonna2" queryTableFieldId="5" dataDxfId="2">
      <calculatedColumnFormula>$I$2/executionTime_5IMGS__7[[#This Row],[mean]]</calculatedColumnFormula>
    </tableColumn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3806D-73E7-4F1B-B9E4-C765B9B68149}" name="executionTime_10IMGS__7" displayName="executionTime_10IMGS__7" ref="M1:Q19" tableType="queryTable" totalsRowShown="0">
  <autoFilter ref="M1:Q19" xr:uid="{AB43806D-73E7-4F1B-B9E4-C765B9B68149}"/>
  <tableColumns count="5">
    <tableColumn id="1" xr3:uid="{4D47FD87-F743-41D1-A605-FC2D29D3FC32}" uniqueName="1" name="Threads" queryTableFieldId="1"/>
    <tableColumn id="2" xr3:uid="{68738E36-6BD0-4EDF-910A-B0088300FC41}" uniqueName="2" name="NImgs" queryTableFieldId="2"/>
    <tableColumn id="3" xr3:uid="{201DECC0-7DED-4FCF-BDC6-E5D61C281051}" uniqueName="3" name="mean" queryTableFieldId="3"/>
    <tableColumn id="4" xr3:uid="{9DC769C0-DF67-477A-A46A-50F875F1F860}" uniqueName="4" name="Colonna1" queryTableFieldId="4" dataDxfId="1">
      <calculatedColumnFormula>executionTime_10IMGS__7[[#This Row],[NImgs]]*1000/executionTime_10IMGS__7[[#This Row],[mean]]</calculatedColumnFormula>
    </tableColumn>
    <tableColumn id="5" xr3:uid="{2EA9CF17-68CE-45CC-91D8-037E6398E092}" uniqueName="5" name="Colonna2" queryTableFieldId="5" dataDxfId="0">
      <calculatedColumnFormula>$O$2/executionTime_10IMGS__7[[#This Row],[mean]]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38A785-58A5-47FC-98AE-887A82868369}" name="executionTime_10IMGS" displayName="executionTime_10IMGS" ref="M1:Q19" tableType="queryTable" totalsRowShown="0">
  <autoFilter ref="M1:Q19" xr:uid="{BB38A785-58A5-47FC-98AE-887A82868369}"/>
  <tableColumns count="5">
    <tableColumn id="1" xr3:uid="{53321D62-336D-432E-A20A-08B758F5818A}" uniqueName="1" name="Threads" queryTableFieldId="1"/>
    <tableColumn id="2" xr3:uid="{4CA7AE6C-C0E6-4AE0-B7CC-175833A281DF}" uniqueName="2" name="NImgs" queryTableFieldId="2"/>
    <tableColumn id="3" xr3:uid="{E6A1AD78-D965-49F7-AB98-DCC35049CF02}" uniqueName="3" name="mean" queryTableFieldId="3"/>
    <tableColumn id="4" xr3:uid="{5F292B05-D84F-40C7-BAFC-BDF5F47A1A15}" uniqueName="4" name="Colonna1" queryTableFieldId="4" dataDxfId="37">
      <calculatedColumnFormula>executionTime_10IMGS[[#This Row],[NImgs]]*1000/executionTime_10IMGS[[#This Row],[mean]]</calculatedColumnFormula>
    </tableColumn>
    <tableColumn id="5" xr3:uid="{6231C5D5-A585-4EB0-8AD4-2E210FC8DE0D}" uniqueName="5" name="Colonna2" queryTableFieldId="5" dataDxfId="36">
      <calculatedColumnFormula>$O$2/executionTime_10IMGS[[#This Row],[mean]]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4D25CF-3729-4AAC-902A-86D6CE9F5619}" name="executionTime_1IMGS__2" displayName="executionTime_1IMGS__2" ref="A1:E19" tableType="queryTable" totalsRowShown="0">
  <autoFilter ref="A1:E19" xr:uid="{8A4D25CF-3729-4AAC-902A-86D6CE9F5619}"/>
  <tableColumns count="5">
    <tableColumn id="1" xr3:uid="{23F8442D-30BB-4DEB-BB71-55D4FAF3B236}" uniqueName="1" name="Threads" queryTableFieldId="1"/>
    <tableColumn id="2" xr3:uid="{5A5F171A-CDEA-467B-A1F8-9ED97E081D23}" uniqueName="2" name="NImgs" queryTableFieldId="2"/>
    <tableColumn id="3" xr3:uid="{D5843088-AE87-4242-AB06-5E7F0B295C38}" uniqueName="3" name="mean" queryTableFieldId="3"/>
    <tableColumn id="4" xr3:uid="{3E7A18D2-BA5E-42DC-B177-01A430B3BF37}" uniqueName="4" name="Colonna1" queryTableFieldId="4" dataDxfId="35">
      <calculatedColumnFormula>1000/executionTime_1IMGS__2[[#This Row],[mean]]</calculatedColumnFormula>
    </tableColumn>
    <tableColumn id="5" xr3:uid="{4F10ED23-1FD9-4D9E-A597-99999C4FC0A9}" uniqueName="5" name="Colonna2" queryTableFieldId="5" dataDxfId="34">
      <calculatedColumnFormula>$C$2/executionTime_1IMGS__2[[#This Row],[mean]]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CDB97EF-0281-4716-A2A2-87A7323A67EB}" name="executionTime_5IMGS__2" displayName="executionTime_5IMGS__2" ref="G1:K19" tableType="queryTable" totalsRowShown="0">
  <autoFilter ref="G1:K19" xr:uid="{3CDB97EF-0281-4716-A2A2-87A7323A67EB}"/>
  <tableColumns count="5">
    <tableColumn id="1" xr3:uid="{DCD31EE3-B8B8-4026-ADDD-C0C5723B5E9F}" uniqueName="1" name="Threads" queryTableFieldId="1"/>
    <tableColumn id="2" xr3:uid="{66F3C5F1-0608-43F4-B8BD-0A7DBF66DECB}" uniqueName="2" name="NImgs" queryTableFieldId="2"/>
    <tableColumn id="3" xr3:uid="{31A6B407-5A40-4D64-B7EC-DAA1AE32B6CB}" uniqueName="3" name="mean" queryTableFieldId="3"/>
    <tableColumn id="4" xr3:uid="{B5BD37B6-F1C0-4A12-AF91-D37398064C11}" uniqueName="4" name="Colonna1" queryTableFieldId="4" dataDxfId="33">
      <calculatedColumnFormula>5000/executionTime_5IMGS__2[[#This Row],[mean]]</calculatedColumnFormula>
    </tableColumn>
    <tableColumn id="5" xr3:uid="{959708A8-C950-4B05-B9B7-D44CDFA29D8F}" uniqueName="5" name="Colonna2" queryTableFieldId="5" dataDxfId="32">
      <calculatedColumnFormula>$I$2/executionTime_5IMGS__2[[#This Row],[mean]]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F17B5C5-F5FB-4853-8239-5B5B7E829D1E}" name="executionTime_10IMGS__2" displayName="executionTime_10IMGS__2" ref="M1:Q19" tableType="queryTable" totalsRowShown="0">
  <autoFilter ref="M1:Q19" xr:uid="{CF17B5C5-F5FB-4853-8239-5B5B7E829D1E}"/>
  <tableColumns count="5">
    <tableColumn id="1" xr3:uid="{A4A9984B-99CF-4A35-951A-DCF6D150EEA8}" uniqueName="1" name="Threads" queryTableFieldId="1"/>
    <tableColumn id="2" xr3:uid="{929818BD-BB1A-4CAB-A80C-BEC8BC46ADA7}" uniqueName="2" name="NImgs" queryTableFieldId="2"/>
    <tableColumn id="3" xr3:uid="{79CFCCE1-55A5-4BBA-ACC1-F2D3CB44C66B}" uniqueName="3" name="mean" queryTableFieldId="3"/>
    <tableColumn id="4" xr3:uid="{F62C7DBF-FD68-4020-B1B3-B4F6C3257FDD}" uniqueName="4" name="Colonna1" queryTableFieldId="4" dataDxfId="31">
      <calculatedColumnFormula>executionTime_10IMGS__2[[#This Row],[NImgs]]*1000/executionTime_10IMGS__2[[#This Row],[mean]]</calculatedColumnFormula>
    </tableColumn>
    <tableColumn id="5" xr3:uid="{353CF1E9-3637-4636-9686-D0587A1D2765}" uniqueName="5" name="Colonna2" queryTableFieldId="5" dataDxfId="30">
      <calculatedColumnFormula>$O$2/executionTime_10IMGS__2[[#This Row],[mean]]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CD60513-7599-4F9E-95EF-8D32597EE299}" name="executionTime_1IMGS__3" displayName="executionTime_1IMGS__3" ref="A1:E19" tableType="queryTable" totalsRowShown="0">
  <autoFilter ref="A1:E19" xr:uid="{8CD60513-7599-4F9E-95EF-8D32597EE299}"/>
  <tableColumns count="5">
    <tableColumn id="1" xr3:uid="{84784ED2-A46D-485B-83AB-C349B7A67BFD}" uniqueName="1" name="Threads" queryTableFieldId="1"/>
    <tableColumn id="2" xr3:uid="{3A277DB2-7C64-4A6B-A7FF-39D207472F69}" uniqueName="2" name="NImgs" queryTableFieldId="2"/>
    <tableColumn id="3" xr3:uid="{2D95CF3C-A833-4C37-A146-9195E5FA282C}" uniqueName="3" name="mean" queryTableFieldId="3"/>
    <tableColumn id="4" xr3:uid="{C4D4CA08-593E-408D-AA57-369A391BA6D6}" uniqueName="4" name="Colonna1" queryTableFieldId="4" dataDxfId="29">
      <calculatedColumnFormula>(executionTime_1IMGS__3[[#This Row],[NImgs]]*1000)/executionTime_1IMGS__3[[#This Row],[mean]]</calculatedColumnFormula>
    </tableColumn>
    <tableColumn id="5" xr3:uid="{D8ADCAE5-C08B-43B1-A4D1-85C2E6F4823E}" uniqueName="5" name="Colonna2" queryTableFieldId="5" dataDxfId="28">
      <calculatedColumnFormula>$C$2/executionTime_1IMGS__3[[#This Row],[mean]]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B9BE23C-A92A-4BBE-82C4-0F05BC28CBB2}" name="executionTime_5IMGS__3" displayName="executionTime_5IMGS__3" ref="G1:K19" tableType="queryTable" totalsRowShown="0">
  <autoFilter ref="G1:K19" xr:uid="{2B9BE23C-A92A-4BBE-82C4-0F05BC28CBB2}"/>
  <tableColumns count="5">
    <tableColumn id="1" xr3:uid="{CC5BBF57-F116-45D9-91B3-56036A9C738A}" uniqueName="1" name="Threads" queryTableFieldId="1"/>
    <tableColumn id="2" xr3:uid="{50F47840-48A5-49AC-A2AA-8AB1A626FBDB}" uniqueName="2" name="NImgs" queryTableFieldId="2"/>
    <tableColumn id="3" xr3:uid="{9CBCBF29-DE79-4AB8-AD41-66BBB9008E42}" uniqueName="3" name="mean" queryTableFieldId="3"/>
    <tableColumn id="4" xr3:uid="{F50306B2-A0DD-443D-BCE6-79AE5B839CA2}" uniqueName="4" name="Colonna1" queryTableFieldId="4" dataDxfId="27">
      <calculatedColumnFormula>(executionTime_5IMGS__3[[#This Row],[NImgs]]*1000)/executionTime_5IMGS__3[[#This Row],[mean]]</calculatedColumnFormula>
    </tableColumn>
    <tableColumn id="5" xr3:uid="{A80F8E6E-8715-4B50-B62E-DFAD0115E389}" uniqueName="5" name="Colonna2" queryTableFieldId="5" dataDxfId="26">
      <calculatedColumnFormula>$I$2/executionTime_5IMGS__3[[#This Row],[mean]]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8473D83-BE0B-4FDD-8CE7-AA7A011E51D6}" name="executionTime_10IMGS__3" displayName="executionTime_10IMGS__3" ref="M1:Q19" tableType="queryTable" totalsRowShown="0">
  <autoFilter ref="M1:Q19" xr:uid="{D8473D83-BE0B-4FDD-8CE7-AA7A011E51D6}"/>
  <tableColumns count="5">
    <tableColumn id="1" xr3:uid="{C3025E68-B51B-444D-8C3F-972431D782A2}" uniqueName="1" name="Threads" queryTableFieldId="1"/>
    <tableColumn id="2" xr3:uid="{5F8AD89C-A345-4E95-9412-2E7942370B92}" uniqueName="2" name="NImgs" queryTableFieldId="2"/>
    <tableColumn id="3" xr3:uid="{0EB3F410-BE43-48AD-93AF-EB62D5C17836}" uniqueName="3" name="mean" queryTableFieldId="3"/>
    <tableColumn id="4" xr3:uid="{399A7E89-47B9-4E61-9C18-4B631B5AEF2B}" uniqueName="4" name="Colonna1" queryTableFieldId="4" dataDxfId="25">
      <calculatedColumnFormula>(executionTime_10IMGS__3[[#This Row],[NImgs]]*1000)/executionTime_10IMGS__3[[#This Row],[mean]]</calculatedColumnFormula>
    </tableColumn>
    <tableColumn id="5" xr3:uid="{44D69468-6E3A-4039-B7FE-530676410D7B}" uniqueName="5" name="Colonna2" queryTableFieldId="5" dataDxfId="24">
      <calculatedColumnFormula>$O$2/executionTime_10IMGS__3[[#This Row],[mean]]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5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6.xml"/><Relationship Id="rId4" Type="http://schemas.openxmlformats.org/officeDocument/2006/relationships/table" Target="../tables/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drawing" Target="../drawings/drawing7.xml"/><Relationship Id="rId4" Type="http://schemas.openxmlformats.org/officeDocument/2006/relationships/table" Target="../tables/table2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workbookViewId="0">
      <selection activeCell="M1" sqref="M1:Q19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10.90625" bestFit="1" customWidth="1"/>
    <col min="4" max="5" width="11.90625" bestFit="1" customWidth="1"/>
    <col min="7" max="7" width="9.81640625" bestFit="1" customWidth="1"/>
    <col min="8" max="8" width="8.26953125" bestFit="1" customWidth="1"/>
    <col min="9" max="9" width="10.90625" bestFit="1" customWidth="1"/>
    <col min="10" max="11" width="11.90625" bestFit="1" customWidth="1"/>
    <col min="13" max="13" width="9.81640625" bestFit="1" customWidth="1"/>
    <col min="14" max="14" width="8.26953125" bestFit="1" customWidth="1"/>
    <col min="15" max="17" width="11.9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22484.887599999998</v>
      </c>
      <c r="D2">
        <f>1000/executionTime_1IMGS[[#This Row],[mean]]</f>
        <v>4.4474316162469947E-2</v>
      </c>
      <c r="E2">
        <f>$C$2/executionTime_1IMGS[[#This Row],[mean]]</f>
        <v>1</v>
      </c>
      <c r="G2">
        <v>1</v>
      </c>
      <c r="H2">
        <v>5</v>
      </c>
      <c r="I2">
        <v>114331.664</v>
      </c>
      <c r="J2">
        <f>5000/executionTime_5IMGS[[#This Row],[mean]]</f>
        <v>4.3732416944443318E-2</v>
      </c>
      <c r="K2">
        <f>$I$2/executionTime_5IMGS[[#This Row],[mean]]</f>
        <v>1</v>
      </c>
      <c r="M2">
        <v>1</v>
      </c>
      <c r="N2">
        <v>10</v>
      </c>
      <c r="O2">
        <v>230852.9038</v>
      </c>
      <c r="P2">
        <f>executionTime_10IMGS[[#This Row],[NImgs]]*1000/executionTime_10IMGS[[#This Row],[mean]]</f>
        <v>4.3317627092373613E-2</v>
      </c>
      <c r="Q2">
        <f>$O$2/executionTime_10IMGS[[#This Row],[mean]]</f>
        <v>1</v>
      </c>
    </row>
    <row r="3" spans="1:17" x14ac:dyDescent="0.35">
      <c r="A3">
        <v>2</v>
      </c>
      <c r="B3">
        <v>1</v>
      </c>
      <c r="C3">
        <v>11714.159599999999</v>
      </c>
      <c r="D3">
        <f>1000/executionTime_1IMGS[[#This Row],[mean]]</f>
        <v>8.5366772704718832E-2</v>
      </c>
      <c r="E3">
        <f>$C$2/executionTime_1IMGS[[#This Row],[mean]]</f>
        <v>1.9194622890403508</v>
      </c>
      <c r="G3">
        <v>2</v>
      </c>
      <c r="H3">
        <v>5</v>
      </c>
      <c r="I3">
        <v>57891.686200000004</v>
      </c>
      <c r="J3">
        <f>5000/executionTime_5IMGS[[#This Row],[mean]]</f>
        <v>8.6368187354680978E-2</v>
      </c>
      <c r="K3">
        <f>$I$2/executionTime_5IMGS[[#This Row],[mean]]</f>
        <v>1.9749237153848871</v>
      </c>
      <c r="M3">
        <v>2</v>
      </c>
      <c r="N3">
        <v>10</v>
      </c>
      <c r="O3">
        <v>115117.80440000001</v>
      </c>
      <c r="P3">
        <f>executionTime_10IMGS[[#This Row],[NImgs]]*1000/executionTime_10IMGS[[#This Row],[mean]]</f>
        <v>8.686753584400364E-2</v>
      </c>
      <c r="Q3">
        <f>$O$2/executionTime_10IMGS[[#This Row],[mean]]</f>
        <v>2.0053622895538821</v>
      </c>
    </row>
    <row r="4" spans="1:17" x14ac:dyDescent="0.35">
      <c r="A4">
        <v>3</v>
      </c>
      <c r="B4">
        <v>1</v>
      </c>
      <c r="C4">
        <v>7768.5420000000004</v>
      </c>
      <c r="D4">
        <f>1000/executionTime_1IMGS[[#This Row],[mean]]</f>
        <v>0.12872428314090339</v>
      </c>
      <c r="E4">
        <f>$C$2/executionTime_1IMGS[[#This Row],[mean]]</f>
        <v>2.8943510378137876</v>
      </c>
      <c r="G4">
        <v>3</v>
      </c>
      <c r="H4">
        <v>5</v>
      </c>
      <c r="I4">
        <v>39310.391600000003</v>
      </c>
      <c r="J4">
        <f>5000/executionTime_5IMGS[[#This Row],[mean]]</f>
        <v>0.12719283111898586</v>
      </c>
      <c r="K4">
        <f>$I$2/executionTime_5IMGS[[#This Row],[mean]]</f>
        <v>2.9084336061409268</v>
      </c>
      <c r="M4">
        <v>3</v>
      </c>
      <c r="N4">
        <v>10</v>
      </c>
      <c r="O4">
        <v>79006.966</v>
      </c>
      <c r="P4">
        <f>executionTime_10IMGS[[#This Row],[NImgs]]*1000/executionTime_10IMGS[[#This Row],[mean]]</f>
        <v>0.12657111779232227</v>
      </c>
      <c r="Q4">
        <f>$O$2/executionTime_10IMGS[[#This Row],[mean]]</f>
        <v>2.9219310079569438</v>
      </c>
    </row>
    <row r="5" spans="1:17" x14ac:dyDescent="0.35">
      <c r="A5">
        <v>4</v>
      </c>
      <c r="B5">
        <v>1</v>
      </c>
      <c r="C5">
        <v>5934.8793999999998</v>
      </c>
      <c r="D5">
        <f>1000/executionTime_1IMGS[[#This Row],[mean]]</f>
        <v>0.16849542047981633</v>
      </c>
      <c r="E5">
        <f>$C$2/executionTime_1IMGS[[#This Row],[mean]]</f>
        <v>3.7886005906034077</v>
      </c>
      <c r="G5">
        <v>4</v>
      </c>
      <c r="H5">
        <v>5</v>
      </c>
      <c r="I5">
        <v>29356.448199999999</v>
      </c>
      <c r="J5">
        <f>5000/executionTime_5IMGS[[#This Row],[mean]]</f>
        <v>0.17032033187175552</v>
      </c>
      <c r="K5">
        <f>$I$2/executionTime_5IMGS[[#This Row],[mean]]</f>
        <v>3.8946013911860091</v>
      </c>
      <c r="M5">
        <v>4</v>
      </c>
      <c r="N5">
        <v>10</v>
      </c>
      <c r="O5">
        <v>59214.988799999999</v>
      </c>
      <c r="P5">
        <f>executionTime_10IMGS[[#This Row],[NImgs]]*1000/executionTime_10IMGS[[#This Row],[mean]]</f>
        <v>0.16887616130056585</v>
      </c>
      <c r="Q5">
        <f>$O$2/executionTime_10IMGS[[#This Row],[mean]]</f>
        <v>3.8985552218832811</v>
      </c>
    </row>
    <row r="6" spans="1:17" x14ac:dyDescent="0.35">
      <c r="A6">
        <v>5</v>
      </c>
      <c r="B6">
        <v>1</v>
      </c>
      <c r="C6">
        <v>4831.4881999999998</v>
      </c>
      <c r="D6">
        <f>1000/executionTime_1IMGS[[#This Row],[mean]]</f>
        <v>0.20697556500293224</v>
      </c>
      <c r="E6">
        <f>$C$2/executionTime_1IMGS[[#This Row],[mean]]</f>
        <v>4.6538223150374245</v>
      </c>
      <c r="G6">
        <v>5</v>
      </c>
      <c r="H6">
        <v>5</v>
      </c>
      <c r="I6">
        <v>23853.821799999998</v>
      </c>
      <c r="J6">
        <f>5000/executionTime_5IMGS[[#This Row],[mean]]</f>
        <v>0.20961001729291029</v>
      </c>
      <c r="K6">
        <f>$I$2/executionTime_5IMGS[[#This Row],[mean]]</f>
        <v>4.7930124136334422</v>
      </c>
      <c r="M6">
        <v>5</v>
      </c>
      <c r="N6">
        <v>10</v>
      </c>
      <c r="O6">
        <v>48233.665200000003</v>
      </c>
      <c r="P6">
        <f>executionTime_10IMGS[[#This Row],[NImgs]]*1000/executionTime_10IMGS[[#This Row],[mean]]</f>
        <v>0.20732407455529628</v>
      </c>
      <c r="Q6">
        <f>$O$2/executionTime_10IMGS[[#This Row],[mean]]</f>
        <v>4.7861364638737838</v>
      </c>
    </row>
    <row r="7" spans="1:17" x14ac:dyDescent="0.35">
      <c r="A7">
        <v>6</v>
      </c>
      <c r="B7">
        <v>1</v>
      </c>
      <c r="C7">
        <v>4076.6181999999999</v>
      </c>
      <c r="D7">
        <f>1000/executionTime_1IMGS[[#This Row],[mean]]</f>
        <v>0.245301362781533</v>
      </c>
      <c r="E7">
        <f>$C$2/executionTime_1IMGS[[#This Row],[mean]]</f>
        <v>5.5155735702695923</v>
      </c>
      <c r="G7">
        <v>6</v>
      </c>
      <c r="H7">
        <v>5</v>
      </c>
      <c r="I7">
        <v>20346.254000000001</v>
      </c>
      <c r="J7">
        <f>5000/executionTime_5IMGS[[#This Row],[mean]]</f>
        <v>0.24574548219048084</v>
      </c>
      <c r="K7">
        <f>$I$2/executionTime_5IMGS[[#This Row],[mean]]</f>
        <v>5.6192979798640081</v>
      </c>
      <c r="M7">
        <v>6</v>
      </c>
      <c r="N7">
        <v>10</v>
      </c>
      <c r="O7">
        <v>40458.220800000003</v>
      </c>
      <c r="P7">
        <f>executionTime_10IMGS[[#This Row],[NImgs]]*1000/executionTime_10IMGS[[#This Row],[mean]]</f>
        <v>0.24716855566718346</v>
      </c>
      <c r="Q7">
        <f>$O$2/executionTime_10IMGS[[#This Row],[mean]]</f>
        <v>5.7059578803821243</v>
      </c>
    </row>
    <row r="8" spans="1:17" x14ac:dyDescent="0.35">
      <c r="A8">
        <v>7</v>
      </c>
      <c r="B8">
        <v>1</v>
      </c>
      <c r="C8">
        <v>3460.6705999999999</v>
      </c>
      <c r="D8">
        <f>1000/executionTime_1IMGS[[#This Row],[mean]]</f>
        <v>0.28896133599077589</v>
      </c>
      <c r="E8">
        <f>$C$2/executionTime_1IMGS[[#This Row],[mean]]</f>
        <v>6.4972631604984299</v>
      </c>
      <c r="G8">
        <v>7</v>
      </c>
      <c r="H8">
        <v>5</v>
      </c>
      <c r="I8">
        <v>17522.897399999998</v>
      </c>
      <c r="J8">
        <f>5000/executionTime_5IMGS[[#This Row],[mean]]</f>
        <v>0.28534093910747893</v>
      </c>
      <c r="K8">
        <f>$I$2/executionTime_5IMGS[[#This Row],[mean]]</f>
        <v>6.5247008750961477</v>
      </c>
      <c r="M8">
        <v>7</v>
      </c>
      <c r="N8">
        <v>10</v>
      </c>
      <c r="O8">
        <v>35406.536200000002</v>
      </c>
      <c r="P8">
        <f>executionTime_10IMGS[[#This Row],[NImgs]]*1000/executionTime_10IMGS[[#This Row],[mean]]</f>
        <v>0.28243372758954033</v>
      </c>
      <c r="Q8">
        <f>$O$2/executionTime_10IMGS[[#This Row],[mean]]</f>
        <v>6.5200646145103569</v>
      </c>
    </row>
    <row r="9" spans="1:17" x14ac:dyDescent="0.35">
      <c r="A9">
        <v>8</v>
      </c>
      <c r="B9">
        <v>1</v>
      </c>
      <c r="C9">
        <v>3128.9423999999999</v>
      </c>
      <c r="D9">
        <f>1000/executionTime_1IMGS[[#This Row],[mean]]</f>
        <v>0.31959680689551845</v>
      </c>
      <c r="E9">
        <f>$C$2/executionTime_1IMGS[[#This Row],[mean]]</f>
        <v>7.1860982803646367</v>
      </c>
      <c r="G9">
        <v>8</v>
      </c>
      <c r="H9">
        <v>5</v>
      </c>
      <c r="I9">
        <v>15582.2034</v>
      </c>
      <c r="J9">
        <f>5000/executionTime_5IMGS[[#This Row],[mean]]</f>
        <v>0.32087888160925943</v>
      </c>
      <c r="K9">
        <f>$I$2/executionTime_5IMGS[[#This Row],[mean]]</f>
        <v>7.3373232953691261</v>
      </c>
      <c r="M9">
        <v>8</v>
      </c>
      <c r="N9">
        <v>10</v>
      </c>
      <c r="O9">
        <v>31411.059400000002</v>
      </c>
      <c r="P9">
        <f>executionTime_10IMGS[[#This Row],[NImgs]]*1000/executionTime_10IMGS[[#This Row],[mean]]</f>
        <v>0.31835920822205693</v>
      </c>
      <c r="Q9">
        <f>$O$2/executionTime_10IMGS[[#This Row],[mean]]</f>
        <v>7.3494147669530685</v>
      </c>
    </row>
    <row r="10" spans="1:17" x14ac:dyDescent="0.35">
      <c r="A10">
        <v>9</v>
      </c>
      <c r="B10">
        <v>1</v>
      </c>
      <c r="C10">
        <v>2855.0945999999999</v>
      </c>
      <c r="D10">
        <f>1000/executionTime_1IMGS[[#This Row],[mean]]</f>
        <v>0.35025109150498901</v>
      </c>
      <c r="E10">
        <f>$C$2/executionTime_1IMGS[[#This Row],[mean]]</f>
        <v>7.8753564242669922</v>
      </c>
      <c r="G10">
        <v>9</v>
      </c>
      <c r="H10">
        <v>5</v>
      </c>
      <c r="I10">
        <v>14129.707399999999</v>
      </c>
      <c r="J10">
        <f>5000/executionTime_5IMGS[[#This Row],[mean]]</f>
        <v>0.35386436947731842</v>
      </c>
      <c r="K10">
        <f>$I$2/executionTime_5IMGS[[#This Row],[mean]]</f>
        <v>8.0915804385305261</v>
      </c>
      <c r="M10">
        <v>9</v>
      </c>
      <c r="N10">
        <v>10</v>
      </c>
      <c r="O10">
        <v>28471.939600000002</v>
      </c>
      <c r="P10">
        <f>executionTime_10IMGS[[#This Row],[NImgs]]*1000/executionTime_10IMGS[[#This Row],[mean]]</f>
        <v>0.35122299852026939</v>
      </c>
      <c r="Q10">
        <f>$O$2/executionTime_10IMGS[[#This Row],[mean]]</f>
        <v>8.10808490897473</v>
      </c>
    </row>
    <row r="11" spans="1:17" x14ac:dyDescent="0.35">
      <c r="A11">
        <v>10</v>
      </c>
      <c r="B11">
        <v>1</v>
      </c>
      <c r="C11">
        <v>2612.7975999999999</v>
      </c>
      <c r="D11">
        <f>1000/executionTime_1IMGS[[#This Row],[mean]]</f>
        <v>0.38273152118633302</v>
      </c>
      <c r="E11">
        <f>$C$2/executionTime_1IMGS[[#This Row],[mean]]</f>
        <v>8.6056752348517165</v>
      </c>
      <c r="G11">
        <v>10</v>
      </c>
      <c r="H11">
        <v>5</v>
      </c>
      <c r="I11">
        <v>13010.438</v>
      </c>
      <c r="J11">
        <f>5000/executionTime_5IMGS[[#This Row],[mean]]</f>
        <v>0.38430681580435649</v>
      </c>
      <c r="K11">
        <f>$I$2/executionTime_5IMGS[[#This Row],[mean]]</f>
        <v>8.7876875474907159</v>
      </c>
      <c r="M11">
        <v>10</v>
      </c>
      <c r="N11">
        <v>10</v>
      </c>
      <c r="O11">
        <v>25587.940200000001</v>
      </c>
      <c r="P11">
        <f>executionTime_10IMGS[[#This Row],[NImgs]]*1000/executionTime_10IMGS[[#This Row],[mean]]</f>
        <v>0.39080910467345864</v>
      </c>
      <c r="Q11">
        <f>$O$2/executionTime_10IMGS[[#This Row],[mean]]</f>
        <v>9.0219416645346069</v>
      </c>
    </row>
    <row r="12" spans="1:17" x14ac:dyDescent="0.35">
      <c r="A12">
        <v>11</v>
      </c>
      <c r="B12">
        <v>1</v>
      </c>
      <c r="C12">
        <v>2383.1945999999998</v>
      </c>
      <c r="D12">
        <f>1000/executionTime_1IMGS[[#This Row],[mean]]</f>
        <v>0.41960484469040005</v>
      </c>
      <c r="E12">
        <f>$C$2/executionTime_1IMGS[[#This Row],[mean]]</f>
        <v>9.4347677692791017</v>
      </c>
      <c r="G12">
        <v>11</v>
      </c>
      <c r="H12">
        <v>5</v>
      </c>
      <c r="I12">
        <v>12031.8048</v>
      </c>
      <c r="J12">
        <f>5000/executionTime_5IMGS[[#This Row],[mean]]</f>
        <v>0.41556525252138399</v>
      </c>
      <c r="K12">
        <f>$I$2/executionTime_5IMGS[[#This Row],[mean]]</f>
        <v>9.5024533642700053</v>
      </c>
      <c r="M12">
        <v>11</v>
      </c>
      <c r="N12">
        <v>10</v>
      </c>
      <c r="O12">
        <v>24066.953399999999</v>
      </c>
      <c r="P12">
        <f>executionTime_10IMGS[[#This Row],[NImgs]]*1000/executionTime_10IMGS[[#This Row],[mean]]</f>
        <v>0.41550751496448241</v>
      </c>
      <c r="Q12">
        <f>$O$2/executionTime_10IMGS[[#This Row],[mean]]</f>
        <v>9.5921116380272711</v>
      </c>
    </row>
    <row r="13" spans="1:17" x14ac:dyDescent="0.35">
      <c r="A13">
        <v>12</v>
      </c>
      <c r="B13">
        <v>1</v>
      </c>
      <c r="C13">
        <v>2253.7730000000001</v>
      </c>
      <c r="D13">
        <f>1000/executionTime_1IMGS[[#This Row],[mean]]</f>
        <v>0.44370040816000544</v>
      </c>
      <c r="E13">
        <f>$C$2/executionTime_1IMGS[[#This Row],[mean]]</f>
        <v>9.9765538055518448</v>
      </c>
      <c r="G13">
        <v>12</v>
      </c>
      <c r="H13">
        <v>5</v>
      </c>
      <c r="I13">
        <v>11270.903200000001</v>
      </c>
      <c r="J13">
        <f>5000/executionTime_5IMGS[[#This Row],[mean]]</f>
        <v>0.44362017056450276</v>
      </c>
      <c r="K13">
        <f>$I$2/executionTime_5IMGS[[#This Row],[mean]]</f>
        <v>10.143966456920683</v>
      </c>
      <c r="M13">
        <v>12</v>
      </c>
      <c r="N13">
        <v>10</v>
      </c>
      <c r="O13">
        <v>22545.3734</v>
      </c>
      <c r="P13">
        <f>executionTime_10IMGS[[#This Row],[NImgs]]*1000/executionTime_10IMGS[[#This Row],[mean]]</f>
        <v>0.44354998351901326</v>
      </c>
      <c r="Q13">
        <f>$O$2/executionTime_10IMGS[[#This Row],[mean]]</f>
        <v>10.239480167580636</v>
      </c>
    </row>
    <row r="14" spans="1:17" x14ac:dyDescent="0.35">
      <c r="A14">
        <v>13</v>
      </c>
      <c r="B14">
        <v>1</v>
      </c>
      <c r="C14">
        <v>2178.1864</v>
      </c>
      <c r="D14">
        <f>1000/executionTime_1IMGS[[#This Row],[mean]]</f>
        <v>0.45909753178148571</v>
      </c>
      <c r="E14">
        <f>$C$2/executionTime_1IMGS[[#This Row],[mean]]</f>
        <v>10.322756399544133</v>
      </c>
      <c r="G14">
        <v>13</v>
      </c>
      <c r="H14">
        <v>5</v>
      </c>
      <c r="I14">
        <v>10891.1958</v>
      </c>
      <c r="J14">
        <f>5000/executionTime_5IMGS[[#This Row],[mean]]</f>
        <v>0.45908641179694887</v>
      </c>
      <c r="K14">
        <f>$I$2/executionTime_5IMGS[[#This Row],[mean]]</f>
        <v>10.49762267610688</v>
      </c>
      <c r="M14">
        <v>13</v>
      </c>
      <c r="N14">
        <v>10</v>
      </c>
      <c r="O14">
        <v>21395.169600000001</v>
      </c>
      <c r="P14">
        <f>executionTime_10IMGS[[#This Row],[NImgs]]*1000/executionTime_10IMGS[[#This Row],[mean]]</f>
        <v>0.46739521990047694</v>
      </c>
      <c r="Q14">
        <f>$O$2/executionTime_10IMGS[[#This Row],[mean]]</f>
        <v>10.789954373626465</v>
      </c>
    </row>
    <row r="15" spans="1:17" x14ac:dyDescent="0.35">
      <c r="A15">
        <v>14</v>
      </c>
      <c r="B15">
        <v>1</v>
      </c>
      <c r="C15">
        <v>2054.4066000000003</v>
      </c>
      <c r="D15">
        <f>1000/executionTime_1IMGS[[#This Row],[mean]]</f>
        <v>0.48675856084185082</v>
      </c>
      <c r="E15">
        <f>$C$2/executionTime_1IMGS[[#This Row],[mean]]</f>
        <v>10.944711528866776</v>
      </c>
      <c r="G15">
        <v>14</v>
      </c>
      <c r="H15">
        <v>5</v>
      </c>
      <c r="I15">
        <v>10276.592000000001</v>
      </c>
      <c r="J15">
        <f>5000/executionTime_5IMGS[[#This Row],[mean]]</f>
        <v>0.4865426203550749</v>
      </c>
      <c r="K15">
        <f>$I$2/executionTime_5IMGS[[#This Row],[mean]]</f>
        <v>11.125445478423197</v>
      </c>
      <c r="M15">
        <v>14</v>
      </c>
      <c r="N15">
        <v>10</v>
      </c>
      <c r="O15">
        <v>20142.583999999999</v>
      </c>
      <c r="P15">
        <f>executionTime_10IMGS[[#This Row],[NImgs]]*1000/executionTime_10IMGS[[#This Row],[mean]]</f>
        <v>0.49646063285624131</v>
      </c>
      <c r="Q15">
        <f>$O$2/executionTime_10IMGS[[#This Row],[mean]]</f>
        <v>11.4609378717249</v>
      </c>
    </row>
    <row r="16" spans="1:17" x14ac:dyDescent="0.35">
      <c r="A16">
        <v>15</v>
      </c>
      <c r="B16">
        <v>1</v>
      </c>
      <c r="C16">
        <v>1934.748</v>
      </c>
      <c r="D16">
        <f>1000/executionTime_1IMGS[[#This Row],[mean]]</f>
        <v>0.51686317804696014</v>
      </c>
      <c r="E16">
        <f>$C$2/executionTime_1IMGS[[#This Row],[mean]]</f>
        <v>11.621610462964684</v>
      </c>
      <c r="G16">
        <v>15</v>
      </c>
      <c r="H16">
        <v>5</v>
      </c>
      <c r="I16">
        <v>9715.7945999999993</v>
      </c>
      <c r="J16">
        <f>5000/executionTime_5IMGS[[#This Row],[mean]]</f>
        <v>0.51462594732087075</v>
      </c>
      <c r="K16">
        <f>$I$2/executionTime_5IMGS[[#This Row],[mean]]</f>
        <v>11.767608178954299</v>
      </c>
      <c r="M16">
        <v>15</v>
      </c>
      <c r="N16">
        <v>10</v>
      </c>
      <c r="O16">
        <v>19017.269199999999</v>
      </c>
      <c r="P16">
        <f>executionTime_10IMGS[[#This Row],[NImgs]]*1000/executionTime_10IMGS[[#This Row],[mean]]</f>
        <v>0.52583785268181404</v>
      </c>
      <c r="Q16">
        <f>$O$2/executionTime_10IMGS[[#This Row],[mean]]</f>
        <v>12.13911952195534</v>
      </c>
    </row>
    <row r="17" spans="1:17" x14ac:dyDescent="0.35">
      <c r="A17">
        <v>16</v>
      </c>
      <c r="B17">
        <v>1</v>
      </c>
      <c r="C17">
        <v>1881.252</v>
      </c>
      <c r="D17">
        <f>1000/executionTime_1IMGS[[#This Row],[mean]]</f>
        <v>0.53156089667944539</v>
      </c>
      <c r="E17">
        <f>$C$2/executionTime_1IMGS[[#This Row],[mean]]</f>
        <v>11.952087014392543</v>
      </c>
      <c r="G17">
        <v>16</v>
      </c>
      <c r="H17">
        <v>5</v>
      </c>
      <c r="I17">
        <v>9354.382599999999</v>
      </c>
      <c r="J17">
        <f>5000/executionTime_5IMGS[[#This Row],[mean]]</f>
        <v>0.5345088194275911</v>
      </c>
      <c r="K17">
        <f>$I$2/executionTime_5IMGS[[#This Row],[mean]]</f>
        <v>12.222256549566405</v>
      </c>
      <c r="M17">
        <v>16</v>
      </c>
      <c r="N17">
        <v>10</v>
      </c>
      <c r="O17">
        <v>18234.047200000001</v>
      </c>
      <c r="P17">
        <f>executionTime_10IMGS[[#This Row],[NImgs]]*1000/executionTime_10IMGS[[#This Row],[mean]]</f>
        <v>0.54842459769436158</v>
      </c>
      <c r="Q17">
        <f>$O$2/executionTime_10IMGS[[#This Row],[mean]]</f>
        <v>12.660541089309014</v>
      </c>
    </row>
    <row r="18" spans="1:17" x14ac:dyDescent="0.35">
      <c r="A18">
        <v>17</v>
      </c>
      <c r="B18">
        <v>1</v>
      </c>
      <c r="C18">
        <v>1992.8462</v>
      </c>
      <c r="D18">
        <f>1000/executionTime_1IMGS[[#This Row],[mean]]</f>
        <v>0.50179487007075607</v>
      </c>
      <c r="E18">
        <f>$C$2/executionTime_1IMGS[[#This Row],[mean]]</f>
        <v>11.282801251797554</v>
      </c>
      <c r="G18">
        <v>17</v>
      </c>
      <c r="H18">
        <v>5</v>
      </c>
      <c r="I18">
        <v>9417.8757999999998</v>
      </c>
      <c r="J18">
        <f>5000/executionTime_5IMGS[[#This Row],[mean]]</f>
        <v>0.53090528121001557</v>
      </c>
      <c r="K18">
        <f>$I$2/executionTime_5IMGS[[#This Row],[mean]]</f>
        <v>12.139856845425802</v>
      </c>
      <c r="M18">
        <v>17</v>
      </c>
      <c r="N18">
        <v>10</v>
      </c>
      <c r="O18">
        <v>19318.191600000002</v>
      </c>
      <c r="P18">
        <f>executionTime_10IMGS[[#This Row],[NImgs]]*1000/executionTime_10IMGS[[#This Row],[mean]]</f>
        <v>0.51764679671155134</v>
      </c>
      <c r="Q18">
        <f>$O$2/executionTime_10IMGS[[#This Row],[mean]]</f>
        <v>11.950026616362992</v>
      </c>
    </row>
    <row r="19" spans="1:17" x14ac:dyDescent="0.35">
      <c r="A19">
        <v>18</v>
      </c>
      <c r="B19">
        <v>1</v>
      </c>
      <c r="C19">
        <v>1970.0162</v>
      </c>
      <c r="D19">
        <f>1000/executionTime_1IMGS[[#This Row],[mean]]</f>
        <v>0.50761003894282697</v>
      </c>
      <c r="E19">
        <f>$C$2/executionTime_1IMGS[[#This Row],[mean]]</f>
        <v>11.413554670261085</v>
      </c>
      <c r="G19">
        <v>18</v>
      </c>
      <c r="H19">
        <v>5</v>
      </c>
      <c r="I19">
        <v>10247.372799999999</v>
      </c>
      <c r="J19">
        <f>5000/executionTime_5IMGS[[#This Row],[mean]]</f>
        <v>0.48792994044288118</v>
      </c>
      <c r="K19">
        <f>$I$2/executionTime_5IMGS[[#This Row],[mean]]</f>
        <v>11.1571684012511</v>
      </c>
      <c r="M19">
        <v>18</v>
      </c>
      <c r="N19">
        <v>10</v>
      </c>
      <c r="O19">
        <v>18902.961800000001</v>
      </c>
      <c r="P19">
        <f>executionTime_10IMGS[[#This Row],[NImgs]]*1000/executionTime_10IMGS[[#This Row],[mean]]</f>
        <v>0.5290176272799747</v>
      </c>
      <c r="Q19">
        <f>$O$2/executionTime_10IMGS[[#This Row],[mean]]</f>
        <v>12.212525541896825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3E7D-2354-4BB5-8416-EB0C50186856}">
  <dimension ref="A1:Q19"/>
  <sheetViews>
    <sheetView workbookViewId="0">
      <selection activeCell="R19" sqref="R19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10.90625" bestFit="1" customWidth="1"/>
    <col min="4" max="5" width="11.90625" bestFit="1" customWidth="1"/>
    <col min="7" max="7" width="9.81640625" bestFit="1" customWidth="1"/>
    <col min="8" max="8" width="8.26953125" bestFit="1" customWidth="1"/>
    <col min="9" max="11" width="11.90625" bestFit="1" customWidth="1"/>
    <col min="13" max="13" width="9.81640625" bestFit="1" customWidth="1"/>
    <col min="14" max="14" width="8.26953125" bestFit="1" customWidth="1"/>
    <col min="15" max="17" width="11.9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22490.666000000001</v>
      </c>
      <c r="D2">
        <f>1000/executionTime_1IMGS__2[[#This Row],[mean]]</f>
        <v>4.4462889627190229E-2</v>
      </c>
      <c r="E2">
        <f>$C$2/executionTime_1IMGS__2[[#This Row],[mean]]</f>
        <v>1</v>
      </c>
      <c r="G2">
        <v>1</v>
      </c>
      <c r="H2">
        <v>5</v>
      </c>
      <c r="I2">
        <v>111933.73639999999</v>
      </c>
      <c r="J2">
        <f>5000/executionTime_5IMGS__2[[#This Row],[mean]]</f>
        <v>4.4669285246873976E-2</v>
      </c>
      <c r="K2">
        <f>$I$2/executionTime_5IMGS__2[[#This Row],[mean]]</f>
        <v>1</v>
      </c>
      <c r="M2">
        <v>1</v>
      </c>
      <c r="N2">
        <v>10</v>
      </c>
      <c r="O2">
        <v>224856.3026</v>
      </c>
      <c r="P2">
        <f>executionTime_10IMGS__2[[#This Row],[NImgs]]*1000/executionTime_10IMGS__2[[#This Row],[mean]]</f>
        <v>4.4472847255649928E-2</v>
      </c>
      <c r="Q2">
        <f>$O$2/executionTime_10IMGS__2[[#This Row],[mean]]</f>
        <v>1</v>
      </c>
    </row>
    <row r="3" spans="1:17" x14ac:dyDescent="0.35">
      <c r="A3">
        <v>2</v>
      </c>
      <c r="B3">
        <v>1</v>
      </c>
      <c r="C3">
        <v>11337.581399999999</v>
      </c>
      <c r="D3">
        <f>1000/executionTime_1IMGS__2[[#This Row],[mean]]</f>
        <v>8.8202233326412999E-2</v>
      </c>
      <c r="E3">
        <f>$C$2/executionTime_1IMGS__2[[#This Row],[mean]]</f>
        <v>1.9837269701984237</v>
      </c>
      <c r="G3">
        <v>2</v>
      </c>
      <c r="H3">
        <v>5</v>
      </c>
      <c r="I3">
        <v>56307.57</v>
      </c>
      <c r="J3">
        <f>5000/executionTime_5IMGS__2[[#This Row],[mean]]</f>
        <v>8.8798007088567305E-2</v>
      </c>
      <c r="K3">
        <f>$I$2/executionTime_5IMGS__2[[#This Row],[mean]]</f>
        <v>1.9878985436594048</v>
      </c>
      <c r="M3">
        <v>2</v>
      </c>
      <c r="N3">
        <v>10</v>
      </c>
      <c r="O3">
        <v>113758.4682</v>
      </c>
      <c r="P3">
        <f>executionTime_10IMGS__2[[#This Row],[NImgs]]*1000/executionTime_10IMGS__2[[#This Row],[mean]]</f>
        <v>8.7905543721095922E-2</v>
      </c>
      <c r="Q3">
        <f>$O$2/executionTime_10IMGS__2[[#This Row],[mean]]</f>
        <v>1.9766115539168274</v>
      </c>
    </row>
    <row r="4" spans="1:17" x14ac:dyDescent="0.35">
      <c r="A4">
        <v>3</v>
      </c>
      <c r="B4">
        <v>1</v>
      </c>
      <c r="C4">
        <v>7854.2798000000003</v>
      </c>
      <c r="D4">
        <f>1000/executionTime_1IMGS__2[[#This Row],[mean]]</f>
        <v>0.12731912097147341</v>
      </c>
      <c r="E4">
        <f>$C$2/executionTime_1IMGS__2[[#This Row],[mean]]</f>
        <v>2.8634918251830039</v>
      </c>
      <c r="G4">
        <v>3</v>
      </c>
      <c r="H4">
        <v>5</v>
      </c>
      <c r="I4">
        <v>39109.661399999997</v>
      </c>
      <c r="J4">
        <f>5000/executionTime_5IMGS__2[[#This Row],[mean]]</f>
        <v>0.12784564787871061</v>
      </c>
      <c r="K4">
        <f>$I$2/executionTime_5IMGS__2[[#This Row],[mean]]</f>
        <v>2.8620482099085622</v>
      </c>
      <c r="M4">
        <v>3</v>
      </c>
      <c r="N4">
        <v>10</v>
      </c>
      <c r="O4">
        <v>78240.6302</v>
      </c>
      <c r="P4">
        <f>executionTime_10IMGS__2[[#This Row],[NImgs]]*1000/executionTime_10IMGS__2[[#This Row],[mean]]</f>
        <v>0.12781083146234679</v>
      </c>
      <c r="Q4">
        <f>$O$2/executionTime_10IMGS__2[[#This Row],[mean]]</f>
        <v>2.8739070994855047</v>
      </c>
    </row>
    <row r="5" spans="1:17" x14ac:dyDescent="0.35">
      <c r="A5">
        <v>4</v>
      </c>
      <c r="B5">
        <v>1</v>
      </c>
      <c r="C5">
        <v>5946.9078</v>
      </c>
      <c r="D5">
        <f>1000/executionTime_1IMGS__2[[#This Row],[mean]]</f>
        <v>0.16815461642099108</v>
      </c>
      <c r="E5">
        <f>$C$2/executionTime_1IMGS__2[[#This Row],[mean]]</f>
        <v>3.7819093142826263</v>
      </c>
      <c r="G5">
        <v>4</v>
      </c>
      <c r="H5">
        <v>5</v>
      </c>
      <c r="I5">
        <v>29692.55</v>
      </c>
      <c r="J5">
        <f>5000/executionTime_5IMGS__2[[#This Row],[mean]]</f>
        <v>0.16839240819666887</v>
      </c>
      <c r="K5">
        <f>$I$2/executionTime_5IMGS__2[[#This Row],[mean]]</f>
        <v>3.7697582861694263</v>
      </c>
      <c r="M5">
        <v>4</v>
      </c>
      <c r="N5">
        <v>10</v>
      </c>
      <c r="O5">
        <v>58490.2336</v>
      </c>
      <c r="P5">
        <f>executionTime_10IMGS__2[[#This Row],[NImgs]]*1000/executionTime_10IMGS__2[[#This Row],[mean]]</f>
        <v>0.17096871365547084</v>
      </c>
      <c r="Q5">
        <f>$O$2/executionTime_10IMGS__2[[#This Row],[mean]]</f>
        <v>3.8443392812847303</v>
      </c>
    </row>
    <row r="6" spans="1:17" x14ac:dyDescent="0.35">
      <c r="A6">
        <v>5</v>
      </c>
      <c r="B6">
        <v>1</v>
      </c>
      <c r="C6">
        <v>4742.3573999999999</v>
      </c>
      <c r="D6">
        <f>1000/executionTime_1IMGS__2[[#This Row],[mean]]</f>
        <v>0.21086559186787568</v>
      </c>
      <c r="E6">
        <f>$C$2/executionTime_1IMGS__2[[#This Row],[mean]]</f>
        <v>4.7425075975927085</v>
      </c>
      <c r="G6">
        <v>5</v>
      </c>
      <c r="H6">
        <v>5</v>
      </c>
      <c r="I6">
        <v>24222.696199999998</v>
      </c>
      <c r="J6">
        <f>5000/executionTime_5IMGS__2[[#This Row],[mean]]</f>
        <v>0.20641797918433211</v>
      </c>
      <c r="K6">
        <f>$I$2/executionTime_5IMGS__2[[#This Row],[mean]]</f>
        <v>4.6210271340479432</v>
      </c>
      <c r="M6">
        <v>5</v>
      </c>
      <c r="N6">
        <v>10</v>
      </c>
      <c r="O6">
        <v>48591.920399999995</v>
      </c>
      <c r="P6">
        <f>executionTime_10IMGS__2[[#This Row],[NImgs]]*1000/executionTime_10IMGS__2[[#This Row],[mean]]</f>
        <v>0.20579552974407656</v>
      </c>
      <c r="Q6">
        <f>$O$2/executionTime_10IMGS__2[[#This Row],[mean]]</f>
        <v>4.6274421909861383</v>
      </c>
    </row>
    <row r="7" spans="1:17" x14ac:dyDescent="0.35">
      <c r="A7">
        <v>6</v>
      </c>
      <c r="B7">
        <v>1</v>
      </c>
      <c r="C7">
        <v>4047.3154</v>
      </c>
      <c r="D7">
        <f>1000/executionTime_1IMGS__2[[#This Row],[mean]]</f>
        <v>0.24707735898220337</v>
      </c>
      <c r="E7">
        <f>$C$2/executionTime_1IMGS__2[[#This Row],[mean]]</f>
        <v>5.556934357030836</v>
      </c>
      <c r="G7">
        <v>6</v>
      </c>
      <c r="H7">
        <v>5</v>
      </c>
      <c r="I7">
        <v>20196.313600000001</v>
      </c>
      <c r="J7">
        <f>5000/executionTime_5IMGS__2[[#This Row],[mean]]</f>
        <v>0.24756993276238293</v>
      </c>
      <c r="K7">
        <f>$I$2/executionTime_5IMGS__2[[#This Row],[mean]]</f>
        <v>5.5422855188780584</v>
      </c>
      <c r="M7">
        <v>6</v>
      </c>
      <c r="N7">
        <v>10</v>
      </c>
      <c r="O7">
        <v>40277.995600000002</v>
      </c>
      <c r="P7">
        <f>executionTime_10IMGS__2[[#This Row],[NImgs]]*1000/executionTime_10IMGS__2[[#This Row],[mean]]</f>
        <v>0.24827451940036457</v>
      </c>
      <c r="Q7">
        <f>$O$2/executionTime_10IMGS__2[[#This Row],[mean]]</f>
        <v>5.5826090462157953</v>
      </c>
    </row>
    <row r="8" spans="1:17" x14ac:dyDescent="0.35">
      <c r="A8">
        <v>7</v>
      </c>
      <c r="B8">
        <v>1</v>
      </c>
      <c r="C8">
        <v>3492.4654</v>
      </c>
      <c r="D8">
        <f>1000/executionTime_1IMGS__2[[#This Row],[mean]]</f>
        <v>0.28633068204483858</v>
      </c>
      <c r="E8">
        <f>$C$2/executionTime_1IMGS__2[[#This Row],[mean]]</f>
        <v>6.4397677354226621</v>
      </c>
      <c r="G8">
        <v>7</v>
      </c>
      <c r="H8">
        <v>5</v>
      </c>
      <c r="I8">
        <v>17572.359800000002</v>
      </c>
      <c r="J8">
        <f>5000/executionTime_5IMGS__2[[#This Row],[mean]]</f>
        <v>0.28453776595218583</v>
      </c>
      <c r="K8">
        <f>$I$2/executionTime_5IMGS__2[[#This Row],[mean]]</f>
        <v>6.3698750579873726</v>
      </c>
      <c r="M8">
        <v>7</v>
      </c>
      <c r="N8">
        <v>10</v>
      </c>
      <c r="O8">
        <v>34934.556799999998</v>
      </c>
      <c r="P8">
        <f>executionTime_10IMGS__2[[#This Row],[NImgs]]*1000/executionTime_10IMGS__2[[#This Row],[mean]]</f>
        <v>0.28624951669631604</v>
      </c>
      <c r="Q8">
        <f>$O$2/executionTime_10IMGS__2[[#This Row],[mean]]</f>
        <v>6.4365007945370589</v>
      </c>
    </row>
    <row r="9" spans="1:17" x14ac:dyDescent="0.35">
      <c r="A9">
        <v>8</v>
      </c>
      <c r="B9">
        <v>1</v>
      </c>
      <c r="C9">
        <v>3114.4207999999999</v>
      </c>
      <c r="D9">
        <f>1000/executionTime_1IMGS__2[[#This Row],[mean]]</f>
        <v>0.32108698991478607</v>
      </c>
      <c r="E9">
        <f>$C$2/executionTime_1IMGS__2[[#This Row],[mean]]</f>
        <v>7.2214602471188227</v>
      </c>
      <c r="G9">
        <v>8</v>
      </c>
      <c r="H9">
        <v>5</v>
      </c>
      <c r="I9">
        <v>15416.054599999999</v>
      </c>
      <c r="J9">
        <f>5000/executionTime_5IMGS__2[[#This Row],[mean]]</f>
        <v>0.32433720103715774</v>
      </c>
      <c r="K9">
        <f>$I$2/executionTime_5IMGS__2[[#This Row],[mean]]</f>
        <v>7.2608549531214033</v>
      </c>
      <c r="M9">
        <v>8</v>
      </c>
      <c r="N9">
        <v>10</v>
      </c>
      <c r="O9">
        <v>30773.912400000001</v>
      </c>
      <c r="P9">
        <f>executionTime_10IMGS__2[[#This Row],[NImgs]]*1000/executionTime_10IMGS__2[[#This Row],[mean]]</f>
        <v>0.32495055779777937</v>
      </c>
      <c r="Q9">
        <f>$O$2/executionTime_10IMGS__2[[#This Row],[mean]]</f>
        <v>7.3067180954216271</v>
      </c>
    </row>
    <row r="10" spans="1:17" x14ac:dyDescent="0.35">
      <c r="A10">
        <v>9</v>
      </c>
      <c r="B10">
        <v>1</v>
      </c>
      <c r="C10">
        <v>2803.3404</v>
      </c>
      <c r="D10">
        <f>1000/executionTime_1IMGS__2[[#This Row],[mean]]</f>
        <v>0.35671729341181685</v>
      </c>
      <c r="E10">
        <f>$C$2/executionTime_1IMGS__2[[#This Row],[mean]]</f>
        <v>8.0228095025491726</v>
      </c>
      <c r="G10">
        <v>9</v>
      </c>
      <c r="H10">
        <v>5</v>
      </c>
      <c r="I10">
        <v>14122.3488</v>
      </c>
      <c r="J10">
        <f>5000/executionTime_5IMGS__2[[#This Row],[mean]]</f>
        <v>0.35404875426954474</v>
      </c>
      <c r="K10">
        <f>$I$2/executionTime_5IMGS__2[[#This Row],[mean]]</f>
        <v>7.925999986631119</v>
      </c>
      <c r="M10">
        <v>9</v>
      </c>
      <c r="N10">
        <v>10</v>
      </c>
      <c r="O10">
        <v>28118.645800000002</v>
      </c>
      <c r="P10">
        <f>executionTime_10IMGS__2[[#This Row],[NImgs]]*1000/executionTime_10IMGS__2[[#This Row],[mean]]</f>
        <v>0.35563590334780631</v>
      </c>
      <c r="Q10">
        <f>$O$2/executionTime_10IMGS__2[[#This Row],[mean]]</f>
        <v>7.9966974298598679</v>
      </c>
    </row>
    <row r="11" spans="1:17" x14ac:dyDescent="0.35">
      <c r="A11">
        <v>10</v>
      </c>
      <c r="B11">
        <v>1</v>
      </c>
      <c r="C11">
        <v>2579.4351999999999</v>
      </c>
      <c r="D11">
        <f>1000/executionTime_1IMGS__2[[#This Row],[mean]]</f>
        <v>0.38768176847396674</v>
      </c>
      <c r="E11">
        <f>$C$2/executionTime_1IMGS__2[[#This Row],[mean]]</f>
        <v>8.7192211690373149</v>
      </c>
      <c r="G11">
        <v>10</v>
      </c>
      <c r="H11">
        <v>5</v>
      </c>
      <c r="I11">
        <v>12766.856400000001</v>
      </c>
      <c r="J11">
        <f>5000/executionTime_5IMGS__2[[#This Row],[mean]]</f>
        <v>0.39163908822535198</v>
      </c>
      <c r="K11">
        <f>$I$2/executionTime_5IMGS__2[[#This Row],[mean]]</f>
        <v>8.7675252930705785</v>
      </c>
      <c r="M11">
        <v>10</v>
      </c>
      <c r="N11">
        <v>10</v>
      </c>
      <c r="O11">
        <v>25490.294000000002</v>
      </c>
      <c r="P11">
        <f>executionTime_10IMGS__2[[#This Row],[NImgs]]*1000/executionTime_10IMGS__2[[#This Row],[mean]]</f>
        <v>0.39230618524839295</v>
      </c>
      <c r="Q11">
        <f>$O$2/executionTime_10IMGS__2[[#This Row],[mean]]</f>
        <v>8.82125183020643</v>
      </c>
    </row>
    <row r="12" spans="1:17" x14ac:dyDescent="0.35">
      <c r="A12">
        <v>11</v>
      </c>
      <c r="B12">
        <v>1</v>
      </c>
      <c r="C12">
        <v>2342.2930000000001</v>
      </c>
      <c r="D12">
        <f>1000/executionTime_1IMGS__2[[#This Row],[mean]]</f>
        <v>0.42693207041134473</v>
      </c>
      <c r="E12">
        <f>$C$2/executionTime_1IMGS__2[[#This Row],[mean]]</f>
        <v>9.6019866003100383</v>
      </c>
      <c r="G12">
        <v>11</v>
      </c>
      <c r="H12">
        <v>5</v>
      </c>
      <c r="I12">
        <v>11946.766799999999</v>
      </c>
      <c r="J12">
        <f>5000/executionTime_5IMGS__2[[#This Row],[mean]]</f>
        <v>0.4185232777792231</v>
      </c>
      <c r="K12">
        <f>$I$2/executionTime_5IMGS__2[[#This Row],[mean]]</f>
        <v>9.3693748504407068</v>
      </c>
      <c r="M12">
        <v>11</v>
      </c>
      <c r="N12">
        <v>10</v>
      </c>
      <c r="O12">
        <v>23595.082200000001</v>
      </c>
      <c r="P12">
        <f>executionTime_10IMGS__2[[#This Row],[NImgs]]*1000/executionTime_10IMGS__2[[#This Row],[mean]]</f>
        <v>0.42381712914736103</v>
      </c>
      <c r="Q12">
        <f>$O$2/executionTime_10IMGS__2[[#This Row],[mean]]</f>
        <v>9.5297952638622299</v>
      </c>
    </row>
    <row r="13" spans="1:17" x14ac:dyDescent="0.35">
      <c r="A13">
        <v>12</v>
      </c>
      <c r="B13">
        <v>1</v>
      </c>
      <c r="C13">
        <v>2215.2272000000003</v>
      </c>
      <c r="D13">
        <f>1000/executionTime_1IMGS__2[[#This Row],[mean]]</f>
        <v>0.45142096485633615</v>
      </c>
      <c r="E13">
        <f>$C$2/executionTime_1IMGS__2[[#This Row],[mean]]</f>
        <v>10.152758145981593</v>
      </c>
      <c r="G13">
        <v>12</v>
      </c>
      <c r="H13">
        <v>5</v>
      </c>
      <c r="I13">
        <v>11024.019399999999</v>
      </c>
      <c r="J13">
        <f>5000/executionTime_5IMGS__2[[#This Row],[mean]]</f>
        <v>0.45355507991939858</v>
      </c>
      <c r="K13">
        <f>$I$2/executionTime_5IMGS__2[[#This Row],[mean]]</f>
        <v>10.153622951715779</v>
      </c>
      <c r="M13">
        <v>12</v>
      </c>
      <c r="N13">
        <v>10</v>
      </c>
      <c r="O13">
        <v>21944.648000000001</v>
      </c>
      <c r="P13">
        <f>executionTime_10IMGS__2[[#This Row],[NImgs]]*1000/executionTime_10IMGS__2[[#This Row],[mean]]</f>
        <v>0.45569197555595331</v>
      </c>
      <c r="Q13">
        <f>$O$2/executionTime_10IMGS__2[[#This Row],[mean]]</f>
        <v>10.246521274800124</v>
      </c>
    </row>
    <row r="14" spans="1:17" x14ac:dyDescent="0.35">
      <c r="A14">
        <v>13</v>
      </c>
      <c r="B14">
        <v>1</v>
      </c>
      <c r="C14">
        <v>2067.2296000000001</v>
      </c>
      <c r="D14">
        <f>1000/executionTime_1IMGS__2[[#This Row],[mean]]</f>
        <v>0.48373920342471871</v>
      </c>
      <c r="E14">
        <f>$C$2/executionTime_1IMGS__2[[#This Row],[mean]]</f>
        <v>10.879616855331406</v>
      </c>
      <c r="G14">
        <v>13</v>
      </c>
      <c r="H14">
        <v>5</v>
      </c>
      <c r="I14">
        <v>10375.7444</v>
      </c>
      <c r="J14">
        <f>5000/executionTime_5IMGS__2[[#This Row],[mean]]</f>
        <v>0.48189313530121269</v>
      </c>
      <c r="K14">
        <f>$I$2/executionTime_5IMGS__2[[#This Row],[mean]]</f>
        <v>10.788019835955096</v>
      </c>
      <c r="M14">
        <v>13</v>
      </c>
      <c r="N14">
        <v>10</v>
      </c>
      <c r="O14">
        <v>20594.766599999999</v>
      </c>
      <c r="P14">
        <f>executionTime_10IMGS__2[[#This Row],[NImgs]]*1000/executionTime_10IMGS__2[[#This Row],[mean]]</f>
        <v>0.48556024907803524</v>
      </c>
      <c r="Q14">
        <f>$O$2/executionTime_10IMGS__2[[#This Row],[mean]]</f>
        <v>10.918128229722205</v>
      </c>
    </row>
    <row r="15" spans="1:17" x14ac:dyDescent="0.35">
      <c r="A15">
        <v>14</v>
      </c>
      <c r="B15">
        <v>1</v>
      </c>
      <c r="C15">
        <v>1940.3556000000001</v>
      </c>
      <c r="D15">
        <f>1000/executionTime_1IMGS__2[[#This Row],[mean]]</f>
        <v>0.51536945083674346</v>
      </c>
      <c r="E15">
        <f>$C$2/executionTime_1IMGS__2[[#This Row],[mean]]</f>
        <v>11.59100218537262</v>
      </c>
      <c r="G15">
        <v>14</v>
      </c>
      <c r="H15">
        <v>5</v>
      </c>
      <c r="I15">
        <v>9768.4261999999999</v>
      </c>
      <c r="J15">
        <f>5000/executionTime_5IMGS__2[[#This Row],[mean]]</f>
        <v>0.51185317856012469</v>
      </c>
      <c r="K15">
        <f>$I$2/executionTime_5IMGS__2[[#This Row],[mean]]</f>
        <v>11.458727752890224</v>
      </c>
      <c r="M15">
        <v>14</v>
      </c>
      <c r="N15">
        <v>10</v>
      </c>
      <c r="O15">
        <v>19367.568200000002</v>
      </c>
      <c r="P15">
        <f>executionTime_10IMGS__2[[#This Row],[NImgs]]*1000/executionTime_10IMGS__2[[#This Row],[mean]]</f>
        <v>0.5163270833351189</v>
      </c>
      <c r="Q15">
        <f>$O$2/executionTime_10IMGS__2[[#This Row],[mean]]</f>
        <v>11.609939889097692</v>
      </c>
    </row>
    <row r="16" spans="1:17" x14ac:dyDescent="0.35">
      <c r="A16">
        <v>15</v>
      </c>
      <c r="B16">
        <v>1</v>
      </c>
      <c r="C16">
        <v>1838.5955999999999</v>
      </c>
      <c r="D16">
        <f>1000/executionTime_1IMGS__2[[#This Row],[mean]]</f>
        <v>0.54389339341397314</v>
      </c>
      <c r="E16">
        <f>$C$2/executionTime_1IMGS__2[[#This Row],[mean]]</f>
        <v>12.23252465088027</v>
      </c>
      <c r="G16">
        <v>15</v>
      </c>
      <c r="H16">
        <v>5</v>
      </c>
      <c r="I16">
        <v>9202.48</v>
      </c>
      <c r="J16">
        <f>5000/executionTime_5IMGS__2[[#This Row],[mean]]</f>
        <v>0.54333179751545235</v>
      </c>
      <c r="K16">
        <f>$I$2/executionTime_5IMGS__2[[#This Row],[mean]]</f>
        <v>12.163431640166564</v>
      </c>
      <c r="M16">
        <v>15</v>
      </c>
      <c r="N16">
        <v>10</v>
      </c>
      <c r="O16">
        <v>18314.341799999998</v>
      </c>
      <c r="P16">
        <f>executionTime_10IMGS__2[[#This Row],[NImgs]]*1000/executionTime_10IMGS__2[[#This Row],[mean]]</f>
        <v>0.54602016874010728</v>
      </c>
      <c r="Q16">
        <f>$O$2/executionTime_10IMGS__2[[#This Row],[mean]]</f>
        <v>12.277607628792863</v>
      </c>
    </row>
    <row r="17" spans="1:17" x14ac:dyDescent="0.35">
      <c r="A17">
        <v>16</v>
      </c>
      <c r="B17">
        <v>1</v>
      </c>
      <c r="C17">
        <v>1791.204</v>
      </c>
      <c r="D17">
        <f>1000/executionTime_1IMGS__2[[#This Row],[mean]]</f>
        <v>0.55828370191223331</v>
      </c>
      <c r="E17">
        <f>$C$2/executionTime_1IMGS__2[[#This Row],[mean]]</f>
        <v>12.556172272951603</v>
      </c>
      <c r="G17">
        <v>16</v>
      </c>
      <c r="H17">
        <v>5</v>
      </c>
      <c r="I17">
        <v>8929.9601999999995</v>
      </c>
      <c r="J17">
        <f>5000/executionTime_5IMGS__2[[#This Row],[mean]]</f>
        <v>0.55991290980221842</v>
      </c>
      <c r="K17">
        <f>$I$2/executionTime_5IMGS__2[[#This Row],[mean]]</f>
        <v>12.534628810551698</v>
      </c>
      <c r="M17">
        <v>16</v>
      </c>
      <c r="N17">
        <v>10</v>
      </c>
      <c r="O17">
        <v>17718.9022</v>
      </c>
      <c r="P17">
        <f>executionTime_10IMGS__2[[#This Row],[NImgs]]*1000/executionTime_10IMGS__2[[#This Row],[mean]]</f>
        <v>0.56436904990648906</v>
      </c>
      <c r="Q17">
        <f>$O$2/executionTime_10IMGS__2[[#This Row],[mean]]</f>
        <v>12.690193786384802</v>
      </c>
    </row>
    <row r="18" spans="1:17" x14ac:dyDescent="0.35">
      <c r="A18">
        <v>17</v>
      </c>
      <c r="B18">
        <v>1</v>
      </c>
      <c r="C18">
        <v>1923.0128</v>
      </c>
      <c r="D18">
        <f>1000/executionTime_1IMGS__2[[#This Row],[mean]]</f>
        <v>0.52001733945816686</v>
      </c>
      <c r="E18">
        <f>$C$2/executionTime_1IMGS__2[[#This Row],[mean]]</f>
        <v>11.695536295962253</v>
      </c>
      <c r="G18">
        <v>17</v>
      </c>
      <c r="H18">
        <v>5</v>
      </c>
      <c r="I18">
        <v>9546.3158000000003</v>
      </c>
      <c r="J18">
        <f>5000/executionTime_5IMGS__2[[#This Row],[mean]]</f>
        <v>0.52376226648609292</v>
      </c>
      <c r="K18">
        <f>$I$2/executionTime_5IMGS__2[[#This Row],[mean]]</f>
        <v>11.725333494624177</v>
      </c>
      <c r="M18">
        <v>17</v>
      </c>
      <c r="N18">
        <v>10</v>
      </c>
      <c r="O18">
        <v>18820.251800000002</v>
      </c>
      <c r="P18">
        <f>executionTime_10IMGS__2[[#This Row],[NImgs]]*1000/executionTime_10IMGS__2[[#This Row],[mean]]</f>
        <v>0.53134251901985707</v>
      </c>
      <c r="Q18">
        <f>$O$2/executionTime_10IMGS__2[[#This Row],[mean]]</f>
        <v>11.947571424097523</v>
      </c>
    </row>
    <row r="19" spans="1:17" x14ac:dyDescent="0.35">
      <c r="A19">
        <v>18</v>
      </c>
      <c r="B19">
        <v>1</v>
      </c>
      <c r="C19">
        <v>1929.3296</v>
      </c>
      <c r="D19">
        <f>1000/executionTime_1IMGS__2[[#This Row],[mean]]</f>
        <v>0.51831475555032169</v>
      </c>
      <c r="E19">
        <f>$C$2/executionTime_1IMGS__2[[#This Row],[mean]]</f>
        <v>11.657244049953933</v>
      </c>
      <c r="G19">
        <v>18</v>
      </c>
      <c r="H19">
        <v>5</v>
      </c>
      <c r="I19">
        <v>9147.3259999999991</v>
      </c>
      <c r="J19">
        <f>5000/executionTime_5IMGS__2[[#This Row],[mean]]</f>
        <v>0.54660782834240307</v>
      </c>
      <c r="K19">
        <f>$I$2/executionTime_5IMGS__2[[#This Row],[mean]]</f>
        <v>12.236771314370998</v>
      </c>
      <c r="M19">
        <v>18</v>
      </c>
      <c r="N19">
        <v>10</v>
      </c>
      <c r="O19">
        <v>18284.189399999999</v>
      </c>
      <c r="P19">
        <f>executionTime_10IMGS__2[[#This Row],[NImgs]]*1000/executionTime_10IMGS__2[[#This Row],[mean]]</f>
        <v>0.5469206089059655</v>
      </c>
      <c r="Q19">
        <f>$O$2/executionTime_10IMGS__2[[#This Row],[mean]]</f>
        <v>12.297854593433604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A6A12-BBAA-42ED-B44F-4870CBA543F1}">
  <dimension ref="A1:Q19"/>
  <sheetViews>
    <sheetView workbookViewId="0">
      <selection activeCell="W16" sqref="W16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10.90625" bestFit="1" customWidth="1"/>
    <col min="4" max="5" width="11.90625" bestFit="1" customWidth="1"/>
    <col min="7" max="7" width="9.81640625" bestFit="1" customWidth="1"/>
    <col min="8" max="8" width="8.26953125" bestFit="1" customWidth="1"/>
    <col min="9" max="11" width="11.90625" bestFit="1" customWidth="1"/>
    <col min="13" max="13" width="9.81640625" bestFit="1" customWidth="1"/>
    <col min="14" max="14" width="8.26953125" bestFit="1" customWidth="1"/>
    <col min="15" max="17" width="11.9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21894.925599999999</v>
      </c>
      <c r="D2">
        <f>(executionTime_1IMGS__3[[#This Row],[NImgs]]*1000)/executionTime_1IMGS__3[[#This Row],[mean]]</f>
        <v>4.5672683171848735E-2</v>
      </c>
      <c r="E2">
        <f>$C$2/executionTime_1IMGS__3[[#This Row],[mean]]</f>
        <v>1</v>
      </c>
      <c r="G2">
        <v>1</v>
      </c>
      <c r="H2">
        <v>5</v>
      </c>
      <c r="I2">
        <v>111287.4972</v>
      </c>
      <c r="J2">
        <f>(executionTime_5IMGS__3[[#This Row],[NImgs]]*1000)/executionTime_5IMGS__3[[#This Row],[mean]]</f>
        <v>4.4928676857691072E-2</v>
      </c>
      <c r="K2">
        <f>$I$2/executionTime_5IMGS__3[[#This Row],[mean]]</f>
        <v>1</v>
      </c>
      <c r="M2">
        <v>1</v>
      </c>
      <c r="N2">
        <v>10</v>
      </c>
      <c r="O2">
        <v>219386.72160000002</v>
      </c>
      <c r="P2">
        <f>(executionTime_10IMGS__3[[#This Row],[NImgs]]*1000)/executionTime_10IMGS__3[[#This Row],[mean]]</f>
        <v>4.5581610076806028E-2</v>
      </c>
      <c r="Q2">
        <f>$O$2/executionTime_10IMGS__3[[#This Row],[mean]]</f>
        <v>1</v>
      </c>
    </row>
    <row r="3" spans="1:17" x14ac:dyDescent="0.35">
      <c r="A3">
        <v>2</v>
      </c>
      <c r="B3">
        <v>1</v>
      </c>
      <c r="C3">
        <v>11128.5136</v>
      </c>
      <c r="D3">
        <f>(executionTime_1IMGS__3[[#This Row],[NImgs]]*1000)/executionTime_1IMGS__3[[#This Row],[mean]]</f>
        <v>8.9859260269942967E-2</v>
      </c>
      <c r="E3">
        <f>$C$2/executionTime_1IMGS__3[[#This Row],[mean]]</f>
        <v>1.9674618180814372</v>
      </c>
      <c r="G3">
        <v>2</v>
      </c>
      <c r="H3">
        <v>5</v>
      </c>
      <c r="I3">
        <v>55657.226000000002</v>
      </c>
      <c r="J3">
        <f>(executionTime_5IMGS__3[[#This Row],[NImgs]]*1000)/executionTime_5IMGS__3[[#This Row],[mean]]</f>
        <v>8.9835594752781966E-2</v>
      </c>
      <c r="K3">
        <f>$I$2/executionTime_5IMGS__3[[#This Row],[mean]]</f>
        <v>1.9995156999021113</v>
      </c>
      <c r="M3">
        <v>2</v>
      </c>
      <c r="N3">
        <v>10</v>
      </c>
      <c r="O3">
        <v>111269.63619999999</v>
      </c>
      <c r="P3">
        <f>(executionTime_10IMGS__3[[#This Row],[NImgs]]*1000)/executionTime_10IMGS__3[[#This Row],[mean]]</f>
        <v>8.9871777616183132E-2</v>
      </c>
      <c r="Q3">
        <f>$O$2/executionTime_10IMGS__3[[#This Row],[mean]]</f>
        <v>1.9716674655578683</v>
      </c>
    </row>
    <row r="4" spans="1:17" x14ac:dyDescent="0.35">
      <c r="A4">
        <v>3</v>
      </c>
      <c r="B4">
        <v>1</v>
      </c>
      <c r="C4">
        <v>7572.9881999999998</v>
      </c>
      <c r="D4">
        <f>(executionTime_1IMGS__3[[#This Row],[NImgs]]*1000)/executionTime_1IMGS__3[[#This Row],[mean]]</f>
        <v>0.132048271249122</v>
      </c>
      <c r="E4">
        <f>$C$2/executionTime_1IMGS__3[[#This Row],[mean]]</f>
        <v>2.8911870746081445</v>
      </c>
      <c r="G4">
        <v>3</v>
      </c>
      <c r="H4">
        <v>5</v>
      </c>
      <c r="I4">
        <v>37345.550600000002</v>
      </c>
      <c r="J4">
        <f>(executionTime_5IMGS__3[[#This Row],[NImgs]]*1000)/executionTime_5IMGS__3[[#This Row],[mean]]</f>
        <v>0.13388475788063492</v>
      </c>
      <c r="K4">
        <f>$I$2/executionTime_5IMGS__3[[#This Row],[mean]]</f>
        <v>2.979939923552767</v>
      </c>
      <c r="M4">
        <v>3</v>
      </c>
      <c r="N4">
        <v>10</v>
      </c>
      <c r="O4">
        <v>74678.556599999996</v>
      </c>
      <c r="P4">
        <f>(executionTime_10IMGS__3[[#This Row],[NImgs]]*1000)/executionTime_10IMGS__3[[#This Row],[mean]]</f>
        <v>0.13390724801448561</v>
      </c>
      <c r="Q4">
        <f>$O$2/executionTime_10IMGS__3[[#This Row],[mean]]</f>
        <v>2.9377472140376106</v>
      </c>
    </row>
    <row r="5" spans="1:17" x14ac:dyDescent="0.35">
      <c r="A5">
        <v>4</v>
      </c>
      <c r="B5">
        <v>1</v>
      </c>
      <c r="C5">
        <v>5767.0108</v>
      </c>
      <c r="D5">
        <f>(executionTime_1IMGS__3[[#This Row],[NImgs]]*1000)/executionTime_1IMGS__3[[#This Row],[mean]]</f>
        <v>0.17340005675037057</v>
      </c>
      <c r="E5">
        <f>$C$2/executionTime_1IMGS__3[[#This Row],[mean]]</f>
        <v>3.7965813415851413</v>
      </c>
      <c r="G5">
        <v>4</v>
      </c>
      <c r="H5">
        <v>5</v>
      </c>
      <c r="I5">
        <v>28935.227600000002</v>
      </c>
      <c r="J5">
        <f>(executionTime_5IMGS__3[[#This Row],[NImgs]]*1000)/executionTime_5IMGS__3[[#This Row],[mean]]</f>
        <v>0.17279974670045448</v>
      </c>
      <c r="K5">
        <f>$I$2/executionTime_5IMGS__3[[#This Row],[mean]]</f>
        <v>3.8460902654175078</v>
      </c>
      <c r="M5">
        <v>4</v>
      </c>
      <c r="N5">
        <v>10</v>
      </c>
      <c r="O5">
        <v>57617.470999999998</v>
      </c>
      <c r="P5">
        <f>(executionTime_10IMGS__3[[#This Row],[NImgs]]*1000)/executionTime_10IMGS__3[[#This Row],[mean]]</f>
        <v>0.17355846805563543</v>
      </c>
      <c r="Q5">
        <f>$O$2/executionTime_10IMGS__3[[#This Row],[mean]]</f>
        <v>3.8076423312644185</v>
      </c>
    </row>
    <row r="6" spans="1:17" x14ac:dyDescent="0.35">
      <c r="A6">
        <v>5</v>
      </c>
      <c r="B6">
        <v>1</v>
      </c>
      <c r="C6">
        <v>4692.4222</v>
      </c>
      <c r="D6">
        <f>(executionTime_1IMGS__3[[#This Row],[NImgs]]*1000)/executionTime_1IMGS__3[[#This Row],[mean]]</f>
        <v>0.21310955352653477</v>
      </c>
      <c r="E6">
        <f>$C$2/executionTime_1IMGS__3[[#This Row],[mean]]</f>
        <v>4.666017819112696</v>
      </c>
      <c r="G6">
        <v>5</v>
      </c>
      <c r="H6">
        <v>5</v>
      </c>
      <c r="I6">
        <v>23102.115600000001</v>
      </c>
      <c r="J6">
        <f>(executionTime_5IMGS__3[[#This Row],[NImgs]]*1000)/executionTime_5IMGS__3[[#This Row],[mean]]</f>
        <v>0.21643039479899406</v>
      </c>
      <c r="K6">
        <f>$I$2/executionTime_5IMGS__3[[#This Row],[mean]]</f>
        <v>4.8171993910375894</v>
      </c>
      <c r="M6">
        <v>5</v>
      </c>
      <c r="N6">
        <v>10</v>
      </c>
      <c r="O6">
        <v>46254.486799999999</v>
      </c>
      <c r="P6">
        <f>(executionTime_10IMGS__3[[#This Row],[NImgs]]*1000)/executionTime_10IMGS__3[[#This Row],[mean]]</f>
        <v>0.21619524270670321</v>
      </c>
      <c r="Q6">
        <f>$O$2/executionTime_10IMGS__3[[#This Row],[mean]]</f>
        <v>4.7430365522939937</v>
      </c>
    </row>
    <row r="7" spans="1:17" x14ac:dyDescent="0.35">
      <c r="A7">
        <v>6</v>
      </c>
      <c r="B7">
        <v>1</v>
      </c>
      <c r="C7">
        <v>3908.6527999999998</v>
      </c>
      <c r="D7">
        <f>(executionTime_1IMGS__3[[#This Row],[NImgs]]*1000)/executionTime_1IMGS__3[[#This Row],[mean]]</f>
        <v>0.25584262690203646</v>
      </c>
      <c r="E7">
        <f>$C$2/executionTime_1IMGS__3[[#This Row],[mean]]</f>
        <v>5.6016552813286458</v>
      </c>
      <c r="G7">
        <v>6</v>
      </c>
      <c r="H7">
        <v>5</v>
      </c>
      <c r="I7">
        <v>19730.945</v>
      </c>
      <c r="J7">
        <f>(executionTime_5IMGS__3[[#This Row],[NImgs]]*1000)/executionTime_5IMGS__3[[#This Row],[mean]]</f>
        <v>0.25340904857826119</v>
      </c>
      <c r="K7">
        <f>$I$2/executionTime_5IMGS__3[[#This Row],[mean]]</f>
        <v>5.6402517568215815</v>
      </c>
      <c r="M7">
        <v>6</v>
      </c>
      <c r="N7">
        <v>10</v>
      </c>
      <c r="O7">
        <v>39267.529000000002</v>
      </c>
      <c r="P7">
        <f>(executionTime_10IMGS__3[[#This Row],[NImgs]]*1000)/executionTime_10IMGS__3[[#This Row],[mean]]</f>
        <v>0.25466333774147082</v>
      </c>
      <c r="Q7">
        <f>$O$2/executionTime_10IMGS__3[[#This Row],[mean]]</f>
        <v>5.5869754778814835</v>
      </c>
    </row>
    <row r="8" spans="1:17" x14ac:dyDescent="0.35">
      <c r="A8">
        <v>7</v>
      </c>
      <c r="B8">
        <v>1</v>
      </c>
      <c r="C8">
        <v>3407.6808000000001</v>
      </c>
      <c r="D8">
        <f>(executionTime_1IMGS__3[[#This Row],[NImgs]]*1000)/executionTime_1IMGS__3[[#This Row],[mean]]</f>
        <v>0.29345471559425401</v>
      </c>
      <c r="E8">
        <f>$C$2/executionTime_1IMGS__3[[#This Row],[mean]]</f>
        <v>6.4251691649053511</v>
      </c>
      <c r="G8">
        <v>7</v>
      </c>
      <c r="H8">
        <v>5</v>
      </c>
      <c r="I8">
        <v>16812.492999999999</v>
      </c>
      <c r="J8">
        <f>(executionTime_5IMGS__3[[#This Row],[NImgs]]*1000)/executionTime_5IMGS__3[[#This Row],[mean]]</f>
        <v>0.29739789334038685</v>
      </c>
      <c r="K8">
        <f>$I$2/executionTime_5IMGS__3[[#This Row],[mean]]</f>
        <v>6.6193334444808398</v>
      </c>
      <c r="M8">
        <v>7</v>
      </c>
      <c r="N8">
        <v>10</v>
      </c>
      <c r="O8">
        <v>33559.774599999997</v>
      </c>
      <c r="P8">
        <f>(executionTime_10IMGS__3[[#This Row],[NImgs]]*1000)/executionTime_10IMGS__3[[#This Row],[mean]]</f>
        <v>0.29797577961086785</v>
      </c>
      <c r="Q8">
        <f>$O$2/executionTime_10IMGS__3[[#This Row],[mean]]</f>
        <v>6.5371929405032425</v>
      </c>
    </row>
    <row r="9" spans="1:17" x14ac:dyDescent="0.35">
      <c r="A9">
        <v>8</v>
      </c>
      <c r="B9">
        <v>1</v>
      </c>
      <c r="C9">
        <v>2967.4324000000001</v>
      </c>
      <c r="D9">
        <f>(executionTime_1IMGS__3[[#This Row],[NImgs]]*1000)/executionTime_1IMGS__3[[#This Row],[mean]]</f>
        <v>0.33699166997030833</v>
      </c>
      <c r="E9">
        <f>$C$2/executionTime_1IMGS__3[[#This Row],[mean]]</f>
        <v>7.3784075418196542</v>
      </c>
      <c r="G9">
        <v>8</v>
      </c>
      <c r="H9">
        <v>5</v>
      </c>
      <c r="I9">
        <v>14867.74</v>
      </c>
      <c r="J9">
        <f>(executionTime_5IMGS__3[[#This Row],[NImgs]]*1000)/executionTime_5IMGS__3[[#This Row],[mean]]</f>
        <v>0.33629859010179086</v>
      </c>
      <c r="K9">
        <f>$I$2/executionTime_5IMGS__3[[#This Row],[mean]]</f>
        <v>7.4851656808633997</v>
      </c>
      <c r="M9">
        <v>8</v>
      </c>
      <c r="N9">
        <v>10</v>
      </c>
      <c r="O9">
        <v>29881.0874</v>
      </c>
      <c r="P9">
        <f>(executionTime_10IMGS__3[[#This Row],[NImgs]]*1000)/executionTime_10IMGS__3[[#This Row],[mean]]</f>
        <v>0.33465984239917584</v>
      </c>
      <c r="Q9">
        <f>$O$2/executionTime_10IMGS__3[[#This Row],[mean]]</f>
        <v>7.3419925675127882</v>
      </c>
    </row>
    <row r="10" spans="1:17" x14ac:dyDescent="0.35">
      <c r="A10">
        <v>9</v>
      </c>
      <c r="B10">
        <v>1</v>
      </c>
      <c r="C10">
        <v>2691.4056</v>
      </c>
      <c r="D10">
        <f>(executionTime_1IMGS__3[[#This Row],[NImgs]]*1000)/executionTime_1IMGS__3[[#This Row],[mean]]</f>
        <v>0.37155306506013064</v>
      </c>
      <c r="E10">
        <f>$C$2/executionTime_1IMGS__3[[#This Row],[mean]]</f>
        <v>8.1351267159435192</v>
      </c>
      <c r="G10">
        <v>9</v>
      </c>
      <c r="H10">
        <v>5</v>
      </c>
      <c r="I10">
        <v>13317.484199999999</v>
      </c>
      <c r="J10">
        <f>(executionTime_5IMGS__3[[#This Row],[NImgs]]*1000)/executionTime_5IMGS__3[[#This Row],[mean]]</f>
        <v>0.37544628737010255</v>
      </c>
      <c r="K10">
        <f>$I$2/executionTime_5IMGS__3[[#This Row],[mean]]</f>
        <v>8.3564955308901361</v>
      </c>
      <c r="M10">
        <v>9</v>
      </c>
      <c r="N10">
        <v>10</v>
      </c>
      <c r="O10">
        <v>26575.3344</v>
      </c>
      <c r="P10">
        <f>(executionTime_10IMGS__3[[#This Row],[NImgs]]*1000)/executionTime_10IMGS__3[[#This Row],[mean]]</f>
        <v>0.37628877399939697</v>
      </c>
      <c r="Q10">
        <f>$O$2/executionTime_10IMGS__3[[#This Row],[mean]]</f>
        <v>8.2552760502611022</v>
      </c>
    </row>
    <row r="11" spans="1:17" x14ac:dyDescent="0.35">
      <c r="A11">
        <v>10</v>
      </c>
      <c r="B11">
        <v>1</v>
      </c>
      <c r="C11">
        <v>2470.8483999999999</v>
      </c>
      <c r="D11">
        <f>(executionTime_1IMGS__3[[#This Row],[NImgs]]*1000)/executionTime_1IMGS__3[[#This Row],[mean]]</f>
        <v>0.40471928589386547</v>
      </c>
      <c r="E11">
        <f>$C$2/executionTime_1IMGS__3[[#This Row],[mean]]</f>
        <v>8.8612986535313141</v>
      </c>
      <c r="G11">
        <v>10</v>
      </c>
      <c r="H11">
        <v>5</v>
      </c>
      <c r="I11">
        <v>12337.054599999999</v>
      </c>
      <c r="J11">
        <f>(executionTime_5IMGS__3[[#This Row],[NImgs]]*1000)/executionTime_5IMGS__3[[#This Row],[mean]]</f>
        <v>0.40528312162937175</v>
      </c>
      <c r="K11">
        <f>$I$2/executionTime_5IMGS__3[[#This Row],[mean]]</f>
        <v>9.0205888527071938</v>
      </c>
      <c r="M11">
        <v>10</v>
      </c>
      <c r="N11">
        <v>10</v>
      </c>
      <c r="O11">
        <v>24619.063200000001</v>
      </c>
      <c r="P11">
        <f>(executionTime_10IMGS__3[[#This Row],[NImgs]]*1000)/executionTime_10IMGS__3[[#This Row],[mean]]</f>
        <v>0.40618929805582527</v>
      </c>
      <c r="Q11">
        <f>$O$2/executionTime_10IMGS__3[[#This Row],[mean]]</f>
        <v>8.9112538449472769</v>
      </c>
    </row>
    <row r="12" spans="1:17" x14ac:dyDescent="0.35">
      <c r="A12">
        <v>11</v>
      </c>
      <c r="B12">
        <v>1</v>
      </c>
      <c r="C12">
        <v>2274.9348</v>
      </c>
      <c r="D12">
        <f>(executionTime_1IMGS__3[[#This Row],[NImgs]]*1000)/executionTime_1IMGS__3[[#This Row],[mean]]</f>
        <v>0.43957303743386406</v>
      </c>
      <c r="E12">
        <f>$C$2/executionTime_1IMGS__3[[#This Row],[mean]]</f>
        <v>9.624418950380468</v>
      </c>
      <c r="G12">
        <v>11</v>
      </c>
      <c r="H12">
        <v>5</v>
      </c>
      <c r="I12">
        <v>11250.353999999999</v>
      </c>
      <c r="J12">
        <f>(executionTime_5IMGS__3[[#This Row],[NImgs]]*1000)/executionTime_5IMGS__3[[#This Row],[mean]]</f>
        <v>0.44443045969931261</v>
      </c>
      <c r="K12">
        <f>$I$2/executionTime_5IMGS__3[[#This Row],[mean]]</f>
        <v>9.8919107078763933</v>
      </c>
      <c r="M12">
        <v>11</v>
      </c>
      <c r="N12">
        <v>10</v>
      </c>
      <c r="O12">
        <v>22543.4408</v>
      </c>
      <c r="P12">
        <f>(executionTime_10IMGS__3[[#This Row],[NImgs]]*1000)/executionTime_10IMGS__3[[#This Row],[mean]]</f>
        <v>0.44358800809147109</v>
      </c>
      <c r="Q12">
        <f>$O$2/executionTime_10IMGS__3[[#This Row],[mean]]</f>
        <v>9.7317318836262121</v>
      </c>
    </row>
    <row r="13" spans="1:17" x14ac:dyDescent="0.35">
      <c r="A13">
        <v>12</v>
      </c>
      <c r="B13">
        <v>1</v>
      </c>
      <c r="C13">
        <v>2113.1222000000002</v>
      </c>
      <c r="D13">
        <f>(executionTime_1IMGS__3[[#This Row],[NImgs]]*1000)/executionTime_1IMGS__3[[#This Row],[mean]]</f>
        <v>0.4732333984281647</v>
      </c>
      <c r="E13">
        <f>$C$2/executionTime_1IMGS__3[[#This Row],[mean]]</f>
        <v>10.361410050019822</v>
      </c>
      <c r="G13">
        <v>12</v>
      </c>
      <c r="H13">
        <v>5</v>
      </c>
      <c r="I13">
        <v>10602.4732</v>
      </c>
      <c r="J13">
        <f>(executionTime_5IMGS__3[[#This Row],[NImgs]]*1000)/executionTime_5IMGS__3[[#This Row],[mean]]</f>
        <v>0.47158808192035795</v>
      </c>
      <c r="K13">
        <f>$I$2/executionTime_5IMGS__3[[#This Row],[mean]]</f>
        <v>10.496371469253042</v>
      </c>
      <c r="M13">
        <v>12</v>
      </c>
      <c r="N13">
        <v>10</v>
      </c>
      <c r="O13">
        <v>21119.922600000002</v>
      </c>
      <c r="P13">
        <f>(executionTime_10IMGS__3[[#This Row],[NImgs]]*1000)/executionTime_10IMGS__3[[#This Row],[mean]]</f>
        <v>0.47348658370556712</v>
      </c>
      <c r="Q13">
        <f>$O$2/executionTime_10IMGS__3[[#This Row],[mean]]</f>
        <v>10.387666932074836</v>
      </c>
    </row>
    <row r="14" spans="1:17" x14ac:dyDescent="0.35">
      <c r="A14">
        <v>13</v>
      </c>
      <c r="B14">
        <v>1</v>
      </c>
      <c r="C14">
        <v>1976.8291999999999</v>
      </c>
      <c r="D14">
        <f>(executionTime_1IMGS__3[[#This Row],[NImgs]]*1000)/executionTime_1IMGS__3[[#This Row],[mean]]</f>
        <v>0.50586059736470912</v>
      </c>
      <c r="E14">
        <f>$C$2/executionTime_1IMGS__3[[#This Row],[mean]]</f>
        <v>11.075780143271862</v>
      </c>
      <c r="G14">
        <v>13</v>
      </c>
      <c r="H14">
        <v>5</v>
      </c>
      <c r="I14">
        <v>10043.1</v>
      </c>
      <c r="J14">
        <f>(executionTime_5IMGS__3[[#This Row],[NImgs]]*1000)/executionTime_5IMGS__3[[#This Row],[mean]]</f>
        <v>0.49785424819029978</v>
      </c>
      <c r="K14">
        <f>$I$2/executionTime_5IMGS__3[[#This Row],[mean]]</f>
        <v>11.080990650297219</v>
      </c>
      <c r="M14">
        <v>13</v>
      </c>
      <c r="N14">
        <v>10</v>
      </c>
      <c r="O14">
        <v>19783.042000000001</v>
      </c>
      <c r="P14">
        <f>(executionTime_10IMGS__3[[#This Row],[NImgs]]*1000)/executionTime_10IMGS__3[[#This Row],[mean]]</f>
        <v>0.50548343374087767</v>
      </c>
      <c r="Q14">
        <f>$O$2/executionTime_10IMGS__3[[#This Row],[mean]]</f>
        <v>11.089635335152197</v>
      </c>
    </row>
    <row r="15" spans="1:17" x14ac:dyDescent="0.35">
      <c r="A15">
        <v>14</v>
      </c>
      <c r="B15">
        <v>1</v>
      </c>
      <c r="C15">
        <v>1845.4097999999999</v>
      </c>
      <c r="D15">
        <f>(executionTime_1IMGS__3[[#This Row],[NImgs]]*1000)/executionTime_1IMGS__3[[#This Row],[mean]]</f>
        <v>0.54188505989293001</v>
      </c>
      <c r="E15">
        <f>$C$2/executionTime_1IMGS__3[[#This Row],[mean]]</f>
        <v>11.864533070107246</v>
      </c>
      <c r="G15">
        <v>14</v>
      </c>
      <c r="H15">
        <v>5</v>
      </c>
      <c r="I15">
        <v>9420.2566000000006</v>
      </c>
      <c r="J15">
        <f>(executionTime_5IMGS__3[[#This Row],[NImgs]]*1000)/executionTime_5IMGS__3[[#This Row],[mean]]</f>
        <v>0.53077110447288667</v>
      </c>
      <c r="K15">
        <f>$I$2/executionTime_5IMGS__3[[#This Row],[mean]]</f>
        <v>11.813637560573454</v>
      </c>
      <c r="M15">
        <v>14</v>
      </c>
      <c r="N15">
        <v>10</v>
      </c>
      <c r="O15">
        <v>18734.014600000002</v>
      </c>
      <c r="P15">
        <f>(executionTime_10IMGS__3[[#This Row],[NImgs]]*1000)/executionTime_10IMGS__3[[#This Row],[mean]]</f>
        <v>0.53378841713937808</v>
      </c>
      <c r="Q15">
        <f>$O$2/executionTime_10IMGS__3[[#This Row],[mean]]</f>
        <v>11.710609086426141</v>
      </c>
    </row>
    <row r="16" spans="1:17" x14ac:dyDescent="0.35">
      <c r="A16">
        <v>15</v>
      </c>
      <c r="B16">
        <v>1</v>
      </c>
      <c r="C16">
        <v>1739.6098</v>
      </c>
      <c r="D16">
        <f>(executionTime_1IMGS__3[[#This Row],[NImgs]]*1000)/executionTime_1IMGS__3[[#This Row],[mean]]</f>
        <v>0.57484155354838773</v>
      </c>
      <c r="E16">
        <f>$C$2/executionTime_1IMGS__3[[#This Row],[mean]]</f>
        <v>12.586113046730365</v>
      </c>
      <c r="G16">
        <v>15</v>
      </c>
      <c r="H16">
        <v>5</v>
      </c>
      <c r="I16">
        <v>8973.7608</v>
      </c>
      <c r="J16">
        <f>(executionTime_5IMGS__3[[#This Row],[NImgs]]*1000)/executionTime_5IMGS__3[[#This Row],[mean]]</f>
        <v>0.55717999525906681</v>
      </c>
      <c r="K16">
        <f>$I$2/executionTime_5IMGS__3[[#This Row],[mean]]</f>
        <v>12.401433432457884</v>
      </c>
      <c r="M16">
        <v>15</v>
      </c>
      <c r="N16">
        <v>10</v>
      </c>
      <c r="O16">
        <v>17808.683399999998</v>
      </c>
      <c r="P16">
        <f>(executionTime_10IMGS__3[[#This Row],[NImgs]]*1000)/executionTime_10IMGS__3[[#This Row],[mean]]</f>
        <v>0.56152382382181054</v>
      </c>
      <c r="Q16">
        <f>$O$2/executionTime_10IMGS__3[[#This Row],[mean]]</f>
        <v>12.319087080856299</v>
      </c>
    </row>
    <row r="17" spans="1:17" x14ac:dyDescent="0.35">
      <c r="A17">
        <v>16</v>
      </c>
      <c r="B17">
        <v>1</v>
      </c>
      <c r="C17">
        <v>1647.6181999999999</v>
      </c>
      <c r="D17">
        <f>(executionTime_1IMGS__3[[#This Row],[NImgs]]*1000)/executionTime_1IMGS__3[[#This Row],[mean]]</f>
        <v>0.60693672842409729</v>
      </c>
      <c r="E17">
        <f>$C$2/executionTime_1IMGS__3[[#This Row],[mean]]</f>
        <v>13.288834512753015</v>
      </c>
      <c r="G17">
        <v>16</v>
      </c>
      <c r="H17">
        <v>5</v>
      </c>
      <c r="I17">
        <v>8545.0399999999991</v>
      </c>
      <c r="J17">
        <f>(executionTime_5IMGS__3[[#This Row],[NImgs]]*1000)/executionTime_5IMGS__3[[#This Row],[mean]]</f>
        <v>0.58513476823982102</v>
      </c>
      <c r="K17">
        <f>$I$2/executionTime_5IMGS__3[[#This Row],[mean]]</f>
        <v>13.023636776422347</v>
      </c>
      <c r="M17">
        <v>16</v>
      </c>
      <c r="N17">
        <v>10</v>
      </c>
      <c r="O17">
        <v>16937.878199999999</v>
      </c>
      <c r="P17">
        <f>(executionTime_10IMGS__3[[#This Row],[NImgs]]*1000)/executionTime_10IMGS__3[[#This Row],[mean]]</f>
        <v>0.59039272109065</v>
      </c>
      <c r="Q17">
        <f>$O$2/executionTime_10IMGS__3[[#This Row],[mean]]</f>
        <v>12.952432353658089</v>
      </c>
    </row>
    <row r="18" spans="1:17" x14ac:dyDescent="0.35">
      <c r="A18">
        <v>17</v>
      </c>
      <c r="B18">
        <v>1</v>
      </c>
      <c r="C18">
        <v>1839.9646</v>
      </c>
      <c r="D18">
        <f>(executionTime_1IMGS__3[[#This Row],[NImgs]]*1000)/executionTime_1IMGS__3[[#This Row],[mean]]</f>
        <v>0.54348871711988367</v>
      </c>
      <c r="E18">
        <f>$C$2/executionTime_1IMGS__3[[#This Row],[mean]]</f>
        <v>11.8996450257793</v>
      </c>
      <c r="G18">
        <v>17</v>
      </c>
      <c r="H18">
        <v>5</v>
      </c>
      <c r="I18">
        <v>9156.4994000000006</v>
      </c>
      <c r="J18">
        <f>(executionTime_5IMGS__3[[#This Row],[NImgs]]*1000)/executionTime_5IMGS__3[[#This Row],[mean]]</f>
        <v>0.54606021161318485</v>
      </c>
      <c r="K18">
        <f>$I$2/executionTime_5IMGS__3[[#This Row],[mean]]</f>
        <v>12.153934854186742</v>
      </c>
      <c r="M18">
        <v>17</v>
      </c>
      <c r="N18">
        <v>10</v>
      </c>
      <c r="O18">
        <v>18116.308799999999</v>
      </c>
      <c r="P18">
        <f>(executionTime_10IMGS__3[[#This Row],[NImgs]]*1000)/executionTime_10IMGS__3[[#This Row],[mean]]</f>
        <v>0.55198882456673515</v>
      </c>
      <c r="Q18">
        <f>$O$2/executionTime_10IMGS__3[[#This Row],[mean]]</f>
        <v>12.109901858153359</v>
      </c>
    </row>
    <row r="19" spans="1:17" x14ac:dyDescent="0.35">
      <c r="A19">
        <v>18</v>
      </c>
      <c r="B19">
        <v>1</v>
      </c>
      <c r="C19">
        <v>1774.117</v>
      </c>
      <c r="D19">
        <f>(executionTime_1IMGS__3[[#This Row],[NImgs]]*1000)/executionTime_1IMGS__3[[#This Row],[mean]]</f>
        <v>0.56366068303274253</v>
      </c>
      <c r="E19">
        <f>$C$2/executionTime_1IMGS__3[[#This Row],[mean]]</f>
        <v>12.341308718647079</v>
      </c>
      <c r="G19">
        <v>18</v>
      </c>
      <c r="H19">
        <v>5</v>
      </c>
      <c r="I19">
        <v>8857.860200000001</v>
      </c>
      <c r="J19">
        <f>(executionTime_5IMGS__3[[#This Row],[NImgs]]*1000)/executionTime_5IMGS__3[[#This Row],[mean]]</f>
        <v>0.56447041239147122</v>
      </c>
      <c r="K19">
        <f>$I$2/executionTime_5IMGS__3[[#This Row],[mean]]</f>
        <v>12.563699887699739</v>
      </c>
      <c r="M19">
        <v>18</v>
      </c>
      <c r="N19">
        <v>10</v>
      </c>
      <c r="O19">
        <v>17672.13</v>
      </c>
      <c r="P19">
        <f>(executionTime_10IMGS__3[[#This Row],[NImgs]]*1000)/executionTime_10IMGS__3[[#This Row],[mean]]</f>
        <v>0.56586274546418569</v>
      </c>
      <c r="Q19">
        <f>$O$2/executionTime_10IMGS__3[[#This Row],[mean]]</f>
        <v>12.414277260296297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B577A-5E3C-4835-AA6E-BB48F14251BD}">
  <dimension ref="A1:Q19"/>
  <sheetViews>
    <sheetView workbookViewId="0">
      <selection activeCell="E2" sqref="E2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9.90625" bestFit="1" customWidth="1"/>
    <col min="4" max="5" width="11.90625" bestFit="1" customWidth="1"/>
    <col min="7" max="7" width="9.81640625" bestFit="1" customWidth="1"/>
    <col min="8" max="8" width="8.26953125" bestFit="1" customWidth="1"/>
    <col min="9" max="9" width="10.90625" bestFit="1" customWidth="1"/>
    <col min="10" max="11" width="11.90625" bestFit="1" customWidth="1"/>
    <col min="13" max="13" width="9.81640625" bestFit="1" customWidth="1"/>
    <col min="14" max="14" width="8.26953125" bestFit="1" customWidth="1"/>
    <col min="15" max="15" width="10.90625" bestFit="1" customWidth="1"/>
    <col min="16" max="17" width="11.9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5428.8004000000001</v>
      </c>
      <c r="D2">
        <f>executionTime_1IMGS__4[[#This Row],[NImgs]]*1000/executionTime_1IMGS__4[[#This Row],[mean]]</f>
        <v>0.1842027568374037</v>
      </c>
      <c r="E2">
        <f>$C$2/executionTime_1IMGS__4[[#This Row],[mean]]</f>
        <v>1</v>
      </c>
      <c r="G2">
        <v>1</v>
      </c>
      <c r="H2">
        <v>5</v>
      </c>
      <c r="I2">
        <v>27388.8616</v>
      </c>
      <c r="J2">
        <f>executionTime_5IMGS__4[[#This Row],[NImgs]]*1000/executionTime_5IMGS__4[[#This Row],[mean]]</f>
        <v>0.18255596282249278</v>
      </c>
      <c r="K2">
        <f>$I$2/executionTime_5IMGS__4[[#This Row],[mean]]</f>
        <v>1</v>
      </c>
      <c r="M2">
        <v>1</v>
      </c>
      <c r="N2">
        <v>10</v>
      </c>
      <c r="O2">
        <v>55071.845199999996</v>
      </c>
      <c r="P2">
        <f>executionTime_10IMGS__4[[#This Row],[NImgs]]*1000/executionTime_10IMGS__4[[#This Row],[mean]]</f>
        <v>0.18158098686695176</v>
      </c>
      <c r="Q2">
        <f>$O$2/executionTime_10IMGS__4[[#This Row],[mean]]</f>
        <v>1</v>
      </c>
    </row>
    <row r="3" spans="1:17" x14ac:dyDescent="0.35">
      <c r="A3">
        <v>2</v>
      </c>
      <c r="B3">
        <v>1</v>
      </c>
      <c r="C3">
        <v>3076.2202000000002</v>
      </c>
      <c r="D3">
        <f>executionTime_1IMGS__4[[#This Row],[NImgs]]*1000/executionTime_1IMGS__4[[#This Row],[mean]]</f>
        <v>0.32507425833820347</v>
      </c>
      <c r="E3">
        <f>$C$2/executionTime_1IMGS__4[[#This Row],[mean]]</f>
        <v>1.7647632636961423</v>
      </c>
      <c r="G3">
        <v>2</v>
      </c>
      <c r="H3">
        <v>5</v>
      </c>
      <c r="I3">
        <v>14355.9944</v>
      </c>
      <c r="J3">
        <f>executionTime_5IMGS__4[[#This Row],[NImgs]]*1000/executionTime_5IMGS__4[[#This Row],[mean]]</f>
        <v>0.34828656662056096</v>
      </c>
      <c r="K3">
        <f>$I$2/executionTime_5IMGS__4[[#This Row],[mean]]</f>
        <v>1.9078345140619448</v>
      </c>
      <c r="M3">
        <v>2</v>
      </c>
      <c r="N3">
        <v>10</v>
      </c>
      <c r="O3">
        <v>28582.430199999999</v>
      </c>
      <c r="P3">
        <f>executionTime_10IMGS__4[[#This Row],[NImgs]]*1000/executionTime_10IMGS__4[[#This Row],[mean]]</f>
        <v>0.34986528192413813</v>
      </c>
      <c r="Q3">
        <f>$O$2/executionTime_10IMGS__4[[#This Row],[mean]]</f>
        <v>1.9267726646980492</v>
      </c>
    </row>
    <row r="4" spans="1:17" x14ac:dyDescent="0.35">
      <c r="A4">
        <v>3</v>
      </c>
      <c r="B4">
        <v>1</v>
      </c>
      <c r="C4">
        <v>2127.0309999999999</v>
      </c>
      <c r="D4">
        <f>executionTime_1IMGS__4[[#This Row],[NImgs]]*1000/executionTime_1IMGS__4[[#This Row],[mean]]</f>
        <v>0.47013889313319834</v>
      </c>
      <c r="E4">
        <f>$C$2/executionTime_1IMGS__4[[#This Row],[mean]]</f>
        <v>2.5522902110970644</v>
      </c>
      <c r="G4">
        <v>3</v>
      </c>
      <c r="H4">
        <v>5</v>
      </c>
      <c r="I4">
        <v>9871.0184000000008</v>
      </c>
      <c r="J4">
        <f>executionTime_5IMGS__4[[#This Row],[NImgs]]*1000/executionTime_5IMGS__4[[#This Row],[mean]]</f>
        <v>0.5065333481700327</v>
      </c>
      <c r="K4">
        <f>$I$2/executionTime_5IMGS__4[[#This Row],[mean]]</f>
        <v>2.7746743537627281</v>
      </c>
      <c r="M4">
        <v>3</v>
      </c>
      <c r="N4">
        <v>10</v>
      </c>
      <c r="O4">
        <v>19469.2628</v>
      </c>
      <c r="P4">
        <f>executionTime_10IMGS__4[[#This Row],[NImgs]]*1000/executionTime_10IMGS__4[[#This Row],[mean]]</f>
        <v>0.51363013087480636</v>
      </c>
      <c r="Q4">
        <f>$O$2/executionTime_10IMGS__4[[#This Row],[mean]]</f>
        <v>2.8286559057593075</v>
      </c>
    </row>
    <row r="5" spans="1:17" x14ac:dyDescent="0.35">
      <c r="A5">
        <v>4</v>
      </c>
      <c r="B5">
        <v>1</v>
      </c>
      <c r="C5">
        <v>1697.6722</v>
      </c>
      <c r="D5">
        <f>executionTime_1IMGS__4[[#This Row],[NImgs]]*1000/executionTime_1IMGS__4[[#This Row],[mean]]</f>
        <v>0.58904186567936967</v>
      </c>
      <c r="E5">
        <f>$C$2/executionTime_1IMGS__4[[#This Row],[mean]]</f>
        <v>3.1977907160169083</v>
      </c>
      <c r="G5">
        <v>4</v>
      </c>
      <c r="H5">
        <v>5</v>
      </c>
      <c r="I5">
        <v>8180.5676000000003</v>
      </c>
      <c r="J5">
        <f>executionTime_5IMGS__4[[#This Row],[NImgs]]*1000/executionTime_5IMGS__4[[#This Row],[mean]]</f>
        <v>0.61120453304487088</v>
      </c>
      <c r="K5">
        <f>$I$2/executionTime_5IMGS__4[[#This Row],[mean]]</f>
        <v>3.348039272971719</v>
      </c>
      <c r="M5">
        <v>4</v>
      </c>
      <c r="N5">
        <v>10</v>
      </c>
      <c r="O5">
        <v>16604.166999999998</v>
      </c>
      <c r="P5">
        <f>executionTime_10IMGS__4[[#This Row],[NImgs]]*1000/executionTime_10IMGS__4[[#This Row],[mean]]</f>
        <v>0.60225845716921556</v>
      </c>
      <c r="Q5">
        <f>$O$2/executionTime_10IMGS__4[[#This Row],[mean]]</f>
        <v>3.3167484523613866</v>
      </c>
    </row>
    <row r="6" spans="1:17" x14ac:dyDescent="0.35">
      <c r="A6">
        <v>5</v>
      </c>
      <c r="B6">
        <v>1</v>
      </c>
      <c r="C6">
        <v>1478.8178</v>
      </c>
      <c r="D6">
        <f>executionTime_1IMGS__4[[#This Row],[NImgs]]*1000/executionTime_1IMGS__4[[#This Row],[mean]]</f>
        <v>0.67621582591175189</v>
      </c>
      <c r="E6">
        <f>$C$2/executionTime_1IMGS__4[[#This Row],[mean]]</f>
        <v>3.6710407461960495</v>
      </c>
      <c r="G6">
        <v>5</v>
      </c>
      <c r="H6">
        <v>5</v>
      </c>
      <c r="I6">
        <v>7322.8728000000001</v>
      </c>
      <c r="J6">
        <f>executionTime_5IMGS__4[[#This Row],[NImgs]]*1000/executionTime_5IMGS__4[[#This Row],[mean]]</f>
        <v>0.68279214135741917</v>
      </c>
      <c r="K6">
        <f>$I$2/executionTime_5IMGS__4[[#This Row],[mean]]</f>
        <v>3.7401798922411982</v>
      </c>
      <c r="M6">
        <v>5</v>
      </c>
      <c r="N6">
        <v>10</v>
      </c>
      <c r="O6">
        <v>14989.243200000001</v>
      </c>
      <c r="P6">
        <f>executionTime_10IMGS__4[[#This Row],[NImgs]]*1000/executionTime_10IMGS__4[[#This Row],[mean]]</f>
        <v>0.66714508975343056</v>
      </c>
      <c r="Q6">
        <f>$O$2/executionTime_10IMGS__4[[#This Row],[mean]]</f>
        <v>3.6740911108841035</v>
      </c>
    </row>
    <row r="7" spans="1:17" x14ac:dyDescent="0.35">
      <c r="A7">
        <v>6</v>
      </c>
      <c r="B7">
        <v>1</v>
      </c>
      <c r="C7">
        <v>1359.2076</v>
      </c>
      <c r="D7">
        <f>executionTime_1IMGS__4[[#This Row],[NImgs]]*1000/executionTime_1IMGS__4[[#This Row],[mean]]</f>
        <v>0.73572278436347771</v>
      </c>
      <c r="E7">
        <f>$C$2/executionTime_1IMGS__4[[#This Row],[mean]]</f>
        <v>3.9940921460415613</v>
      </c>
      <c r="G7">
        <v>6</v>
      </c>
      <c r="H7">
        <v>5</v>
      </c>
      <c r="I7">
        <v>6391.5357999999997</v>
      </c>
      <c r="J7">
        <f>executionTime_5IMGS__4[[#This Row],[NImgs]]*1000/executionTime_5IMGS__4[[#This Row],[mean]]</f>
        <v>0.78228459582437138</v>
      </c>
      <c r="K7">
        <f>$I$2/executionTime_5IMGS__4[[#This Row],[mean]]</f>
        <v>4.2851769053691289</v>
      </c>
      <c r="M7">
        <v>6</v>
      </c>
      <c r="N7">
        <v>10</v>
      </c>
      <c r="O7">
        <v>13393.238799999999</v>
      </c>
      <c r="P7">
        <f>executionTime_10IMGS__4[[#This Row],[NImgs]]*1000/executionTime_10IMGS__4[[#This Row],[mean]]</f>
        <v>0.74664538946322678</v>
      </c>
      <c r="Q7">
        <f>$O$2/executionTime_10IMGS__4[[#This Row],[mean]]</f>
        <v>4.1119139307812533</v>
      </c>
    </row>
    <row r="8" spans="1:17" x14ac:dyDescent="0.35">
      <c r="A8">
        <v>7</v>
      </c>
      <c r="B8">
        <v>1</v>
      </c>
      <c r="C8">
        <v>1193.2598</v>
      </c>
      <c r="D8">
        <f>executionTime_1IMGS__4[[#This Row],[NImgs]]*1000/executionTime_1IMGS__4[[#This Row],[mean]]</f>
        <v>0.8380404669628525</v>
      </c>
      <c r="E8">
        <f>$C$2/executionTime_1IMGS__4[[#This Row],[mean]]</f>
        <v>4.5495544222641202</v>
      </c>
      <c r="G8">
        <v>7</v>
      </c>
      <c r="H8">
        <v>5</v>
      </c>
      <c r="I8">
        <v>5839.2413999999999</v>
      </c>
      <c r="J8">
        <f>executionTime_5IMGS__4[[#This Row],[NImgs]]*1000/executionTime_5IMGS__4[[#This Row],[mean]]</f>
        <v>0.85627561141760644</v>
      </c>
      <c r="K8">
        <f>$I$2/executionTime_5IMGS__4[[#This Row],[mean]]</f>
        <v>4.6904828425144407</v>
      </c>
      <c r="M8">
        <v>7</v>
      </c>
      <c r="N8">
        <v>10</v>
      </c>
      <c r="O8">
        <v>11611.4342</v>
      </c>
      <c r="P8">
        <f>executionTime_10IMGS__4[[#This Row],[NImgs]]*1000/executionTime_10IMGS__4[[#This Row],[mean]]</f>
        <v>0.86122005496960918</v>
      </c>
      <c r="Q8">
        <f>$O$2/executionTime_10IMGS__4[[#This Row],[mean]]</f>
        <v>4.7428977550421809</v>
      </c>
    </row>
    <row r="9" spans="1:17" x14ac:dyDescent="0.35">
      <c r="A9">
        <v>8</v>
      </c>
      <c r="B9">
        <v>1</v>
      </c>
      <c r="C9">
        <v>1103.0442</v>
      </c>
      <c r="D9">
        <f>executionTime_1IMGS__4[[#This Row],[NImgs]]*1000/executionTime_1IMGS__4[[#This Row],[mean]]</f>
        <v>0.90658198465664386</v>
      </c>
      <c r="E9">
        <f>$C$2/executionTime_1IMGS__4[[#This Row],[mean]]</f>
        <v>4.9216526409367818</v>
      </c>
      <c r="G9">
        <v>8</v>
      </c>
      <c r="H9">
        <v>5</v>
      </c>
      <c r="I9">
        <v>5258.0469999999996</v>
      </c>
      <c r="J9">
        <f>executionTime_5IMGS__4[[#This Row],[NImgs]]*1000/executionTime_5IMGS__4[[#This Row],[mean]]</f>
        <v>0.95092341319885509</v>
      </c>
      <c r="K9">
        <f>$I$2/executionTime_5IMGS__4[[#This Row],[mean]]</f>
        <v>5.208941951260611</v>
      </c>
      <c r="M9">
        <v>8</v>
      </c>
      <c r="N9">
        <v>10</v>
      </c>
      <c r="O9">
        <v>10429.380999999999</v>
      </c>
      <c r="P9">
        <f>executionTime_10IMGS__4[[#This Row],[NImgs]]*1000/executionTime_10IMGS__4[[#This Row],[mean]]</f>
        <v>0.95882967550998477</v>
      </c>
      <c r="Q9">
        <f>$O$2/executionTime_10IMGS__4[[#This Row],[mean]]</f>
        <v>5.2804519462852113</v>
      </c>
    </row>
    <row r="10" spans="1:17" x14ac:dyDescent="0.35">
      <c r="A10">
        <v>9</v>
      </c>
      <c r="B10">
        <v>1</v>
      </c>
      <c r="C10">
        <v>1001.9426</v>
      </c>
      <c r="D10">
        <f>executionTime_1IMGS__4[[#This Row],[NImgs]]*1000/executionTime_1IMGS__4[[#This Row],[mean]]</f>
        <v>0.99806116637819375</v>
      </c>
      <c r="E10">
        <f>$C$2/executionTime_1IMGS__4[[#This Row],[mean]]</f>
        <v>5.4182748592584051</v>
      </c>
      <c r="G10">
        <v>9</v>
      </c>
      <c r="H10">
        <v>5</v>
      </c>
      <c r="I10">
        <v>4821.5302000000001</v>
      </c>
      <c r="J10">
        <f>executionTime_5IMGS__4[[#This Row],[NImgs]]*1000/executionTime_5IMGS__4[[#This Row],[mean]]</f>
        <v>1.0370151782933974</v>
      </c>
      <c r="K10">
        <f>$I$2/executionTime_5IMGS__4[[#This Row],[mean]]</f>
        <v>5.6805330390754367</v>
      </c>
      <c r="M10">
        <v>9</v>
      </c>
      <c r="N10">
        <v>10</v>
      </c>
      <c r="O10">
        <v>9800.7335999999996</v>
      </c>
      <c r="P10">
        <f>executionTime_10IMGS__4[[#This Row],[NImgs]]*1000/executionTime_10IMGS__4[[#This Row],[mean]]</f>
        <v>1.0203317841431789</v>
      </c>
      <c r="Q10">
        <f>$O$2/executionTime_10IMGS__4[[#This Row],[mean]]</f>
        <v>5.6191554068972955</v>
      </c>
    </row>
    <row r="11" spans="1:17" x14ac:dyDescent="0.35">
      <c r="A11">
        <v>10</v>
      </c>
      <c r="B11">
        <v>1</v>
      </c>
      <c r="C11">
        <v>960.53279999999995</v>
      </c>
      <c r="D11">
        <f>executionTime_1IMGS__4[[#This Row],[NImgs]]*1000/executionTime_1IMGS__4[[#This Row],[mean]]</f>
        <v>1.0410888623480636</v>
      </c>
      <c r="E11">
        <f>$C$2/executionTime_1IMGS__4[[#This Row],[mean]]</f>
        <v>5.6518636323507128</v>
      </c>
      <c r="G11">
        <v>10</v>
      </c>
      <c r="H11">
        <v>5</v>
      </c>
      <c r="I11">
        <v>4552.4052000000001</v>
      </c>
      <c r="J11">
        <f>executionTime_5IMGS__4[[#This Row],[NImgs]]*1000/executionTime_5IMGS__4[[#This Row],[mean]]</f>
        <v>1.0983205097823894</v>
      </c>
      <c r="K11">
        <f>$I$2/executionTime_5IMGS__4[[#This Row],[mean]]</f>
        <v>6.0163496869742614</v>
      </c>
      <c r="M11">
        <v>10</v>
      </c>
      <c r="N11">
        <v>10</v>
      </c>
      <c r="O11">
        <v>9138.2836000000007</v>
      </c>
      <c r="P11">
        <f>executionTime_10IMGS__4[[#This Row],[NImgs]]*1000/executionTime_10IMGS__4[[#This Row],[mean]]</f>
        <v>1.0942974017571527</v>
      </c>
      <c r="Q11">
        <f>$O$2/executionTime_10IMGS__4[[#This Row],[mean]]</f>
        <v>6.0264977112332119</v>
      </c>
    </row>
    <row r="12" spans="1:17" x14ac:dyDescent="0.35">
      <c r="A12">
        <v>11</v>
      </c>
      <c r="B12">
        <v>1</v>
      </c>
      <c r="C12">
        <v>936.00720000000001</v>
      </c>
      <c r="D12">
        <f>executionTime_1IMGS__4[[#This Row],[NImgs]]*1000/executionTime_1IMGS__4[[#This Row],[mean]]</f>
        <v>1.0683678501618363</v>
      </c>
      <c r="E12">
        <f>$C$2/executionTime_1IMGS__4[[#This Row],[mean]]</f>
        <v>5.7999558123057176</v>
      </c>
      <c r="G12">
        <v>11</v>
      </c>
      <c r="H12">
        <v>5</v>
      </c>
      <c r="I12">
        <v>4399.1419999999998</v>
      </c>
      <c r="J12">
        <f>executionTime_5IMGS__4[[#This Row],[NImgs]]*1000/executionTime_5IMGS__4[[#This Row],[mean]]</f>
        <v>1.1365852704913821</v>
      </c>
      <c r="K12">
        <f>$I$2/executionTime_5IMGS__4[[#This Row],[mean]]</f>
        <v>6.2259553340174065</v>
      </c>
      <c r="M12">
        <v>11</v>
      </c>
      <c r="N12">
        <v>10</v>
      </c>
      <c r="O12">
        <v>8632.0712000000003</v>
      </c>
      <c r="P12">
        <f>executionTime_10IMGS__4[[#This Row],[NImgs]]*1000/executionTime_10IMGS__4[[#This Row],[mean]]</f>
        <v>1.158470518639837</v>
      </c>
      <c r="Q12">
        <f>$O$2/executionTime_10IMGS__4[[#This Row],[mean]]</f>
        <v>6.3799109071296813</v>
      </c>
    </row>
    <row r="13" spans="1:17" x14ac:dyDescent="0.35">
      <c r="A13">
        <v>12</v>
      </c>
      <c r="B13">
        <v>1</v>
      </c>
      <c r="C13">
        <v>850.37040000000002</v>
      </c>
      <c r="D13">
        <f>executionTime_1IMGS__4[[#This Row],[NImgs]]*1000/executionTime_1IMGS__4[[#This Row],[mean]]</f>
        <v>1.1759581471791587</v>
      </c>
      <c r="E13">
        <f>$C$2/executionTime_1IMGS__4[[#This Row],[mean]]</f>
        <v>6.3840420597894756</v>
      </c>
      <c r="G13">
        <v>12</v>
      </c>
      <c r="H13">
        <v>5</v>
      </c>
      <c r="I13">
        <v>4251.9264000000003</v>
      </c>
      <c r="J13">
        <f>executionTime_5IMGS__4[[#This Row],[NImgs]]*1000/executionTime_5IMGS__4[[#This Row],[mean]]</f>
        <v>1.1759375703210666</v>
      </c>
      <c r="K13">
        <f>$I$2/executionTime_5IMGS__4[[#This Row],[mean]]</f>
        <v>6.4415182727527922</v>
      </c>
      <c r="M13">
        <v>12</v>
      </c>
      <c r="N13">
        <v>10</v>
      </c>
      <c r="O13">
        <v>8282.7936000000009</v>
      </c>
      <c r="P13">
        <f>executionTime_10IMGS__4[[#This Row],[NImgs]]*1000/executionTime_10IMGS__4[[#This Row],[mean]]</f>
        <v>1.2073221286112936</v>
      </c>
      <c r="Q13">
        <f>$O$2/executionTime_10IMGS__4[[#This Row],[mean]]</f>
        <v>6.6489457373415641</v>
      </c>
    </row>
    <row r="14" spans="1:17" x14ac:dyDescent="0.35">
      <c r="A14">
        <v>13</v>
      </c>
      <c r="B14">
        <v>1</v>
      </c>
      <c r="C14">
        <v>836.81880000000001</v>
      </c>
      <c r="D14">
        <f>executionTime_1IMGS__4[[#This Row],[NImgs]]*1000/executionTime_1IMGS__4[[#This Row],[mean]]</f>
        <v>1.1950018331328121</v>
      </c>
      <c r="E14">
        <f>$C$2/executionTime_1IMGS__4[[#This Row],[mean]]</f>
        <v>6.4874264297121433</v>
      </c>
      <c r="G14">
        <v>13</v>
      </c>
      <c r="H14">
        <v>5</v>
      </c>
      <c r="I14">
        <v>4163.4041999999999</v>
      </c>
      <c r="J14">
        <f>executionTime_5IMGS__4[[#This Row],[NImgs]]*1000/executionTime_5IMGS__4[[#This Row],[mean]]</f>
        <v>1.2009403266682586</v>
      </c>
      <c r="K14">
        <f>$I$2/executionTime_5IMGS__4[[#This Row],[mean]]</f>
        <v>6.5784776793951449</v>
      </c>
      <c r="M14">
        <v>13</v>
      </c>
      <c r="N14">
        <v>10</v>
      </c>
      <c r="O14">
        <v>7831.5328</v>
      </c>
      <c r="P14">
        <f>executionTime_10IMGS__4[[#This Row],[NImgs]]*1000/executionTime_10IMGS__4[[#This Row],[mean]]</f>
        <v>1.2768892444656557</v>
      </c>
      <c r="Q14">
        <f>$O$2/executionTime_10IMGS__4[[#This Row],[mean]]</f>
        <v>7.0320646808757532</v>
      </c>
    </row>
    <row r="15" spans="1:17" x14ac:dyDescent="0.35">
      <c r="A15">
        <v>14</v>
      </c>
      <c r="B15">
        <v>1</v>
      </c>
      <c r="C15">
        <v>805.8048</v>
      </c>
      <c r="D15">
        <f>executionTime_1IMGS__4[[#This Row],[NImgs]]*1000/executionTime_1IMGS__4[[#This Row],[mean]]</f>
        <v>1.2409953378287149</v>
      </c>
      <c r="E15">
        <f>$C$2/executionTime_1IMGS__4[[#This Row],[mean]]</f>
        <v>6.737115986402662</v>
      </c>
      <c r="G15">
        <v>14</v>
      </c>
      <c r="H15">
        <v>5</v>
      </c>
      <c r="I15">
        <v>4067.7323999999999</v>
      </c>
      <c r="J15">
        <f>executionTime_5IMGS__4[[#This Row],[NImgs]]*1000/executionTime_5IMGS__4[[#This Row],[mean]]</f>
        <v>1.2291860693687717</v>
      </c>
      <c r="K15">
        <f>$I$2/executionTime_5IMGS__4[[#This Row],[mean]]</f>
        <v>6.7332014269178577</v>
      </c>
      <c r="M15">
        <v>14</v>
      </c>
      <c r="N15">
        <v>10</v>
      </c>
      <c r="O15">
        <v>7726.8159999999998</v>
      </c>
      <c r="P15">
        <f>executionTime_10IMGS__4[[#This Row],[NImgs]]*1000/executionTime_10IMGS__4[[#This Row],[mean]]</f>
        <v>1.2941941415454956</v>
      </c>
      <c r="Q15">
        <f>$O$2/executionTime_10IMGS__4[[#This Row],[mean]]</f>
        <v>7.1273659421940421</v>
      </c>
    </row>
    <row r="16" spans="1:17" x14ac:dyDescent="0.35">
      <c r="A16">
        <v>15</v>
      </c>
      <c r="B16">
        <v>1</v>
      </c>
      <c r="C16">
        <v>770.92719999999997</v>
      </c>
      <c r="D16">
        <f>executionTime_1IMGS__4[[#This Row],[NImgs]]*1000/executionTime_1IMGS__4[[#This Row],[mean]]</f>
        <v>1.29713934078341</v>
      </c>
      <c r="E16">
        <f>$C$2/executionTime_1IMGS__4[[#This Row],[mean]]</f>
        <v>7.0419105721007123</v>
      </c>
      <c r="G16">
        <v>15</v>
      </c>
      <c r="H16">
        <v>5</v>
      </c>
      <c r="I16">
        <v>3942.8353999999999</v>
      </c>
      <c r="J16">
        <f>executionTime_5IMGS__4[[#This Row],[NImgs]]*1000/executionTime_5IMGS__4[[#This Row],[mean]]</f>
        <v>1.2681229350837218</v>
      </c>
      <c r="K16">
        <f>$I$2/executionTime_5IMGS__4[[#This Row],[mean]]</f>
        <v>6.946488712158768</v>
      </c>
      <c r="M16">
        <v>15</v>
      </c>
      <c r="N16">
        <v>10</v>
      </c>
      <c r="O16">
        <v>7405.4206000000004</v>
      </c>
      <c r="P16">
        <f>executionTime_10IMGS__4[[#This Row],[NImgs]]*1000/executionTime_10IMGS__4[[#This Row],[mean]]</f>
        <v>1.3503621927969898</v>
      </c>
      <c r="Q16">
        <f>$O$2/executionTime_10IMGS__4[[#This Row],[mean]]</f>
        <v>7.4366937645648372</v>
      </c>
    </row>
    <row r="17" spans="1:17" x14ac:dyDescent="0.35">
      <c r="A17">
        <v>16</v>
      </c>
      <c r="B17">
        <v>1</v>
      </c>
      <c r="C17">
        <v>748.67380000000003</v>
      </c>
      <c r="D17">
        <f>executionTime_1IMGS__4[[#This Row],[NImgs]]*1000/executionTime_1IMGS__4[[#This Row],[mean]]</f>
        <v>1.3356951986298973</v>
      </c>
      <c r="E17">
        <f>$C$2/executionTime_1IMGS__4[[#This Row],[mean]]</f>
        <v>7.2512226286000656</v>
      </c>
      <c r="G17">
        <v>16</v>
      </c>
      <c r="H17">
        <v>5</v>
      </c>
      <c r="I17">
        <v>3765.5454</v>
      </c>
      <c r="J17">
        <f>executionTime_5IMGS__4[[#This Row],[NImgs]]*1000/executionTime_5IMGS__4[[#This Row],[mean]]</f>
        <v>1.3278288983051432</v>
      </c>
      <c r="K17">
        <f>$I$2/executionTime_5IMGS__4[[#This Row],[mean]]</f>
        <v>7.2735443848320092</v>
      </c>
      <c r="M17">
        <v>16</v>
      </c>
      <c r="N17">
        <v>10</v>
      </c>
      <c r="O17">
        <v>7200.87</v>
      </c>
      <c r="P17">
        <f>executionTime_10IMGS__4[[#This Row],[NImgs]]*1000/executionTime_10IMGS__4[[#This Row],[mean]]</f>
        <v>1.3887210850911071</v>
      </c>
      <c r="Q17">
        <f>$O$2/executionTime_10IMGS__4[[#This Row],[mean]]</f>
        <v>7.6479432624113475</v>
      </c>
    </row>
    <row r="18" spans="1:17" x14ac:dyDescent="0.35">
      <c r="A18">
        <v>17</v>
      </c>
      <c r="B18">
        <v>1</v>
      </c>
      <c r="C18">
        <v>758.91639999999995</v>
      </c>
      <c r="D18">
        <f>executionTime_1IMGS__4[[#This Row],[NImgs]]*1000/executionTime_1IMGS__4[[#This Row],[mean]]</f>
        <v>1.3176681911209194</v>
      </c>
      <c r="E18">
        <f>$C$2/executionTime_1IMGS__4[[#This Row],[mean]]</f>
        <v>7.1533576030245234</v>
      </c>
      <c r="G18">
        <v>17</v>
      </c>
      <c r="H18">
        <v>5</v>
      </c>
      <c r="I18">
        <v>3822.06</v>
      </c>
      <c r="J18">
        <f>executionTime_5IMGS__4[[#This Row],[NImgs]]*1000/executionTime_5IMGS__4[[#This Row],[mean]]</f>
        <v>1.3081950571157963</v>
      </c>
      <c r="K18">
        <f>$I$2/executionTime_5IMGS__4[[#This Row],[mean]]</f>
        <v>7.1659946730297275</v>
      </c>
      <c r="M18">
        <v>17</v>
      </c>
      <c r="N18">
        <v>10</v>
      </c>
      <c r="O18">
        <v>7302.7139999999999</v>
      </c>
      <c r="P18">
        <f>executionTime_10IMGS__4[[#This Row],[NImgs]]*1000/executionTime_10IMGS__4[[#This Row],[mean]]</f>
        <v>1.3693539141749218</v>
      </c>
      <c r="Q18">
        <f>$O$2/executionTime_10IMGS__4[[#This Row],[mean]]</f>
        <v>7.5412846785455372</v>
      </c>
    </row>
    <row r="19" spans="1:17" x14ac:dyDescent="0.35">
      <c r="A19">
        <v>18</v>
      </c>
      <c r="B19">
        <v>1</v>
      </c>
      <c r="C19">
        <v>747.78819999999996</v>
      </c>
      <c r="D19">
        <f>executionTime_1IMGS__4[[#This Row],[NImgs]]*1000/executionTime_1IMGS__4[[#This Row],[mean]]</f>
        <v>1.3372770525129978</v>
      </c>
      <c r="E19">
        <f>$C$2/executionTime_1IMGS__4[[#This Row],[mean]]</f>
        <v>7.2598101975933833</v>
      </c>
      <c r="G19">
        <v>18</v>
      </c>
      <c r="H19">
        <v>5</v>
      </c>
      <c r="I19">
        <v>3747.4694</v>
      </c>
      <c r="J19">
        <f>executionTime_5IMGS__4[[#This Row],[NImgs]]*1000/executionTime_5IMGS__4[[#This Row],[mean]]</f>
        <v>1.3342337098202857</v>
      </c>
      <c r="K19">
        <f>$I$2/executionTime_5IMGS__4[[#This Row],[mean]]</f>
        <v>7.3086284840644735</v>
      </c>
      <c r="M19">
        <v>18</v>
      </c>
      <c r="N19">
        <v>10</v>
      </c>
      <c r="O19">
        <v>7234.2763999999997</v>
      </c>
      <c r="P19">
        <f>executionTime_10IMGS__4[[#This Row],[NImgs]]*1000/executionTime_10IMGS__4[[#This Row],[mean]]</f>
        <v>1.3823082568423843</v>
      </c>
      <c r="Q19">
        <f>$O$2/executionTime_10IMGS__4[[#This Row],[mean]]</f>
        <v>7.6126266339505628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E1AD-7D74-44FF-9128-D1EF884334E3}">
  <dimension ref="A1:Q19"/>
  <sheetViews>
    <sheetView workbookViewId="0">
      <selection activeCell="E2" sqref="E2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9.90625" bestFit="1" customWidth="1"/>
    <col min="4" max="5" width="11.90625" bestFit="1" customWidth="1"/>
    <col min="7" max="7" width="9.81640625" bestFit="1" customWidth="1"/>
    <col min="8" max="8" width="8.26953125" bestFit="1" customWidth="1"/>
    <col min="9" max="9" width="9.90625" bestFit="1" customWidth="1"/>
    <col min="10" max="11" width="11.90625" bestFit="1" customWidth="1"/>
    <col min="13" max="13" width="9.81640625" bestFit="1" customWidth="1"/>
    <col min="14" max="14" width="8.26953125" bestFit="1" customWidth="1"/>
    <col min="15" max="15" width="10.90625" bestFit="1" customWidth="1"/>
    <col min="16" max="17" width="11.9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1461.6787999999999</v>
      </c>
      <c r="D2">
        <f>executionTime_1IMGS__5[[#This Row],[NImgs]]*1000/executionTime_1IMGS__5[[#This Row],[mean]]</f>
        <v>0.68414483400867554</v>
      </c>
      <c r="E2">
        <f>$C$2/executionTime_1IMGS__5[[#This Row],[mean]]</f>
        <v>1</v>
      </c>
      <c r="G2">
        <v>1</v>
      </c>
      <c r="H2">
        <v>5</v>
      </c>
      <c r="I2">
        <v>7434.7732000000005</v>
      </c>
      <c r="J2">
        <f>executionTime_5IMGS__5[[#This Row],[NImgs]]*1000/executionTime_5IMGS__5[[#This Row],[mean]]</f>
        <v>0.672515470949403</v>
      </c>
      <c r="K2">
        <f>$I$2/executionTime_5IMGS__5[[#This Row],[mean]]</f>
        <v>1</v>
      </c>
      <c r="M2">
        <v>1</v>
      </c>
      <c r="N2">
        <v>10</v>
      </c>
      <c r="O2">
        <v>14914.8724</v>
      </c>
      <c r="P2">
        <f>executionTime_10IMGS__5[[#This Row],[NImgs]]*1000/executionTime_10IMGS__5[[#This Row],[mean]]</f>
        <v>0.67047170983507709</v>
      </c>
      <c r="Q2">
        <f>$O$2/executionTime_10IMGS__5[[#This Row],[mean]]</f>
        <v>1</v>
      </c>
    </row>
    <row r="3" spans="1:17" x14ac:dyDescent="0.35">
      <c r="A3">
        <v>2</v>
      </c>
      <c r="B3">
        <v>1</v>
      </c>
      <c r="C3">
        <v>945.77280000000007</v>
      </c>
      <c r="D3">
        <f>executionTime_1IMGS__5[[#This Row],[NImgs]]*1000/executionTime_1IMGS__5[[#This Row],[mean]]</f>
        <v>1.0573363919960481</v>
      </c>
      <c r="E3">
        <f>$C$2/executionTime_1IMGS__5[[#This Row],[mean]]</f>
        <v>1.5454861886491129</v>
      </c>
      <c r="G3">
        <v>2</v>
      </c>
      <c r="H3">
        <v>5</v>
      </c>
      <c r="I3">
        <v>4166.4175999999998</v>
      </c>
      <c r="J3">
        <f>executionTime_5IMGS__5[[#This Row],[NImgs]]*1000/executionTime_5IMGS__5[[#This Row],[mean]]</f>
        <v>1.2000717354880606</v>
      </c>
      <c r="K3">
        <f>$I$2/executionTime_5IMGS__5[[#This Row],[mean]]</f>
        <v>1.7844522354168244</v>
      </c>
      <c r="M3">
        <v>2</v>
      </c>
      <c r="N3">
        <v>10</v>
      </c>
      <c r="O3">
        <v>7839.0450000000001</v>
      </c>
      <c r="P3">
        <f>executionTime_10IMGS__5[[#This Row],[NImgs]]*1000/executionTime_10IMGS__5[[#This Row],[mean]]</f>
        <v>1.2756655944697346</v>
      </c>
      <c r="Q3">
        <f>$O$2/executionTime_10IMGS__5[[#This Row],[mean]]</f>
        <v>1.9026389566586237</v>
      </c>
    </row>
    <row r="4" spans="1:17" x14ac:dyDescent="0.35">
      <c r="A4">
        <v>3</v>
      </c>
      <c r="B4">
        <v>1</v>
      </c>
      <c r="C4">
        <v>652.41819999999996</v>
      </c>
      <c r="D4">
        <f>executionTime_1IMGS__5[[#This Row],[NImgs]]*1000/executionTime_1IMGS__5[[#This Row],[mean]]</f>
        <v>1.5327592026096146</v>
      </c>
      <c r="E4">
        <f>$C$2/executionTime_1IMGS__5[[#This Row],[mean]]</f>
        <v>2.240401631959378</v>
      </c>
      <c r="G4">
        <v>3</v>
      </c>
      <c r="H4">
        <v>5</v>
      </c>
      <c r="I4">
        <v>2899.2918</v>
      </c>
      <c r="J4">
        <f>executionTime_5IMGS__5[[#This Row],[NImgs]]*1000/executionTime_5IMGS__5[[#This Row],[mean]]</f>
        <v>1.7245590802553921</v>
      </c>
      <c r="K4">
        <f>$I$2/executionTime_5IMGS__5[[#This Row],[mean]]</f>
        <v>2.5643411263398876</v>
      </c>
      <c r="M4">
        <v>3</v>
      </c>
      <c r="N4">
        <v>10</v>
      </c>
      <c r="O4">
        <v>5435.2071999999998</v>
      </c>
      <c r="P4">
        <f>executionTime_10IMGS__5[[#This Row],[NImgs]]*1000/executionTime_10IMGS__5[[#This Row],[mean]]</f>
        <v>1.839856261597534</v>
      </c>
      <c r="Q4">
        <f>$O$2/executionTime_10IMGS__5[[#This Row],[mean]]</f>
        <v>2.7441221376068241</v>
      </c>
    </row>
    <row r="5" spans="1:17" x14ac:dyDescent="0.35">
      <c r="A5">
        <v>4</v>
      </c>
      <c r="B5">
        <v>1</v>
      </c>
      <c r="C5">
        <v>601.33839999999998</v>
      </c>
      <c r="D5">
        <f>executionTime_1IMGS__5[[#This Row],[NImgs]]*1000/executionTime_1IMGS__5[[#This Row],[mean]]</f>
        <v>1.6629571635538327</v>
      </c>
      <c r="E5">
        <f>$C$2/executionTime_1IMGS__5[[#This Row],[mean]]</f>
        <v>2.4307092312747698</v>
      </c>
      <c r="G5">
        <v>4</v>
      </c>
      <c r="H5">
        <v>5</v>
      </c>
      <c r="I5">
        <v>2965.585</v>
      </c>
      <c r="J5">
        <f>executionTime_5IMGS__5[[#This Row],[NImgs]]*1000/executionTime_5IMGS__5[[#This Row],[mean]]</f>
        <v>1.6860079883058485</v>
      </c>
      <c r="K5">
        <f>$I$2/executionTime_5IMGS__5[[#This Row],[mean]]</f>
        <v>2.5070174012884476</v>
      </c>
      <c r="M5">
        <v>4</v>
      </c>
      <c r="N5">
        <v>10</v>
      </c>
      <c r="O5">
        <v>5993.12</v>
      </c>
      <c r="P5">
        <f>executionTime_10IMGS__5[[#This Row],[NImgs]]*1000/executionTime_10IMGS__5[[#This Row],[mean]]</f>
        <v>1.6685799717008838</v>
      </c>
      <c r="Q5">
        <f>$O$2/executionTime_10IMGS__5[[#This Row],[mean]]</f>
        <v>2.4886657367114293</v>
      </c>
    </row>
    <row r="6" spans="1:17" x14ac:dyDescent="0.35">
      <c r="A6">
        <v>5</v>
      </c>
      <c r="B6">
        <v>1</v>
      </c>
      <c r="C6">
        <v>598.18999999999994</v>
      </c>
      <c r="D6">
        <f>executionTime_1IMGS__5[[#This Row],[NImgs]]*1000/executionTime_1IMGS__5[[#This Row],[mean]]</f>
        <v>1.6717096574666914</v>
      </c>
      <c r="E6">
        <f>$C$2/executionTime_1IMGS__5[[#This Row],[mean]]</f>
        <v>2.4435025660743244</v>
      </c>
      <c r="G6">
        <v>5</v>
      </c>
      <c r="H6">
        <v>5</v>
      </c>
      <c r="I6">
        <v>2941.4723999999997</v>
      </c>
      <c r="J6">
        <f>executionTime_5IMGS__5[[#This Row],[NImgs]]*1000/executionTime_5IMGS__5[[#This Row],[mean]]</f>
        <v>1.6998289700083538</v>
      </c>
      <c r="K6">
        <f>$I$2/executionTime_5IMGS__5[[#This Row],[mean]]</f>
        <v>2.5275685741603429</v>
      </c>
      <c r="M6">
        <v>5</v>
      </c>
      <c r="N6">
        <v>10</v>
      </c>
      <c r="O6">
        <v>5975.4996000000001</v>
      </c>
      <c r="P6">
        <f>executionTime_10IMGS__5[[#This Row],[NImgs]]*1000/executionTime_10IMGS__5[[#This Row],[mean]]</f>
        <v>1.6735002375366237</v>
      </c>
      <c r="Q6">
        <f>$O$2/executionTime_10IMGS__5[[#This Row],[mean]]</f>
        <v>2.4960042504228435</v>
      </c>
    </row>
    <row r="7" spans="1:17" x14ac:dyDescent="0.35">
      <c r="A7">
        <v>6</v>
      </c>
      <c r="B7">
        <v>1</v>
      </c>
      <c r="C7">
        <v>598.65499999999997</v>
      </c>
      <c r="D7">
        <f>executionTime_1IMGS__5[[#This Row],[NImgs]]*1000/executionTime_1IMGS__5[[#This Row],[mean]]</f>
        <v>1.6704111717099164</v>
      </c>
      <c r="E7">
        <f>$C$2/executionTime_1IMGS__5[[#This Row],[mean]]</f>
        <v>2.4416045969715445</v>
      </c>
      <c r="G7">
        <v>6</v>
      </c>
      <c r="H7">
        <v>5</v>
      </c>
      <c r="I7">
        <v>2893.7734</v>
      </c>
      <c r="J7">
        <f>executionTime_5IMGS__5[[#This Row],[NImgs]]*1000/executionTime_5IMGS__5[[#This Row],[mean]]</f>
        <v>1.7278477990018153</v>
      </c>
      <c r="K7">
        <f>$I$2/executionTime_5IMGS__5[[#This Row],[mean]]</f>
        <v>2.5692313019395367</v>
      </c>
      <c r="M7">
        <v>6</v>
      </c>
      <c r="N7">
        <v>10</v>
      </c>
      <c r="O7">
        <v>5466.1602000000003</v>
      </c>
      <c r="P7">
        <f>executionTime_10IMGS__5[[#This Row],[NImgs]]*1000/executionTime_10IMGS__5[[#This Row],[mean]]</f>
        <v>1.8294377834004938</v>
      </c>
      <c r="Q7">
        <f>$O$2/executionTime_10IMGS__5[[#This Row],[mean]]</f>
        <v>2.7285831103157201</v>
      </c>
    </row>
    <row r="8" spans="1:17" x14ac:dyDescent="0.35">
      <c r="A8">
        <v>7</v>
      </c>
      <c r="B8">
        <v>1</v>
      </c>
      <c r="C8">
        <v>488.93759999999997</v>
      </c>
      <c r="D8">
        <f>executionTime_1IMGS__5[[#This Row],[NImgs]]*1000/executionTime_1IMGS__5[[#This Row],[mean]]</f>
        <v>2.0452507641056856</v>
      </c>
      <c r="E8">
        <f>$C$2/executionTime_1IMGS__5[[#This Row],[mean]]</f>
        <v>2.9894996825770814</v>
      </c>
      <c r="G8">
        <v>7</v>
      </c>
      <c r="H8">
        <v>5</v>
      </c>
      <c r="I8">
        <v>2438.6837999999998</v>
      </c>
      <c r="J8">
        <f>executionTime_5IMGS__5[[#This Row],[NImgs]]*1000/executionTime_5IMGS__5[[#This Row],[mean]]</f>
        <v>2.0502863060803538</v>
      </c>
      <c r="K8">
        <f>$I$2/executionTime_5IMGS__5[[#This Row],[mean]]</f>
        <v>3.0486827361546425</v>
      </c>
      <c r="M8">
        <v>7</v>
      </c>
      <c r="N8">
        <v>10</v>
      </c>
      <c r="O8">
        <v>4957.1758</v>
      </c>
      <c r="P8">
        <f>executionTime_10IMGS__5[[#This Row],[NImgs]]*1000/executionTime_10IMGS__5[[#This Row],[mean]]</f>
        <v>2.0172776603968736</v>
      </c>
      <c r="Q8">
        <f>$O$2/executionTime_10IMGS__5[[#This Row],[mean]]</f>
        <v>3.0087438900189905</v>
      </c>
    </row>
    <row r="9" spans="1:17" x14ac:dyDescent="0.35">
      <c r="A9">
        <v>8</v>
      </c>
      <c r="B9">
        <v>1</v>
      </c>
      <c r="C9">
        <v>440.39440000000002</v>
      </c>
      <c r="D9">
        <f>executionTime_1IMGS__5[[#This Row],[NImgs]]*1000/executionTime_1IMGS__5[[#This Row],[mean]]</f>
        <v>2.2706919070723877</v>
      </c>
      <c r="E9">
        <f>$C$2/executionTime_1IMGS__5[[#This Row],[mean]]</f>
        <v>3.3190222218992789</v>
      </c>
      <c r="G9">
        <v>8</v>
      </c>
      <c r="H9">
        <v>5</v>
      </c>
      <c r="I9">
        <v>2292.5001999999999</v>
      </c>
      <c r="J9">
        <f>executionTime_5IMGS__5[[#This Row],[NImgs]]*1000/executionTime_5IMGS__5[[#This Row],[mean]]</f>
        <v>2.181024891513641</v>
      </c>
      <c r="K9">
        <f>$I$2/executionTime_5IMGS__5[[#This Row],[mean]]</f>
        <v>3.2430850823917052</v>
      </c>
      <c r="M9">
        <v>8</v>
      </c>
      <c r="N9">
        <v>10</v>
      </c>
      <c r="O9">
        <v>4310.8099999999995</v>
      </c>
      <c r="P9">
        <f>executionTime_10IMGS__5[[#This Row],[NImgs]]*1000/executionTime_10IMGS__5[[#This Row],[mean]]</f>
        <v>2.3197496526174897</v>
      </c>
      <c r="Q9">
        <f>$O$2/executionTime_10IMGS__5[[#This Row],[mean]]</f>
        <v>3.4598770068734188</v>
      </c>
    </row>
    <row r="10" spans="1:17" x14ac:dyDescent="0.35">
      <c r="A10">
        <v>9</v>
      </c>
      <c r="B10">
        <v>1</v>
      </c>
      <c r="C10">
        <v>395.08639999999997</v>
      </c>
      <c r="D10">
        <f>executionTime_1IMGS__5[[#This Row],[NImgs]]*1000/executionTime_1IMGS__5[[#This Row],[mean]]</f>
        <v>2.5310919333087649</v>
      </c>
      <c r="E10">
        <f>$C$2/executionTime_1IMGS__5[[#This Row],[mean]]</f>
        <v>3.6996434197684356</v>
      </c>
      <c r="G10">
        <v>9</v>
      </c>
      <c r="H10">
        <v>5</v>
      </c>
      <c r="I10">
        <v>1994.3042</v>
      </c>
      <c r="J10">
        <f>executionTime_5IMGS__5[[#This Row],[NImgs]]*1000/executionTime_5IMGS__5[[#This Row],[mean]]</f>
        <v>2.5071400842459237</v>
      </c>
      <c r="K10">
        <f>$I$2/executionTime_5IMGS__5[[#This Row],[mean]]</f>
        <v>3.7280035813994679</v>
      </c>
      <c r="M10">
        <v>9</v>
      </c>
      <c r="N10">
        <v>10</v>
      </c>
      <c r="O10">
        <v>3814.6646000000001</v>
      </c>
      <c r="P10">
        <f>executionTime_10IMGS__5[[#This Row],[NImgs]]*1000/executionTime_10IMGS__5[[#This Row],[mean]]</f>
        <v>2.6214624478387956</v>
      </c>
      <c r="Q10">
        <f>$O$2/executionTime_10IMGS__5[[#This Row],[mean]]</f>
        <v>3.9098777910907292</v>
      </c>
    </row>
    <row r="11" spans="1:17" x14ac:dyDescent="0.35">
      <c r="A11">
        <v>10</v>
      </c>
      <c r="B11">
        <v>1</v>
      </c>
      <c r="C11">
        <v>373.94580000000002</v>
      </c>
      <c r="D11">
        <f>executionTime_1IMGS__5[[#This Row],[NImgs]]*1000/executionTime_1IMGS__5[[#This Row],[mean]]</f>
        <v>2.6741843336654667</v>
      </c>
      <c r="E11">
        <f>$C$2/executionTime_1IMGS__5[[#This Row],[mean]]</f>
        <v>3.9087985478109388</v>
      </c>
      <c r="G11">
        <v>10</v>
      </c>
      <c r="H11">
        <v>5</v>
      </c>
      <c r="I11">
        <v>1837.7618</v>
      </c>
      <c r="J11">
        <f>executionTime_5IMGS__5[[#This Row],[NImgs]]*1000/executionTime_5IMGS__5[[#This Row],[mean]]</f>
        <v>2.7207008002886992</v>
      </c>
      <c r="K11">
        <f>$I$2/executionTime_5IMGS__5[[#This Row],[mean]]</f>
        <v>4.0455586790409948</v>
      </c>
      <c r="M11">
        <v>10</v>
      </c>
      <c r="N11">
        <v>10</v>
      </c>
      <c r="O11">
        <v>3599.3086000000003</v>
      </c>
      <c r="P11">
        <f>executionTime_10IMGS__5[[#This Row],[NImgs]]*1000/executionTime_10IMGS__5[[#This Row],[mean]]</f>
        <v>2.7783113679110478</v>
      </c>
      <c r="Q11">
        <f>$O$2/executionTime_10IMGS__5[[#This Row],[mean]]</f>
        <v>4.143815953986274</v>
      </c>
    </row>
    <row r="12" spans="1:17" x14ac:dyDescent="0.35">
      <c r="A12">
        <v>11</v>
      </c>
      <c r="B12">
        <v>1</v>
      </c>
      <c r="C12">
        <v>375.80779999999999</v>
      </c>
      <c r="D12">
        <f>executionTime_1IMGS__5[[#This Row],[NImgs]]*1000/executionTime_1IMGS__5[[#This Row],[mean]]</f>
        <v>2.6609346586207101</v>
      </c>
      <c r="E12">
        <f>$C$2/executionTime_1IMGS__5[[#This Row],[mean]]</f>
        <v>3.8894317786911285</v>
      </c>
      <c r="G12">
        <v>11</v>
      </c>
      <c r="H12">
        <v>5</v>
      </c>
      <c r="I12">
        <v>1829.7814000000001</v>
      </c>
      <c r="J12">
        <f>executionTime_5IMGS__5[[#This Row],[NImgs]]*1000/executionTime_5IMGS__5[[#This Row],[mean]]</f>
        <v>2.7325668519747768</v>
      </c>
      <c r="K12">
        <f>$I$2/executionTime_5IMGS__5[[#This Row],[mean]]</f>
        <v>4.0632029596540882</v>
      </c>
      <c r="M12">
        <v>11</v>
      </c>
      <c r="N12">
        <v>10</v>
      </c>
      <c r="O12">
        <v>3394.7035999999998</v>
      </c>
      <c r="P12">
        <f>executionTime_10IMGS__5[[#This Row],[NImgs]]*1000/executionTime_10IMGS__5[[#This Row],[mean]]</f>
        <v>2.9457652797728793</v>
      </c>
      <c r="Q12">
        <f>$O$2/executionTime_10IMGS__5[[#This Row],[mean]]</f>
        <v>4.3935713268162795</v>
      </c>
    </row>
    <row r="13" spans="1:17" x14ac:dyDescent="0.35">
      <c r="A13">
        <v>12</v>
      </c>
      <c r="B13">
        <v>1</v>
      </c>
      <c r="C13">
        <v>321.55680000000001</v>
      </c>
      <c r="D13">
        <f>executionTime_1IMGS__5[[#This Row],[NImgs]]*1000/executionTime_1IMGS__5[[#This Row],[mean]]</f>
        <v>3.1098704801142443</v>
      </c>
      <c r="E13">
        <f>$C$2/executionTime_1IMGS__5[[#This Row],[mean]]</f>
        <v>4.5456317515288118</v>
      </c>
      <c r="G13">
        <v>12</v>
      </c>
      <c r="H13">
        <v>5</v>
      </c>
      <c r="I13">
        <v>1717.6128000000001</v>
      </c>
      <c r="J13">
        <f>executionTime_5IMGS__5[[#This Row],[NImgs]]*1000/executionTime_5IMGS__5[[#This Row],[mean]]</f>
        <v>2.9110169649411088</v>
      </c>
      <c r="K13">
        <f>$I$2/executionTime_5IMGS__5[[#This Row],[mean]]</f>
        <v>4.3285501831378994</v>
      </c>
      <c r="M13">
        <v>12</v>
      </c>
      <c r="N13">
        <v>10</v>
      </c>
      <c r="O13">
        <v>2990.0709999999999</v>
      </c>
      <c r="P13">
        <f>executionTime_10IMGS__5[[#This Row],[NImgs]]*1000/executionTime_10IMGS__5[[#This Row],[mean]]</f>
        <v>3.3444021897807779</v>
      </c>
      <c r="Q13">
        <f>$O$2/executionTime_10IMGS__5[[#This Row],[mean]]</f>
        <v>4.9881331914860887</v>
      </c>
    </row>
    <row r="14" spans="1:17" x14ac:dyDescent="0.35">
      <c r="A14">
        <v>13</v>
      </c>
      <c r="B14">
        <v>1</v>
      </c>
      <c r="C14">
        <v>317.37060000000002</v>
      </c>
      <c r="D14">
        <f>executionTime_1IMGS__5[[#This Row],[NImgs]]*1000/executionTime_1IMGS__5[[#This Row],[mean]]</f>
        <v>3.1508904731566187</v>
      </c>
      <c r="E14">
        <f>$C$2/executionTime_1IMGS__5[[#This Row],[mean]]</f>
        <v>4.605589805734998</v>
      </c>
      <c r="G14">
        <v>13</v>
      </c>
      <c r="H14">
        <v>5</v>
      </c>
      <c r="I14">
        <v>1699.2374</v>
      </c>
      <c r="J14">
        <f>executionTime_5IMGS__5[[#This Row],[NImgs]]*1000/executionTime_5IMGS__5[[#This Row],[mean]]</f>
        <v>2.9424964398735574</v>
      </c>
      <c r="K14">
        <f>$I$2/executionTime_5IMGS__5[[#This Row],[mean]]</f>
        <v>4.3753587344534672</v>
      </c>
      <c r="M14">
        <v>13</v>
      </c>
      <c r="N14">
        <v>10</v>
      </c>
      <c r="O14">
        <v>2910.1840000000002</v>
      </c>
      <c r="P14">
        <f>executionTime_10IMGS__5[[#This Row],[NImgs]]*1000/executionTime_10IMGS__5[[#This Row],[mean]]</f>
        <v>3.4362088445266687</v>
      </c>
      <c r="Q14">
        <f>$O$2/executionTime_10IMGS__5[[#This Row],[mean]]</f>
        <v>5.1250616455866709</v>
      </c>
    </row>
    <row r="15" spans="1:17" x14ac:dyDescent="0.35">
      <c r="A15">
        <v>14</v>
      </c>
      <c r="B15">
        <v>1</v>
      </c>
      <c r="C15">
        <v>291.74180000000001</v>
      </c>
      <c r="D15">
        <f>executionTime_1IMGS__5[[#This Row],[NImgs]]*1000/executionTime_1IMGS__5[[#This Row],[mean]]</f>
        <v>3.4276884560251561</v>
      </c>
      <c r="E15">
        <f>$C$2/executionTime_1IMGS__5[[#This Row],[mean]]</f>
        <v>5.0101795491767032</v>
      </c>
      <c r="G15">
        <v>14</v>
      </c>
      <c r="H15">
        <v>5</v>
      </c>
      <c r="I15">
        <v>1672.6263999999999</v>
      </c>
      <c r="J15">
        <f>executionTime_5IMGS__5[[#This Row],[NImgs]]*1000/executionTime_5IMGS__5[[#This Row],[mean]]</f>
        <v>2.9893107032150157</v>
      </c>
      <c r="K15">
        <f>$I$2/executionTime_5IMGS__5[[#This Row],[mean]]</f>
        <v>4.4449694205472312</v>
      </c>
      <c r="M15">
        <v>14</v>
      </c>
      <c r="N15">
        <v>10</v>
      </c>
      <c r="O15">
        <v>2624.4976000000001</v>
      </c>
      <c r="P15">
        <f>executionTime_10IMGS__5[[#This Row],[NImgs]]*1000/executionTime_10IMGS__5[[#This Row],[mean]]</f>
        <v>3.8102530556705405</v>
      </c>
      <c r="Q15">
        <f>$O$2/executionTime_10IMGS__5[[#This Row],[mean]]</f>
        <v>5.6829438137036208</v>
      </c>
    </row>
    <row r="16" spans="1:17" x14ac:dyDescent="0.35">
      <c r="A16">
        <v>15</v>
      </c>
      <c r="B16">
        <v>1</v>
      </c>
      <c r="C16">
        <v>288.18400000000003</v>
      </c>
      <c r="D16">
        <f>executionTime_1IMGS__5[[#This Row],[NImgs]]*1000/executionTime_1IMGS__5[[#This Row],[mean]]</f>
        <v>3.4700052744080168</v>
      </c>
      <c r="E16">
        <f>$C$2/executionTime_1IMGS__5[[#This Row],[mean]]</f>
        <v>5.07203314549038</v>
      </c>
      <c r="G16">
        <v>15</v>
      </c>
      <c r="H16">
        <v>5</v>
      </c>
      <c r="I16">
        <v>1523.8430000000001</v>
      </c>
      <c r="J16">
        <f>executionTime_5IMGS__5[[#This Row],[NImgs]]*1000/executionTime_5IMGS__5[[#This Row],[mean]]</f>
        <v>3.281177916622644</v>
      </c>
      <c r="K16">
        <f>$I$2/executionTime_5IMGS__5[[#This Row],[mean]]</f>
        <v>4.8789627277875738</v>
      </c>
      <c r="M16">
        <v>15</v>
      </c>
      <c r="N16">
        <v>10</v>
      </c>
      <c r="O16">
        <v>2590.0419999999999</v>
      </c>
      <c r="P16">
        <f>executionTime_10IMGS__5[[#This Row],[NImgs]]*1000/executionTime_10IMGS__5[[#This Row],[mean]]</f>
        <v>3.8609412511457344</v>
      </c>
      <c r="Q16">
        <f>$O$2/executionTime_10IMGS__5[[#This Row],[mean]]</f>
        <v>5.7585446104734981</v>
      </c>
    </row>
    <row r="17" spans="1:17" x14ac:dyDescent="0.35">
      <c r="A17">
        <v>16</v>
      </c>
      <c r="B17">
        <v>1</v>
      </c>
      <c r="C17">
        <v>280.262</v>
      </c>
      <c r="D17">
        <f>executionTime_1IMGS__5[[#This Row],[NImgs]]*1000/executionTime_1IMGS__5[[#This Row],[mean]]</f>
        <v>3.5680898587750032</v>
      </c>
      <c r="E17">
        <f>$C$2/executionTime_1IMGS__5[[#This Row],[mean]]</f>
        <v>5.2154013030664164</v>
      </c>
      <c r="G17">
        <v>16</v>
      </c>
      <c r="H17">
        <v>5</v>
      </c>
      <c r="I17">
        <v>1471.5006000000001</v>
      </c>
      <c r="J17">
        <f>executionTime_5IMGS__5[[#This Row],[NImgs]]*1000/executionTime_5IMGS__5[[#This Row],[mean]]</f>
        <v>3.3978919206692813</v>
      </c>
      <c r="K17">
        <f>$I$2/executionTime_5IMGS__5[[#This Row],[mean]]</f>
        <v>5.0525111576577002</v>
      </c>
      <c r="M17">
        <v>16</v>
      </c>
      <c r="N17">
        <v>10</v>
      </c>
      <c r="O17">
        <v>2488.7220000000002</v>
      </c>
      <c r="P17">
        <f>executionTime_10IMGS__5[[#This Row],[NImgs]]*1000/executionTime_10IMGS__5[[#This Row],[mean]]</f>
        <v>4.0181265725942872</v>
      </c>
      <c r="Q17">
        <f>$O$2/executionTime_10IMGS__5[[#This Row],[mean]]</f>
        <v>5.992984511729313</v>
      </c>
    </row>
    <row r="18" spans="1:17" x14ac:dyDescent="0.35">
      <c r="A18">
        <v>17</v>
      </c>
      <c r="B18">
        <v>1</v>
      </c>
      <c r="C18">
        <v>266.62779999999998</v>
      </c>
      <c r="D18">
        <f>executionTime_1IMGS__5[[#This Row],[NImgs]]*1000/executionTime_1IMGS__5[[#This Row],[mean]]</f>
        <v>3.7505466421730969</v>
      </c>
      <c r="E18">
        <f>$C$2/executionTime_1IMGS__5[[#This Row],[mean]]</f>
        <v>5.4820945152756018</v>
      </c>
      <c r="G18">
        <v>17</v>
      </c>
      <c r="H18">
        <v>5</v>
      </c>
      <c r="I18">
        <v>1383.9318000000001</v>
      </c>
      <c r="J18">
        <f>executionTime_5IMGS__5[[#This Row],[NImgs]]*1000/executionTime_5IMGS__5[[#This Row],[mean]]</f>
        <v>3.6128947972725243</v>
      </c>
      <c r="K18">
        <f>$I$2/executionTime_5IMGS__5[[#This Row],[mean]]</f>
        <v>5.3722106826362399</v>
      </c>
      <c r="M18">
        <v>17</v>
      </c>
      <c r="N18">
        <v>10</v>
      </c>
      <c r="O18">
        <v>2429.1194</v>
      </c>
      <c r="P18">
        <f>executionTime_10IMGS__5[[#This Row],[NImgs]]*1000/executionTime_10IMGS__5[[#This Row],[mean]]</f>
        <v>4.1167181819057559</v>
      </c>
      <c r="Q18">
        <f>$O$2/executionTime_10IMGS__5[[#This Row],[mean]]</f>
        <v>6.1400326389884334</v>
      </c>
    </row>
    <row r="19" spans="1:17" x14ac:dyDescent="0.35">
      <c r="A19">
        <v>18</v>
      </c>
      <c r="B19">
        <v>1</v>
      </c>
      <c r="C19">
        <v>265.971</v>
      </c>
      <c r="D19">
        <f>executionTime_1IMGS__5[[#This Row],[NImgs]]*1000/executionTime_1IMGS__5[[#This Row],[mean]]</f>
        <v>3.7598084001639278</v>
      </c>
      <c r="E19">
        <f>$C$2/executionTime_1IMGS__5[[#This Row],[mean]]</f>
        <v>5.4956322305815295</v>
      </c>
      <c r="G19">
        <v>18</v>
      </c>
      <c r="H19">
        <v>5</v>
      </c>
      <c r="I19">
        <v>1334.46</v>
      </c>
      <c r="J19">
        <f>executionTime_5IMGS__5[[#This Row],[NImgs]]*1000/executionTime_5IMGS__5[[#This Row],[mean]]</f>
        <v>3.7468339253330933</v>
      </c>
      <c r="K19">
        <f>$I$2/executionTime_5IMGS__5[[#This Row],[mean]]</f>
        <v>5.5713720905834574</v>
      </c>
      <c r="M19">
        <v>18</v>
      </c>
      <c r="N19">
        <v>10</v>
      </c>
      <c r="O19">
        <v>2387.3842</v>
      </c>
      <c r="P19">
        <f>executionTime_10IMGS__5[[#This Row],[NImgs]]*1000/executionTime_10IMGS__5[[#This Row],[mean]]</f>
        <v>4.1886848375724357</v>
      </c>
      <c r="Q19">
        <f>$O$2/executionTime_10IMGS__5[[#This Row],[mean]]</f>
        <v>6.2473699876207611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F3211-6393-4702-BEEA-173147556F7D}">
  <dimension ref="A1:Q19"/>
  <sheetViews>
    <sheetView workbookViewId="0">
      <selection activeCell="E2" sqref="E2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9.90625" bestFit="1" customWidth="1"/>
    <col min="4" max="5" width="11.90625" bestFit="1" customWidth="1"/>
    <col min="7" max="7" width="9.81640625" bestFit="1" customWidth="1"/>
    <col min="8" max="8" width="8.26953125" bestFit="1" customWidth="1"/>
    <col min="9" max="9" width="9.90625" bestFit="1" customWidth="1"/>
    <col min="10" max="11" width="11.90625" bestFit="1" customWidth="1"/>
    <col min="13" max="13" width="9.81640625" bestFit="1" customWidth="1"/>
    <col min="14" max="14" width="8.26953125" bestFit="1" customWidth="1"/>
    <col min="15" max="15" width="10.90625" bestFit="1" customWidth="1"/>
    <col min="16" max="17" width="11.9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1493.9956</v>
      </c>
      <c r="D2">
        <f>executionTime_1IMGS__6[[#This Row],[NImgs]]*1000/executionTime_1IMGS__6[[#This Row],[mean]]</f>
        <v>0.66934601413819428</v>
      </c>
      <c r="E2">
        <f>$C$2/executionTime_1IMGS__6[[#This Row],[mean]]</f>
        <v>1</v>
      </c>
      <c r="G2">
        <v>1</v>
      </c>
      <c r="H2">
        <v>5</v>
      </c>
      <c r="I2">
        <v>7392.6372000000001</v>
      </c>
      <c r="J2">
        <f>executionTime_5IMGS__6[[#This Row],[NImgs]]*1000/executionTime_5IMGS__6[[#This Row],[mean]]</f>
        <v>0.67634862427713882</v>
      </c>
      <c r="K2">
        <f>$I$2/executionTime_5IMGS__6[[#This Row],[mean]]</f>
        <v>1</v>
      </c>
      <c r="M2">
        <v>1</v>
      </c>
      <c r="N2">
        <v>10</v>
      </c>
      <c r="O2">
        <v>14785.9678</v>
      </c>
      <c r="P2">
        <f>executionTime_10IMGS__6[[#This Row],[NImgs]]*1000/executionTime_10IMGS__6[[#This Row],[mean]]</f>
        <v>0.67631690635766162</v>
      </c>
      <c r="Q2">
        <f>$O$2/executionTime_10IMGS__6[[#This Row],[mean]]</f>
        <v>1</v>
      </c>
    </row>
    <row r="3" spans="1:17" x14ac:dyDescent="0.35">
      <c r="A3">
        <v>2</v>
      </c>
      <c r="B3">
        <v>1</v>
      </c>
      <c r="C3">
        <v>888.96939999999995</v>
      </c>
      <c r="D3">
        <f>executionTime_1IMGS__6[[#This Row],[NImgs]]*1000/executionTime_1IMGS__6[[#This Row],[mean]]</f>
        <v>1.1248981123534736</v>
      </c>
      <c r="E3">
        <f>$C$2/executionTime_1IMGS__6[[#This Row],[mean]]</f>
        <v>1.6805928303043953</v>
      </c>
      <c r="G3">
        <v>2</v>
      </c>
      <c r="H3">
        <v>5</v>
      </c>
      <c r="I3">
        <v>4091.3872000000001</v>
      </c>
      <c r="J3">
        <f>executionTime_5IMGS__6[[#This Row],[NImgs]]*1000/executionTime_5IMGS__6[[#This Row],[mean]]</f>
        <v>1.2220793964452936</v>
      </c>
      <c r="K3">
        <f>$I$2/executionTime_5IMGS__6[[#This Row],[mean]]</f>
        <v>1.8068779215030051</v>
      </c>
      <c r="M3">
        <v>2</v>
      </c>
      <c r="N3">
        <v>10</v>
      </c>
      <c r="O3">
        <v>7570.4408000000003</v>
      </c>
      <c r="P3">
        <f>executionTime_10IMGS__6[[#This Row],[NImgs]]*1000/executionTime_10IMGS__6[[#This Row],[mean]]</f>
        <v>1.3209270456219668</v>
      </c>
      <c r="Q3">
        <f>$O$2/executionTime_10IMGS__6[[#This Row],[mean]]</f>
        <v>1.9531184762715534</v>
      </c>
    </row>
    <row r="4" spans="1:17" x14ac:dyDescent="0.35">
      <c r="A4">
        <v>3</v>
      </c>
      <c r="B4">
        <v>1</v>
      </c>
      <c r="C4">
        <v>565.48260000000005</v>
      </c>
      <c r="D4">
        <f>executionTime_1IMGS__6[[#This Row],[NImgs]]*1000/executionTime_1IMGS__6[[#This Row],[mean]]</f>
        <v>1.7684010082715187</v>
      </c>
      <c r="E4">
        <f>$C$2/executionTime_1IMGS__6[[#This Row],[mean]]</f>
        <v>2.6419833253932126</v>
      </c>
      <c r="G4">
        <v>3</v>
      </c>
      <c r="H4">
        <v>5</v>
      </c>
      <c r="I4">
        <v>2761.9168</v>
      </c>
      <c r="J4">
        <f>executionTime_5IMGS__6[[#This Row],[NImgs]]*1000/executionTime_5IMGS__6[[#This Row],[mean]]</f>
        <v>1.810336937014178</v>
      </c>
      <c r="K4">
        <f>$I$2/executionTime_5IMGS__6[[#This Row],[mean]]</f>
        <v>2.676632837021014</v>
      </c>
      <c r="M4">
        <v>3</v>
      </c>
      <c r="N4">
        <v>10</v>
      </c>
      <c r="O4">
        <v>5232.6320000000005</v>
      </c>
      <c r="P4">
        <f>executionTime_10IMGS__6[[#This Row],[NImgs]]*1000/executionTime_10IMGS__6[[#This Row],[mean]]</f>
        <v>1.9110841350968306</v>
      </c>
      <c r="Q4">
        <f>$O$2/executionTime_10IMGS__6[[#This Row],[mean]]</f>
        <v>2.8257228484632586</v>
      </c>
    </row>
    <row r="5" spans="1:17" x14ac:dyDescent="0.35">
      <c r="A5">
        <v>4</v>
      </c>
      <c r="B5">
        <v>1</v>
      </c>
      <c r="C5">
        <v>529.73879999999997</v>
      </c>
      <c r="D5">
        <f>executionTime_1IMGS__6[[#This Row],[NImgs]]*1000/executionTime_1IMGS__6[[#This Row],[mean]]</f>
        <v>1.8877227796038352</v>
      </c>
      <c r="E5">
        <f>$C$2/executionTime_1IMGS__6[[#This Row],[mean]]</f>
        <v>2.8202495267478991</v>
      </c>
      <c r="G5">
        <v>4</v>
      </c>
      <c r="H5">
        <v>5</v>
      </c>
      <c r="I5">
        <v>2434.9639999999999</v>
      </c>
      <c r="J5">
        <f>executionTime_5IMGS__6[[#This Row],[NImgs]]*1000/executionTime_5IMGS__6[[#This Row],[mean]]</f>
        <v>2.053418448896986</v>
      </c>
      <c r="K5">
        <f>$I$2/executionTime_5IMGS__6[[#This Row],[mean]]</f>
        <v>3.0360355224964315</v>
      </c>
      <c r="M5">
        <v>4</v>
      </c>
      <c r="N5">
        <v>10</v>
      </c>
      <c r="O5">
        <v>4798.5587999999998</v>
      </c>
      <c r="P5">
        <f>executionTime_10IMGS__6[[#This Row],[NImgs]]*1000/executionTime_10IMGS__6[[#This Row],[mean]]</f>
        <v>2.0839590420357048</v>
      </c>
      <c r="Q5">
        <f>$O$2/executionTime_10IMGS__6[[#This Row],[mean]]</f>
        <v>3.0813351292058777</v>
      </c>
    </row>
    <row r="6" spans="1:17" x14ac:dyDescent="0.35">
      <c r="A6">
        <v>5</v>
      </c>
      <c r="B6">
        <v>1</v>
      </c>
      <c r="C6">
        <v>491.11360000000002</v>
      </c>
      <c r="D6">
        <f>executionTime_1IMGS__6[[#This Row],[NImgs]]*1000/executionTime_1IMGS__6[[#This Row],[mean]]</f>
        <v>2.0361887758758868</v>
      </c>
      <c r="E6">
        <f>$C$2/executionTime_1IMGS__6[[#This Row],[mean]]</f>
        <v>3.0420570719279612</v>
      </c>
      <c r="G6">
        <v>5</v>
      </c>
      <c r="H6">
        <v>5</v>
      </c>
      <c r="I6">
        <v>2307.5648000000001</v>
      </c>
      <c r="J6">
        <f>executionTime_5IMGS__6[[#This Row],[NImgs]]*1000/executionTime_5IMGS__6[[#This Row],[mean]]</f>
        <v>2.1667863888372709</v>
      </c>
      <c r="K6">
        <f>$I$2/executionTime_5IMGS__6[[#This Row],[mean]]</f>
        <v>3.2036531325144151</v>
      </c>
      <c r="M6">
        <v>5</v>
      </c>
      <c r="N6">
        <v>10</v>
      </c>
      <c r="O6">
        <v>4556.4035999999996</v>
      </c>
      <c r="P6">
        <f>executionTime_10IMGS__6[[#This Row],[NImgs]]*1000/executionTime_10IMGS__6[[#This Row],[mean]]</f>
        <v>2.1947133919392043</v>
      </c>
      <c r="Q6">
        <f>$O$2/executionTime_10IMGS__6[[#This Row],[mean]]</f>
        <v>3.2450961543441852</v>
      </c>
    </row>
    <row r="7" spans="1:17" x14ac:dyDescent="0.35">
      <c r="A7">
        <v>6</v>
      </c>
      <c r="B7">
        <v>1</v>
      </c>
      <c r="C7">
        <v>446.44819999999999</v>
      </c>
      <c r="D7">
        <f>executionTime_1IMGS__6[[#This Row],[NImgs]]*1000/executionTime_1IMGS__6[[#This Row],[mean]]</f>
        <v>2.2399015160101441</v>
      </c>
      <c r="E7">
        <f>$C$2/executionTime_1IMGS__6[[#This Row],[mean]]</f>
        <v>3.346403009352485</v>
      </c>
      <c r="G7">
        <v>6</v>
      </c>
      <c r="H7">
        <v>5</v>
      </c>
      <c r="I7">
        <v>2172.6313999999998</v>
      </c>
      <c r="J7">
        <f>executionTime_5IMGS__6[[#This Row],[NImgs]]*1000/executionTime_5IMGS__6[[#This Row],[mean]]</f>
        <v>2.3013567786970217</v>
      </c>
      <c r="K7">
        <f>$I$2/executionTime_5IMGS__6[[#This Row],[mean]]</f>
        <v>3.4026191465335542</v>
      </c>
      <c r="M7">
        <v>6</v>
      </c>
      <c r="N7">
        <v>10</v>
      </c>
      <c r="O7">
        <v>4187.0034000000005</v>
      </c>
      <c r="P7">
        <f>executionTime_10IMGS__6[[#This Row],[NImgs]]*1000/executionTime_10IMGS__6[[#This Row],[mean]]</f>
        <v>2.3883429375767879</v>
      </c>
      <c r="Q7">
        <f>$O$2/executionTime_10IMGS__6[[#This Row],[mean]]</f>
        <v>3.5313961770367799</v>
      </c>
    </row>
    <row r="8" spans="1:17" x14ac:dyDescent="0.35">
      <c r="A8">
        <v>7</v>
      </c>
      <c r="B8">
        <v>1</v>
      </c>
      <c r="C8">
        <v>370.52600000000001</v>
      </c>
      <c r="D8">
        <f>executionTime_1IMGS__6[[#This Row],[NImgs]]*1000/executionTime_1IMGS__6[[#This Row],[mean]]</f>
        <v>2.6988659365334686</v>
      </c>
      <c r="E8">
        <f>$C$2/executionTime_1IMGS__6[[#This Row],[mean]]</f>
        <v>4.0320938341708814</v>
      </c>
      <c r="G8">
        <v>7</v>
      </c>
      <c r="H8">
        <v>5</v>
      </c>
      <c r="I8">
        <v>1775.8085999999998</v>
      </c>
      <c r="J8">
        <f>executionTime_5IMGS__6[[#This Row],[NImgs]]*1000/executionTime_5IMGS__6[[#This Row],[mean]]</f>
        <v>2.8156187553095533</v>
      </c>
      <c r="K8">
        <f>$I$2/executionTime_5IMGS__6[[#This Row],[mean]]</f>
        <v>4.1629695903038204</v>
      </c>
      <c r="M8">
        <v>7</v>
      </c>
      <c r="N8">
        <v>10</v>
      </c>
      <c r="O8">
        <v>3455.1073999999999</v>
      </c>
      <c r="P8">
        <f>executionTime_10IMGS__6[[#This Row],[NImgs]]*1000/executionTime_10IMGS__6[[#This Row],[mean]]</f>
        <v>2.8942660364190127</v>
      </c>
      <c r="Q8">
        <f>$O$2/executionTime_10IMGS__6[[#This Row],[mean]]</f>
        <v>4.2794524419125146</v>
      </c>
    </row>
    <row r="9" spans="1:17" x14ac:dyDescent="0.35">
      <c r="A9">
        <v>8</v>
      </c>
      <c r="B9">
        <v>1</v>
      </c>
      <c r="C9">
        <v>341.4144</v>
      </c>
      <c r="D9">
        <f>executionTime_1IMGS__6[[#This Row],[NImgs]]*1000/executionTime_1IMGS__6[[#This Row],[mean]]</f>
        <v>2.9289918644321973</v>
      </c>
      <c r="E9">
        <f>$C$2/executionTime_1IMGS__6[[#This Row],[mean]]</f>
        <v>4.3759009578974997</v>
      </c>
      <c r="G9">
        <v>8</v>
      </c>
      <c r="H9">
        <v>5</v>
      </c>
      <c r="I9">
        <v>1624.4613999999999</v>
      </c>
      <c r="J9">
        <f>executionTime_5IMGS__6[[#This Row],[NImgs]]*1000/executionTime_5IMGS__6[[#This Row],[mean]]</f>
        <v>3.0779432493748393</v>
      </c>
      <c r="K9">
        <f>$I$2/executionTime_5IMGS__6[[#This Row],[mean]]</f>
        <v>4.5508235529634629</v>
      </c>
      <c r="M9">
        <v>8</v>
      </c>
      <c r="N9">
        <v>10</v>
      </c>
      <c r="O9">
        <v>2984.0837999999999</v>
      </c>
      <c r="P9">
        <f>executionTime_10IMGS__6[[#This Row],[NImgs]]*1000/executionTime_10IMGS__6[[#This Row],[mean]]</f>
        <v>3.3511123246605878</v>
      </c>
      <c r="Q9">
        <f>$O$2/executionTime_10IMGS__6[[#This Row],[mean]]</f>
        <v>4.9549438926614595</v>
      </c>
    </row>
    <row r="10" spans="1:17" x14ac:dyDescent="0.35">
      <c r="A10">
        <v>9</v>
      </c>
      <c r="B10">
        <v>1</v>
      </c>
      <c r="C10">
        <v>324.92619999999999</v>
      </c>
      <c r="D10">
        <f>executionTime_1IMGS__6[[#This Row],[NImgs]]*1000/executionTime_1IMGS__6[[#This Row],[mean]]</f>
        <v>3.0776219338422077</v>
      </c>
      <c r="E10">
        <f>$C$2/executionTime_1IMGS__6[[#This Row],[mean]]</f>
        <v>4.5979536276237498</v>
      </c>
      <c r="G10">
        <v>9</v>
      </c>
      <c r="H10">
        <v>5</v>
      </c>
      <c r="I10">
        <v>1576.2349999999999</v>
      </c>
      <c r="J10">
        <f>executionTime_5IMGS__6[[#This Row],[NImgs]]*1000/executionTime_5IMGS__6[[#This Row],[mean]]</f>
        <v>3.1721158329817571</v>
      </c>
      <c r="K10">
        <f>$I$2/executionTime_5IMGS__6[[#This Row],[mean]]</f>
        <v>4.6900603019219851</v>
      </c>
      <c r="M10">
        <v>9</v>
      </c>
      <c r="N10">
        <v>10</v>
      </c>
      <c r="O10">
        <v>2851.6346000000003</v>
      </c>
      <c r="P10">
        <f>executionTime_10IMGS__6[[#This Row],[NImgs]]*1000/executionTime_10IMGS__6[[#This Row],[mean]]</f>
        <v>3.5067606487871901</v>
      </c>
      <c r="Q10">
        <f>$O$2/executionTime_10IMGS__6[[#This Row],[mean]]</f>
        <v>5.1850850035274503</v>
      </c>
    </row>
    <row r="11" spans="1:17" x14ac:dyDescent="0.35">
      <c r="A11">
        <v>10</v>
      </c>
      <c r="B11">
        <v>1</v>
      </c>
      <c r="C11">
        <v>325.57760000000002</v>
      </c>
      <c r="D11">
        <f>executionTime_1IMGS__6[[#This Row],[NImgs]]*1000/executionTime_1IMGS__6[[#This Row],[mean]]</f>
        <v>3.0714643759275821</v>
      </c>
      <c r="E11">
        <f>$C$2/executionTime_1IMGS__6[[#This Row],[mean]]</f>
        <v>4.5887542631925538</v>
      </c>
      <c r="G11">
        <v>10</v>
      </c>
      <c r="H11">
        <v>5</v>
      </c>
      <c r="I11">
        <v>1566.3330000000001</v>
      </c>
      <c r="J11">
        <f>executionTime_5IMGS__6[[#This Row],[NImgs]]*1000/executionTime_5IMGS__6[[#This Row],[mean]]</f>
        <v>3.1921692258287346</v>
      </c>
      <c r="K11">
        <f>$I$2/executionTime_5IMGS__6[[#This Row],[mean]]</f>
        <v>4.719709793511341</v>
      </c>
      <c r="M11">
        <v>10</v>
      </c>
      <c r="N11">
        <v>10</v>
      </c>
      <c r="O11">
        <v>2787.6248000000001</v>
      </c>
      <c r="P11">
        <f>executionTime_10IMGS__6[[#This Row],[NImgs]]*1000/executionTime_10IMGS__6[[#This Row],[mean]]</f>
        <v>3.5872833388481835</v>
      </c>
      <c r="Q11">
        <f>$O$2/executionTime_10IMGS__6[[#This Row],[mean]]</f>
        <v>5.3041455937685731</v>
      </c>
    </row>
    <row r="12" spans="1:17" x14ac:dyDescent="0.35">
      <c r="A12">
        <v>11</v>
      </c>
      <c r="B12">
        <v>1</v>
      </c>
      <c r="C12">
        <v>315.65940000000001</v>
      </c>
      <c r="D12">
        <f>executionTime_1IMGS__6[[#This Row],[NImgs]]*1000/executionTime_1IMGS__6[[#This Row],[mean]]</f>
        <v>3.1679715541498208</v>
      </c>
      <c r="E12">
        <f>$C$2/executionTime_1IMGS__6[[#This Row],[mean]]</f>
        <v>4.7329355628249941</v>
      </c>
      <c r="G12">
        <v>11</v>
      </c>
      <c r="H12">
        <v>5</v>
      </c>
      <c r="I12">
        <v>1509.7755999999999</v>
      </c>
      <c r="J12">
        <f>executionTime_5IMGS__6[[#This Row],[NImgs]]*1000/executionTime_5IMGS__6[[#This Row],[mean]]</f>
        <v>3.3117504349653024</v>
      </c>
      <c r="K12">
        <f>$I$2/executionTime_5IMGS__6[[#This Row],[mean]]</f>
        <v>4.8965138925281346</v>
      </c>
      <c r="M12">
        <v>11</v>
      </c>
      <c r="N12">
        <v>10</v>
      </c>
      <c r="O12">
        <v>2656.4072000000001</v>
      </c>
      <c r="P12">
        <f>executionTime_10IMGS__6[[#This Row],[NImgs]]*1000/executionTime_10IMGS__6[[#This Row],[mean]]</f>
        <v>3.7644830958145272</v>
      </c>
      <c r="Q12">
        <f>$O$2/executionTime_10IMGS__6[[#This Row],[mean]]</f>
        <v>5.566152583835791</v>
      </c>
    </row>
    <row r="13" spans="1:17" x14ac:dyDescent="0.35">
      <c r="A13">
        <v>12</v>
      </c>
      <c r="B13">
        <v>1</v>
      </c>
      <c r="C13">
        <v>320.72640000000001</v>
      </c>
      <c r="D13">
        <f>executionTime_1IMGS__6[[#This Row],[NImgs]]*1000/executionTime_1IMGS__6[[#This Row],[mean]]</f>
        <v>3.1179223163419039</v>
      </c>
      <c r="E13">
        <f>$C$2/executionTime_1IMGS__6[[#This Row],[mean]]</f>
        <v>4.6581622217566121</v>
      </c>
      <c r="G13">
        <v>12</v>
      </c>
      <c r="H13">
        <v>5</v>
      </c>
      <c r="I13">
        <v>1478.5934</v>
      </c>
      <c r="J13">
        <f>executionTime_5IMGS__6[[#This Row],[NImgs]]*1000/executionTime_5IMGS__6[[#This Row],[mean]]</f>
        <v>3.3815922619430063</v>
      </c>
      <c r="K13">
        <f>$I$2/executionTime_5IMGS__6[[#This Row],[mean]]</f>
        <v>4.999776950174402</v>
      </c>
      <c r="M13">
        <v>12</v>
      </c>
      <c r="N13">
        <v>10</v>
      </c>
      <c r="O13">
        <v>2589.2267999999999</v>
      </c>
      <c r="P13">
        <f>executionTime_10IMGS__6[[#This Row],[NImgs]]*1000/executionTime_10IMGS__6[[#This Row],[mean]]</f>
        <v>3.8621568415713914</v>
      </c>
      <c r="Q13">
        <f>$O$2/executionTime_10IMGS__6[[#This Row],[mean]]</f>
        <v>5.7105726698024295</v>
      </c>
    </row>
    <row r="14" spans="1:17" x14ac:dyDescent="0.35">
      <c r="A14">
        <v>13</v>
      </c>
      <c r="B14">
        <v>1</v>
      </c>
      <c r="C14">
        <v>306.2962</v>
      </c>
      <c r="D14">
        <f>executionTime_1IMGS__6[[#This Row],[NImgs]]*1000/executionTime_1IMGS__6[[#This Row],[mean]]</f>
        <v>3.2648136019970213</v>
      </c>
      <c r="E14">
        <f>$C$2/executionTime_1IMGS__6[[#This Row],[mean]]</f>
        <v>4.8776171562037005</v>
      </c>
      <c r="G14">
        <v>13</v>
      </c>
      <c r="H14">
        <v>5</v>
      </c>
      <c r="I14">
        <v>1501.7682</v>
      </c>
      <c r="J14">
        <f>executionTime_5IMGS__6[[#This Row],[NImgs]]*1000/executionTime_5IMGS__6[[#This Row],[mean]]</f>
        <v>3.3294086264444807</v>
      </c>
      <c r="K14">
        <f>$I$2/executionTime_5IMGS__6[[#This Row],[mean]]</f>
        <v>4.9226220131708747</v>
      </c>
      <c r="M14">
        <v>13</v>
      </c>
      <c r="N14">
        <v>10</v>
      </c>
      <c r="O14">
        <v>2532.5621999999998</v>
      </c>
      <c r="P14">
        <f>executionTime_10IMGS__6[[#This Row],[NImgs]]*1000/executionTime_10IMGS__6[[#This Row],[mean]]</f>
        <v>3.9485703450837262</v>
      </c>
      <c r="Q14">
        <f>$O$2/executionTime_10IMGS__6[[#This Row],[mean]]</f>
        <v>5.8383433978442865</v>
      </c>
    </row>
    <row r="15" spans="1:17" x14ac:dyDescent="0.35">
      <c r="A15">
        <v>14</v>
      </c>
      <c r="B15">
        <v>1</v>
      </c>
      <c r="C15">
        <v>297.7002</v>
      </c>
      <c r="D15">
        <f>executionTime_1IMGS__6[[#This Row],[NImgs]]*1000/executionTime_1IMGS__6[[#This Row],[mean]]</f>
        <v>3.3590840718279664</v>
      </c>
      <c r="E15">
        <f>$C$2/executionTime_1IMGS__6[[#This Row],[mean]]</f>
        <v>5.018456823341066</v>
      </c>
      <c r="G15">
        <v>14</v>
      </c>
      <c r="H15">
        <v>5</v>
      </c>
      <c r="I15">
        <v>1383.3235999999999</v>
      </c>
      <c r="J15">
        <f>executionTime_5IMGS__6[[#This Row],[NImgs]]*1000/executionTime_5IMGS__6[[#This Row],[mean]]</f>
        <v>3.6144832633521182</v>
      </c>
      <c r="K15">
        <f>$I$2/executionTime_5IMGS__6[[#This Row],[mean]]</f>
        <v>5.3441126862868531</v>
      </c>
      <c r="M15">
        <v>14</v>
      </c>
      <c r="N15">
        <v>10</v>
      </c>
      <c r="O15">
        <v>2462.9245999999998</v>
      </c>
      <c r="P15">
        <f>executionTime_10IMGS__6[[#This Row],[NImgs]]*1000/executionTime_10IMGS__6[[#This Row],[mean]]</f>
        <v>4.0602136175829342</v>
      </c>
      <c r="Q15">
        <f>$O$2/executionTime_10IMGS__6[[#This Row],[mean]]</f>
        <v>6.0034187810702777</v>
      </c>
    </row>
    <row r="16" spans="1:17" x14ac:dyDescent="0.35">
      <c r="A16">
        <v>15</v>
      </c>
      <c r="B16">
        <v>1</v>
      </c>
      <c r="C16">
        <v>265.68259999999998</v>
      </c>
      <c r="D16">
        <f>executionTime_1IMGS__6[[#This Row],[NImgs]]*1000/executionTime_1IMGS__6[[#This Row],[mean]]</f>
        <v>3.7638896939430739</v>
      </c>
      <c r="E16">
        <f>$C$2/executionTime_1IMGS__6[[#This Row],[mean]]</f>
        <v>5.6232346416362988</v>
      </c>
      <c r="G16">
        <v>15</v>
      </c>
      <c r="H16">
        <v>5</v>
      </c>
      <c r="I16">
        <v>1264.4848</v>
      </c>
      <c r="J16">
        <f>executionTime_5IMGS__6[[#This Row],[NImgs]]*1000/executionTime_5IMGS__6[[#This Row],[mean]]</f>
        <v>3.954179599470077</v>
      </c>
      <c r="K16">
        <f>$I$2/executionTime_5IMGS__6[[#This Row],[mean]]</f>
        <v>5.846363040504718</v>
      </c>
      <c r="M16">
        <v>15</v>
      </c>
      <c r="N16">
        <v>10</v>
      </c>
      <c r="O16">
        <v>2305.3407999999999</v>
      </c>
      <c r="P16">
        <f>executionTime_10IMGS__6[[#This Row],[NImgs]]*1000/executionTime_10IMGS__6[[#This Row],[mean]]</f>
        <v>4.3377534462583585</v>
      </c>
      <c r="Q16">
        <f>$O$2/executionTime_10IMGS__6[[#This Row],[mean]]</f>
        <v>6.4137882780715119</v>
      </c>
    </row>
    <row r="17" spans="1:17" x14ac:dyDescent="0.35">
      <c r="A17">
        <v>16</v>
      </c>
      <c r="B17">
        <v>1</v>
      </c>
      <c r="C17">
        <v>259.37639999999999</v>
      </c>
      <c r="D17">
        <f>executionTime_1IMGS__6[[#This Row],[NImgs]]*1000/executionTime_1IMGS__6[[#This Row],[mean]]</f>
        <v>3.8554008768723755</v>
      </c>
      <c r="E17">
        <f>$C$2/executionTime_1IMGS__6[[#This Row],[mean]]</f>
        <v>5.7599519462834712</v>
      </c>
      <c r="G17">
        <v>16</v>
      </c>
      <c r="H17">
        <v>5</v>
      </c>
      <c r="I17">
        <v>1205.7875999999999</v>
      </c>
      <c r="J17">
        <f>executionTime_5IMGS__6[[#This Row],[NImgs]]*1000/executionTime_5IMGS__6[[#This Row],[mean]]</f>
        <v>4.1466672903254276</v>
      </c>
      <c r="K17">
        <f>$I$2/executionTime_5IMGS__6[[#This Row],[mean]]</f>
        <v>6.1309613732965911</v>
      </c>
      <c r="M17">
        <v>16</v>
      </c>
      <c r="N17">
        <v>10</v>
      </c>
      <c r="O17">
        <v>2205.0176000000001</v>
      </c>
      <c r="P17">
        <f>executionTime_10IMGS__6[[#This Row],[NImgs]]*1000/executionTime_10IMGS__6[[#This Row],[mean]]</f>
        <v>4.535111193670291</v>
      </c>
      <c r="Q17">
        <f>$O$2/executionTime_10IMGS__6[[#This Row],[mean]]</f>
        <v>6.7056008079028482</v>
      </c>
    </row>
    <row r="18" spans="1:17" x14ac:dyDescent="0.35">
      <c r="A18">
        <v>17</v>
      </c>
      <c r="B18">
        <v>1</v>
      </c>
      <c r="C18">
        <v>254.256</v>
      </c>
      <c r="D18">
        <f>executionTime_1IMGS__6[[#This Row],[NImgs]]*1000/executionTime_1IMGS__6[[#This Row],[mean]]</f>
        <v>3.9330438613051411</v>
      </c>
      <c r="E18">
        <f>$C$2/executionTime_1IMGS__6[[#This Row],[mean]]</f>
        <v>5.8759502233968908</v>
      </c>
      <c r="G18">
        <v>17</v>
      </c>
      <c r="H18">
        <v>5</v>
      </c>
      <c r="I18">
        <v>1183.175</v>
      </c>
      <c r="J18">
        <f>executionTime_5IMGS__6[[#This Row],[NImgs]]*1000/executionTime_5IMGS__6[[#This Row],[mean]]</f>
        <v>4.2259175523485535</v>
      </c>
      <c r="K18">
        <f>$I$2/executionTime_5IMGS__6[[#This Row],[mean]]</f>
        <v>6.248135060324973</v>
      </c>
      <c r="M18">
        <v>17</v>
      </c>
      <c r="N18">
        <v>10</v>
      </c>
      <c r="O18">
        <v>2215.6426000000001</v>
      </c>
      <c r="P18">
        <f>executionTime_10IMGS__6[[#This Row],[NImgs]]*1000/executionTime_10IMGS__6[[#This Row],[mean]]</f>
        <v>4.5133633014638734</v>
      </c>
      <c r="Q18">
        <f>$O$2/executionTime_10IMGS__6[[#This Row],[mean]]</f>
        <v>6.6734444445146517</v>
      </c>
    </row>
    <row r="19" spans="1:17" x14ac:dyDescent="0.35">
      <c r="A19">
        <v>18</v>
      </c>
      <c r="B19">
        <v>1</v>
      </c>
      <c r="C19">
        <v>248.99279999999999</v>
      </c>
      <c r="D19">
        <f>executionTime_1IMGS__6[[#This Row],[NImgs]]*1000/executionTime_1IMGS__6[[#This Row],[mean]]</f>
        <v>4.0161803875453428</v>
      </c>
      <c r="E19">
        <f>$C$2/executionTime_1IMGS__6[[#This Row],[mean]]</f>
        <v>6.0001558277990368</v>
      </c>
      <c r="G19">
        <v>18</v>
      </c>
      <c r="H19">
        <v>5</v>
      </c>
      <c r="I19">
        <v>1160.2408</v>
      </c>
      <c r="J19">
        <f>executionTime_5IMGS__6[[#This Row],[NImgs]]*1000/executionTime_5IMGS__6[[#This Row],[mean]]</f>
        <v>4.3094502451560057</v>
      </c>
      <c r="K19">
        <f>$I$2/executionTime_5IMGS__6[[#This Row],[mean]]</f>
        <v>6.3716404387778809</v>
      </c>
      <c r="M19">
        <v>18</v>
      </c>
      <c r="N19">
        <v>10</v>
      </c>
      <c r="O19">
        <v>2188.2652000000003</v>
      </c>
      <c r="P19">
        <f>executionTime_10IMGS__6[[#This Row],[NImgs]]*1000/executionTime_10IMGS__6[[#This Row],[mean]]</f>
        <v>4.569830018774689</v>
      </c>
      <c r="Q19">
        <f>$O$2/executionTime_10IMGS__6[[#This Row],[mean]]</f>
        <v>6.7569359509075948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4ED0D-1FD1-49E0-9FB8-AFDEBECA6D15}">
  <dimension ref="A1:Q19"/>
  <sheetViews>
    <sheetView workbookViewId="0">
      <selection activeCell="K17" sqref="K17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3" width="9.90625" bestFit="1" customWidth="1"/>
    <col min="4" max="5" width="11.90625" bestFit="1" customWidth="1"/>
    <col min="7" max="7" width="9.81640625" bestFit="1" customWidth="1"/>
    <col min="8" max="8" width="8.26953125" bestFit="1" customWidth="1"/>
    <col min="9" max="9" width="9.90625" bestFit="1" customWidth="1"/>
    <col min="10" max="11" width="11.90625" bestFit="1" customWidth="1"/>
    <col min="13" max="13" width="9.81640625" bestFit="1" customWidth="1"/>
    <col min="14" max="14" width="8.26953125" bestFit="1" customWidth="1"/>
    <col min="15" max="15" width="10.90625" bestFit="1" customWidth="1"/>
    <col min="16" max="17" width="11.9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35">
      <c r="A2">
        <v>1</v>
      </c>
      <c r="B2">
        <v>1</v>
      </c>
      <c r="C2">
        <v>1438.9667999999999</v>
      </c>
      <c r="D2">
        <f>executionTime_1IMGS__7[[#This Row],[NImgs]]*1000/executionTime_1IMGS__7[[#This Row],[mean]]</f>
        <v>0.69494306609436718</v>
      </c>
      <c r="E2">
        <f>$C$2/executionTime_1IMGS__7[[#This Row],[mean]]</f>
        <v>1</v>
      </c>
      <c r="G2">
        <v>1</v>
      </c>
      <c r="H2">
        <v>5</v>
      </c>
      <c r="I2">
        <v>7188.7402000000002</v>
      </c>
      <c r="J2">
        <f>executionTime_5IMGS__7[[#This Row],[NImgs]]*1000/executionTime_5IMGS__7[[#This Row],[mean]]</f>
        <v>0.69553216014121633</v>
      </c>
      <c r="K2">
        <f>$I$2/executionTime_5IMGS__7[[#This Row],[mean]]</f>
        <v>1</v>
      </c>
      <c r="M2">
        <v>1</v>
      </c>
      <c r="N2">
        <v>10</v>
      </c>
      <c r="O2">
        <v>14438.1636</v>
      </c>
      <c r="P2">
        <f>executionTime_10IMGS__7[[#This Row],[NImgs]]*1000/executionTime_10IMGS__7[[#This Row],[mean]]</f>
        <v>0.6926088578190096</v>
      </c>
      <c r="Q2">
        <f>$O$2/executionTime_10IMGS__7[[#This Row],[mean]]</f>
        <v>1</v>
      </c>
    </row>
    <row r="3" spans="1:17" x14ac:dyDescent="0.35">
      <c r="A3">
        <v>2</v>
      </c>
      <c r="B3">
        <v>1</v>
      </c>
      <c r="C3">
        <v>858.96280000000002</v>
      </c>
      <c r="D3">
        <f>executionTime_1IMGS__7[[#This Row],[NImgs]]*1000/executionTime_1IMGS__7[[#This Row],[mean]]</f>
        <v>1.1641947707164966</v>
      </c>
      <c r="E3">
        <f>$C$2/executionTime_1IMGS__7[[#This Row],[mean]]</f>
        <v>1.6752376237946509</v>
      </c>
      <c r="G3">
        <v>2</v>
      </c>
      <c r="H3">
        <v>5</v>
      </c>
      <c r="I3">
        <v>3906.9522000000002</v>
      </c>
      <c r="J3">
        <f>executionTime_5IMGS__7[[#This Row],[NImgs]]*1000/executionTime_5IMGS__7[[#This Row],[mean]]</f>
        <v>1.2797699444595201</v>
      </c>
      <c r="K3">
        <f>$I$2/executionTime_5IMGS__7[[#This Row],[mean]]</f>
        <v>1.839986729297584</v>
      </c>
      <c r="M3">
        <v>2</v>
      </c>
      <c r="N3">
        <v>10</v>
      </c>
      <c r="O3">
        <v>7249.3317999999999</v>
      </c>
      <c r="P3">
        <f>executionTime_10IMGS__7[[#This Row],[NImgs]]*1000/executionTime_10IMGS__7[[#This Row],[mean]]</f>
        <v>1.3794374813965613</v>
      </c>
      <c r="Q3">
        <f>$O$2/executionTime_10IMGS__7[[#This Row],[mean]]</f>
        <v>1.9916544032375507</v>
      </c>
    </row>
    <row r="4" spans="1:17" x14ac:dyDescent="0.35">
      <c r="A4">
        <v>3</v>
      </c>
      <c r="B4">
        <v>1</v>
      </c>
      <c r="C4">
        <v>541.6146</v>
      </c>
      <c r="D4">
        <f>executionTime_1IMGS__7[[#This Row],[NImgs]]*1000/executionTime_1IMGS__7[[#This Row],[mean]]</f>
        <v>1.8463313212014596</v>
      </c>
      <c r="E4">
        <f>$C$2/executionTime_1IMGS__7[[#This Row],[mean]]</f>
        <v>2.6568094730090364</v>
      </c>
      <c r="G4">
        <v>3</v>
      </c>
      <c r="H4">
        <v>5</v>
      </c>
      <c r="I4">
        <v>2561.9634000000001</v>
      </c>
      <c r="J4">
        <f>executionTime_5IMGS__7[[#This Row],[NImgs]]*1000/executionTime_5IMGS__7[[#This Row],[mean]]</f>
        <v>1.9516281926588022</v>
      </c>
      <c r="K4">
        <f>$I$2/executionTime_5IMGS__7[[#This Row],[mean]]</f>
        <v>2.8059496088039353</v>
      </c>
      <c r="M4">
        <v>3</v>
      </c>
      <c r="N4">
        <v>10</v>
      </c>
      <c r="O4">
        <v>4977.4398000000001</v>
      </c>
      <c r="P4">
        <f>executionTime_10IMGS__7[[#This Row],[NImgs]]*1000/executionTime_10IMGS__7[[#This Row],[mean]]</f>
        <v>2.0090649815593951</v>
      </c>
      <c r="Q4">
        <f>$O$2/executionTime_10IMGS__7[[#This Row],[mean]]</f>
        <v>2.9007208886785532</v>
      </c>
    </row>
    <row r="5" spans="1:17" x14ac:dyDescent="0.35">
      <c r="A5">
        <v>4</v>
      </c>
      <c r="B5">
        <v>1</v>
      </c>
      <c r="C5">
        <v>478.15140000000002</v>
      </c>
      <c r="D5">
        <f>executionTime_1IMGS__7[[#This Row],[NImgs]]*1000/executionTime_1IMGS__7[[#This Row],[mean]]</f>
        <v>2.091387790561734</v>
      </c>
      <c r="E5">
        <f>$C$2/executionTime_1IMGS__7[[#This Row],[mean]]</f>
        <v>3.0094375965436884</v>
      </c>
      <c r="G5">
        <v>4</v>
      </c>
      <c r="H5">
        <v>5</v>
      </c>
      <c r="I5">
        <v>2290.7362000000003</v>
      </c>
      <c r="J5">
        <f>executionTime_5IMGS__7[[#This Row],[NImgs]]*1000/executionTime_5IMGS__7[[#This Row],[mean]]</f>
        <v>2.18270440743024</v>
      </c>
      <c r="K5">
        <f>$I$2/executionTime_5IMGS__7[[#This Row],[mean]]</f>
        <v>3.1381789836821889</v>
      </c>
      <c r="M5">
        <v>4</v>
      </c>
      <c r="N5">
        <v>10</v>
      </c>
      <c r="O5">
        <v>4327.8055999999997</v>
      </c>
      <c r="P5">
        <f>executionTime_10IMGS__7[[#This Row],[NImgs]]*1000/executionTime_10IMGS__7[[#This Row],[mean]]</f>
        <v>2.3106398309572871</v>
      </c>
      <c r="Q5">
        <f>$O$2/executionTime_10IMGS__7[[#This Row],[mean]]</f>
        <v>3.3361395900037656</v>
      </c>
    </row>
    <row r="6" spans="1:17" x14ac:dyDescent="0.35">
      <c r="A6">
        <v>5</v>
      </c>
      <c r="B6">
        <v>1</v>
      </c>
      <c r="C6">
        <v>449.88740000000001</v>
      </c>
      <c r="D6">
        <f>executionTime_1IMGS__7[[#This Row],[NImgs]]*1000/executionTime_1IMGS__7[[#This Row],[mean]]</f>
        <v>2.2227784107756738</v>
      </c>
      <c r="E6">
        <f>$C$2/executionTime_1IMGS__7[[#This Row],[mean]]</f>
        <v>3.1985043368629569</v>
      </c>
      <c r="G6">
        <v>5</v>
      </c>
      <c r="H6">
        <v>5</v>
      </c>
      <c r="I6">
        <v>2077.6215999999999</v>
      </c>
      <c r="J6">
        <f>executionTime_5IMGS__7[[#This Row],[NImgs]]*1000/executionTime_5IMGS__7[[#This Row],[mean]]</f>
        <v>2.406598006104673</v>
      </c>
      <c r="K6">
        <f>$I$2/executionTime_5IMGS__7[[#This Row],[mean]]</f>
        <v>3.4600815663449014</v>
      </c>
      <c r="M6">
        <v>5</v>
      </c>
      <c r="N6">
        <v>10</v>
      </c>
      <c r="O6">
        <v>4144.9780000000001</v>
      </c>
      <c r="P6">
        <f>executionTime_10IMGS__7[[#This Row],[NImgs]]*1000/executionTime_10IMGS__7[[#This Row],[mean]]</f>
        <v>2.4125580401150502</v>
      </c>
      <c r="Q6">
        <f>$O$2/executionTime_10IMGS__7[[#This Row],[mean]]</f>
        <v>3.4832907677676457</v>
      </c>
    </row>
    <row r="7" spans="1:17" x14ac:dyDescent="0.35">
      <c r="A7">
        <v>6</v>
      </c>
      <c r="B7">
        <v>1</v>
      </c>
      <c r="C7">
        <v>420.10219999999998</v>
      </c>
      <c r="D7">
        <f>executionTime_1IMGS__7[[#This Row],[NImgs]]*1000/executionTime_1IMGS__7[[#This Row],[mean]]</f>
        <v>2.3803731568175555</v>
      </c>
      <c r="E7">
        <f>$C$2/executionTime_1IMGS__7[[#This Row],[mean]]</f>
        <v>3.4252779442716559</v>
      </c>
      <c r="G7">
        <v>6</v>
      </c>
      <c r="H7">
        <v>5</v>
      </c>
      <c r="I7">
        <v>1966.1242</v>
      </c>
      <c r="J7">
        <f>executionTime_5IMGS__7[[#This Row],[NImgs]]*1000/executionTime_5IMGS__7[[#This Row],[mean]]</f>
        <v>2.5430743388439043</v>
      </c>
      <c r="K7">
        <f>$I$2/executionTime_5IMGS__7[[#This Row],[mean]]</f>
        <v>3.6563001462471192</v>
      </c>
      <c r="M7">
        <v>6</v>
      </c>
      <c r="N7">
        <v>10</v>
      </c>
      <c r="O7">
        <v>3659.4422</v>
      </c>
      <c r="P7">
        <f>executionTime_10IMGS__7[[#This Row],[NImgs]]*1000/executionTime_10IMGS__7[[#This Row],[mean]]</f>
        <v>2.7326569060169881</v>
      </c>
      <c r="Q7">
        <f>$O$2/executionTime_10IMGS__7[[#This Row],[mean]]</f>
        <v>3.9454547471743098</v>
      </c>
    </row>
    <row r="8" spans="1:17" x14ac:dyDescent="0.35">
      <c r="A8">
        <v>7</v>
      </c>
      <c r="B8">
        <v>1</v>
      </c>
      <c r="C8">
        <v>335.76099999999997</v>
      </c>
      <c r="D8">
        <f>executionTime_1IMGS__7[[#This Row],[NImgs]]*1000/executionTime_1IMGS__7[[#This Row],[mean]]</f>
        <v>2.9783089757297603</v>
      </c>
      <c r="E8">
        <f>$C$2/executionTime_1IMGS__7[[#This Row],[mean]]</f>
        <v>4.2856877362171311</v>
      </c>
      <c r="G8">
        <v>7</v>
      </c>
      <c r="H8">
        <v>5</v>
      </c>
      <c r="I8">
        <v>1542.2806</v>
      </c>
      <c r="J8">
        <f>executionTime_5IMGS__7[[#This Row],[NImgs]]*1000/executionTime_5IMGS__7[[#This Row],[mean]]</f>
        <v>3.2419522102527907</v>
      </c>
      <c r="K8">
        <f>$I$2/executionTime_5IMGS__7[[#This Row],[mean]]</f>
        <v>4.6611104360646172</v>
      </c>
      <c r="M8">
        <v>7</v>
      </c>
      <c r="N8">
        <v>10</v>
      </c>
      <c r="O8">
        <v>3002.2212</v>
      </c>
      <c r="P8">
        <f>executionTime_10IMGS__7[[#This Row],[NImgs]]*1000/executionTime_10IMGS__7[[#This Row],[mean]]</f>
        <v>3.3308671592885961</v>
      </c>
      <c r="Q8">
        <f>$O$2/executionTime_10IMGS__7[[#This Row],[mean]]</f>
        <v>4.8091604975676008</v>
      </c>
    </row>
    <row r="9" spans="1:17" x14ac:dyDescent="0.35">
      <c r="A9">
        <v>8</v>
      </c>
      <c r="B9">
        <v>1</v>
      </c>
      <c r="C9">
        <v>326.9314</v>
      </c>
      <c r="D9">
        <f>executionTime_1IMGS__7[[#This Row],[NImgs]]*1000/executionTime_1IMGS__7[[#This Row],[mean]]</f>
        <v>3.0587456573458529</v>
      </c>
      <c r="E9">
        <f>$C$2/executionTime_1IMGS__7[[#This Row],[mean]]</f>
        <v>4.4014334505648582</v>
      </c>
      <c r="G9">
        <v>8</v>
      </c>
      <c r="H9">
        <v>5</v>
      </c>
      <c r="I9">
        <v>1523.57</v>
      </c>
      <c r="J9">
        <f>executionTime_5IMGS__7[[#This Row],[NImgs]]*1000/executionTime_5IMGS__7[[#This Row],[mean]]</f>
        <v>3.2817658525699511</v>
      </c>
      <c r="K9">
        <f>$I$2/executionTime_5IMGS__7[[#This Row],[mean]]</f>
        <v>4.7183524222713764</v>
      </c>
      <c r="M9">
        <v>8</v>
      </c>
      <c r="N9">
        <v>10</v>
      </c>
      <c r="O9">
        <v>2800.2660000000001</v>
      </c>
      <c r="P9">
        <f>executionTime_10IMGS__7[[#This Row],[NImgs]]*1000/executionTime_10IMGS__7[[#This Row],[mean]]</f>
        <v>3.5710893179433669</v>
      </c>
      <c r="Q9">
        <f>$O$2/executionTime_10IMGS__7[[#This Row],[mean]]</f>
        <v>5.1559971802678746</v>
      </c>
    </row>
    <row r="10" spans="1:17" x14ac:dyDescent="0.35">
      <c r="A10">
        <v>9</v>
      </c>
      <c r="B10">
        <v>1</v>
      </c>
      <c r="C10">
        <v>310.81040000000002</v>
      </c>
      <c r="D10">
        <f>executionTime_1IMGS__7[[#This Row],[NImgs]]*1000/executionTime_1IMGS__7[[#This Row],[mean]]</f>
        <v>3.2173955569054318</v>
      </c>
      <c r="E10">
        <f>$C$2/executionTime_1IMGS__7[[#This Row],[mean]]</f>
        <v>4.6297253888544265</v>
      </c>
      <c r="G10">
        <v>9</v>
      </c>
      <c r="H10">
        <v>5</v>
      </c>
      <c r="I10">
        <v>1465.4974</v>
      </c>
      <c r="J10">
        <f>executionTime_5IMGS__7[[#This Row],[NImgs]]*1000/executionTime_5IMGS__7[[#This Row],[mean]]</f>
        <v>3.4118108977880137</v>
      </c>
      <c r="K10">
        <f>$I$2/executionTime_5IMGS__7[[#This Row],[mean]]</f>
        <v>4.905324431145357</v>
      </c>
      <c r="M10">
        <v>9</v>
      </c>
      <c r="N10">
        <v>10</v>
      </c>
      <c r="O10">
        <v>2458.8645999999999</v>
      </c>
      <c r="P10">
        <f>executionTime_10IMGS__7[[#This Row],[NImgs]]*1000/executionTime_10IMGS__7[[#This Row],[mean]]</f>
        <v>4.0669177147859221</v>
      </c>
      <c r="Q10">
        <f>$O$2/executionTime_10IMGS__7[[#This Row],[mean]]</f>
        <v>5.8718823313817285</v>
      </c>
    </row>
    <row r="11" spans="1:17" x14ac:dyDescent="0.35">
      <c r="A11">
        <v>10</v>
      </c>
      <c r="B11">
        <v>1</v>
      </c>
      <c r="C11">
        <v>313.19159999999999</v>
      </c>
      <c r="D11">
        <f>executionTime_1IMGS__7[[#This Row],[NImgs]]*1000/executionTime_1IMGS__7[[#This Row],[mean]]</f>
        <v>3.1929336546701763</v>
      </c>
      <c r="E11">
        <f>$C$2/executionTime_1IMGS__7[[#This Row],[mean]]</f>
        <v>4.5945255236730489</v>
      </c>
      <c r="G11">
        <v>10</v>
      </c>
      <c r="H11">
        <v>5</v>
      </c>
      <c r="I11">
        <v>1466.66</v>
      </c>
      <c r="J11">
        <f>executionTime_5IMGS__7[[#This Row],[NImgs]]*1000/executionTime_5IMGS__7[[#This Row],[mean]]</f>
        <v>3.4091064050291138</v>
      </c>
      <c r="K11">
        <f>$I$2/executionTime_5IMGS__7[[#This Row],[mean]]</f>
        <v>4.9014360519820546</v>
      </c>
      <c r="M11">
        <v>10</v>
      </c>
      <c r="N11">
        <v>10</v>
      </c>
      <c r="O11">
        <v>2345.0362</v>
      </c>
      <c r="P11">
        <f>executionTime_10IMGS__7[[#This Row],[NImgs]]*1000/executionTime_10IMGS__7[[#This Row],[mean]]</f>
        <v>4.2643264952583673</v>
      </c>
      <c r="Q11">
        <f>$O$2/executionTime_10IMGS__7[[#This Row],[mean]]</f>
        <v>6.1569043582354936</v>
      </c>
    </row>
    <row r="12" spans="1:17" x14ac:dyDescent="0.35">
      <c r="A12">
        <v>11</v>
      </c>
      <c r="B12">
        <v>1</v>
      </c>
      <c r="C12">
        <v>301.85300000000001</v>
      </c>
      <c r="D12">
        <f>executionTime_1IMGS__7[[#This Row],[NImgs]]*1000/executionTime_1IMGS__7[[#This Row],[mean]]</f>
        <v>3.3128708344790345</v>
      </c>
      <c r="E12">
        <f>$C$2/executionTime_1IMGS__7[[#This Row],[mean]]</f>
        <v>4.7671111435036257</v>
      </c>
      <c r="G12">
        <v>11</v>
      </c>
      <c r="H12">
        <v>5</v>
      </c>
      <c r="I12">
        <v>1469.3112000000001</v>
      </c>
      <c r="J12">
        <f>executionTime_5IMGS__7[[#This Row],[NImgs]]*1000/executionTime_5IMGS__7[[#This Row],[mean]]</f>
        <v>3.4029550717370149</v>
      </c>
      <c r="K12">
        <f>$I$2/executionTime_5IMGS__7[[#This Row],[mean]]</f>
        <v>4.8925919845979529</v>
      </c>
      <c r="M12">
        <v>11</v>
      </c>
      <c r="N12">
        <v>10</v>
      </c>
      <c r="O12">
        <v>2363.4058</v>
      </c>
      <c r="P12">
        <f>executionTime_10IMGS__7[[#This Row],[NImgs]]*1000/executionTime_10IMGS__7[[#This Row],[mean]]</f>
        <v>4.2311819662962664</v>
      </c>
      <c r="Q12">
        <f>$O$2/executionTime_10IMGS__7[[#This Row],[mean]]</f>
        <v>6.1090497450755175</v>
      </c>
    </row>
    <row r="13" spans="1:17" x14ac:dyDescent="0.35">
      <c r="A13">
        <v>12</v>
      </c>
      <c r="B13">
        <v>1</v>
      </c>
      <c r="C13">
        <v>317.0566</v>
      </c>
      <c r="D13">
        <f>executionTime_1IMGS__7[[#This Row],[NImgs]]*1000/executionTime_1IMGS__7[[#This Row],[mean]]</f>
        <v>3.1540109873126752</v>
      </c>
      <c r="E13">
        <f>$C$2/executionTime_1IMGS__7[[#This Row],[mean]]</f>
        <v>4.5385170975781612</v>
      </c>
      <c r="G13">
        <v>12</v>
      </c>
      <c r="H13">
        <v>5</v>
      </c>
      <c r="I13">
        <v>1446.6266000000001</v>
      </c>
      <c r="J13">
        <f>executionTime_5IMGS__7[[#This Row],[NImgs]]*1000/executionTime_5IMGS__7[[#This Row],[mean]]</f>
        <v>3.4563169238005162</v>
      </c>
      <c r="K13">
        <f>$I$2/executionTime_5IMGS__7[[#This Row],[mean]]</f>
        <v>4.9693128828130213</v>
      </c>
      <c r="M13">
        <v>12</v>
      </c>
      <c r="N13">
        <v>10</v>
      </c>
      <c r="O13">
        <v>2286.3998000000001</v>
      </c>
      <c r="P13">
        <f>executionTime_10IMGS__7[[#This Row],[NImgs]]*1000/executionTime_10IMGS__7[[#This Row],[mean]]</f>
        <v>4.3736882762148594</v>
      </c>
      <c r="Q13">
        <f>$O$2/executionTime_10IMGS__7[[#This Row],[mean]]</f>
        <v>6.3148026867392133</v>
      </c>
    </row>
    <row r="14" spans="1:17" x14ac:dyDescent="0.35">
      <c r="A14">
        <v>13</v>
      </c>
      <c r="B14">
        <v>1</v>
      </c>
      <c r="C14">
        <v>295.82339999999999</v>
      </c>
      <c r="D14">
        <f>executionTime_1IMGS__7[[#This Row],[NImgs]]*1000/executionTime_1IMGS__7[[#This Row],[mean]]</f>
        <v>3.3803951952414852</v>
      </c>
      <c r="E14">
        <f>$C$2/executionTime_1IMGS__7[[#This Row],[mean]]</f>
        <v>4.8642764568320151</v>
      </c>
      <c r="G14">
        <v>13</v>
      </c>
      <c r="H14">
        <v>5</v>
      </c>
      <c r="I14">
        <v>1389.1282000000001</v>
      </c>
      <c r="J14">
        <f>executionTime_5IMGS__7[[#This Row],[NImgs]]*1000/executionTime_5IMGS__7[[#This Row],[mean]]</f>
        <v>3.5993798124607936</v>
      </c>
      <c r="K14">
        <f>$I$2/executionTime_5IMGS__7[[#This Row],[mean]]</f>
        <v>5.175001270581074</v>
      </c>
      <c r="M14">
        <v>13</v>
      </c>
      <c r="N14">
        <v>10</v>
      </c>
      <c r="O14">
        <v>2297.8643999999999</v>
      </c>
      <c r="P14">
        <f>executionTime_10IMGS__7[[#This Row],[NImgs]]*1000/executionTime_10IMGS__7[[#This Row],[mean]]</f>
        <v>4.3518668899696609</v>
      </c>
      <c r="Q14">
        <f>$O$2/executionTime_10IMGS__7[[#This Row],[mean]]</f>
        <v>6.2832966122805161</v>
      </c>
    </row>
    <row r="15" spans="1:17" x14ac:dyDescent="0.35">
      <c r="A15">
        <v>14</v>
      </c>
      <c r="B15">
        <v>1</v>
      </c>
      <c r="C15">
        <v>288.25459999999998</v>
      </c>
      <c r="D15">
        <f>executionTime_1IMGS__7[[#This Row],[NImgs]]*1000/executionTime_1IMGS__7[[#This Row],[mean]]</f>
        <v>3.4691553924898337</v>
      </c>
      <c r="E15">
        <f>$C$2/executionTime_1IMGS__7[[#This Row],[mean]]</f>
        <v>4.9919994338338398</v>
      </c>
      <c r="G15">
        <v>14</v>
      </c>
      <c r="H15">
        <v>5</v>
      </c>
      <c r="I15">
        <v>1331.3453999999999</v>
      </c>
      <c r="J15">
        <f>executionTime_5IMGS__7[[#This Row],[NImgs]]*1000/executionTime_5IMGS__7[[#This Row],[mean]]</f>
        <v>3.7555994109417439</v>
      </c>
      <c r="K15">
        <f>$I$2/executionTime_5IMGS__7[[#This Row],[mean]]</f>
        <v>5.3996056921066469</v>
      </c>
      <c r="M15">
        <v>14</v>
      </c>
      <c r="N15">
        <v>10</v>
      </c>
      <c r="O15">
        <v>2252.056</v>
      </c>
      <c r="P15">
        <f>executionTime_10IMGS__7[[#This Row],[NImgs]]*1000/executionTime_10IMGS__7[[#This Row],[mean]]</f>
        <v>4.4403869175544477</v>
      </c>
      <c r="Q15">
        <f>$O$2/executionTime_10IMGS__7[[#This Row],[mean]]</f>
        <v>6.4111032762950835</v>
      </c>
    </row>
    <row r="16" spans="1:17" x14ac:dyDescent="0.35">
      <c r="A16">
        <v>15</v>
      </c>
      <c r="B16">
        <v>1</v>
      </c>
      <c r="C16">
        <v>265.83800000000002</v>
      </c>
      <c r="D16">
        <f>executionTime_1IMGS__7[[#This Row],[NImgs]]*1000/executionTime_1IMGS__7[[#This Row],[mean]]</f>
        <v>3.7616894499657683</v>
      </c>
      <c r="E16">
        <f>$C$2/executionTime_1IMGS__7[[#This Row],[mean]]</f>
        <v>5.4129462304110012</v>
      </c>
      <c r="G16">
        <v>15</v>
      </c>
      <c r="H16">
        <v>5</v>
      </c>
      <c r="I16">
        <v>1216.5930000000001</v>
      </c>
      <c r="J16">
        <f>executionTime_5IMGS__7[[#This Row],[NImgs]]*1000/executionTime_5IMGS__7[[#This Row],[mean]]</f>
        <v>4.1098378833348539</v>
      </c>
      <c r="K16">
        <f>$I$2/executionTime_5IMGS__7[[#This Row],[mean]]</f>
        <v>5.9089113614824349</v>
      </c>
      <c r="M16">
        <v>15</v>
      </c>
      <c r="N16">
        <v>10</v>
      </c>
      <c r="O16">
        <v>2124.1779999999999</v>
      </c>
      <c r="P16">
        <f>executionTime_10IMGS__7[[#This Row],[NImgs]]*1000/executionTime_10IMGS__7[[#This Row],[mean]]</f>
        <v>4.7077034033870984</v>
      </c>
      <c r="Q16">
        <f>$O$2/executionTime_10IMGS__7[[#This Row],[mean]]</f>
        <v>6.7970591918379721</v>
      </c>
    </row>
    <row r="17" spans="1:17" x14ac:dyDescent="0.35">
      <c r="A17">
        <v>16</v>
      </c>
      <c r="B17">
        <v>1</v>
      </c>
      <c r="C17">
        <v>255.35919999999999</v>
      </c>
      <c r="D17">
        <f>executionTime_1IMGS__7[[#This Row],[NImgs]]*1000/executionTime_1IMGS__7[[#This Row],[mean]]</f>
        <v>3.916052368585115</v>
      </c>
      <c r="E17">
        <f>$C$2/executionTime_1IMGS__7[[#This Row],[mean]]</f>
        <v>5.6350693454553431</v>
      </c>
      <c r="G17">
        <v>16</v>
      </c>
      <c r="H17">
        <v>5</v>
      </c>
      <c r="I17">
        <v>1144.4870000000001</v>
      </c>
      <c r="J17">
        <f>executionTime_5IMGS__7[[#This Row],[NImgs]]*1000/executionTime_5IMGS__7[[#This Row],[mean]]</f>
        <v>4.3687695884706423</v>
      </c>
      <c r="K17">
        <f>$I$2/executionTime_5IMGS__7[[#This Row],[mean]]</f>
        <v>6.2811899130352726</v>
      </c>
      <c r="M17">
        <v>16</v>
      </c>
      <c r="N17">
        <v>10</v>
      </c>
      <c r="O17">
        <v>2087.4947999999999</v>
      </c>
      <c r="P17">
        <f>executionTime_10IMGS__7[[#This Row],[NImgs]]*1000/executionTime_10IMGS__7[[#This Row],[mean]]</f>
        <v>4.7904310947265598</v>
      </c>
      <c r="Q17">
        <f>$O$2/executionTime_10IMGS__7[[#This Row],[mean]]</f>
        <v>6.9165027860189161</v>
      </c>
    </row>
    <row r="18" spans="1:17" x14ac:dyDescent="0.35">
      <c r="A18">
        <v>17</v>
      </c>
      <c r="B18">
        <v>1</v>
      </c>
      <c r="C18">
        <v>269.23860000000002</v>
      </c>
      <c r="D18">
        <f>executionTime_1IMGS__7[[#This Row],[NImgs]]*1000/executionTime_1IMGS__7[[#This Row],[mean]]</f>
        <v>3.7141776847747683</v>
      </c>
      <c r="E18">
        <f>$C$2/executionTime_1IMGS__7[[#This Row],[mean]]</f>
        <v>5.3445783776917564</v>
      </c>
      <c r="G18">
        <v>17</v>
      </c>
      <c r="H18">
        <v>5</v>
      </c>
      <c r="I18">
        <v>1128.9266</v>
      </c>
      <c r="J18">
        <f>executionTime_5IMGS__7[[#This Row],[NImgs]]*1000/executionTime_5IMGS__7[[#This Row],[mean]]</f>
        <v>4.4289859057267318</v>
      </c>
      <c r="K18">
        <f>$I$2/executionTime_5IMGS__7[[#This Row],[mean]]</f>
        <v>6.3677658051462336</v>
      </c>
      <c r="M18">
        <v>17</v>
      </c>
      <c r="N18">
        <v>10</v>
      </c>
      <c r="O18">
        <v>1980.1716000000001</v>
      </c>
      <c r="P18">
        <f>executionTime_10IMGS__7[[#This Row],[NImgs]]*1000/executionTime_10IMGS__7[[#This Row],[mean]]</f>
        <v>5.0500673779989569</v>
      </c>
      <c r="Q18">
        <f>$O$2/executionTime_10IMGS__7[[#This Row],[mean]]</f>
        <v>7.291369899457198</v>
      </c>
    </row>
    <row r="19" spans="1:17" x14ac:dyDescent="0.35">
      <c r="A19">
        <v>18</v>
      </c>
      <c r="B19">
        <v>1</v>
      </c>
      <c r="C19">
        <v>247.91460000000001</v>
      </c>
      <c r="D19">
        <f>executionTime_1IMGS__7[[#This Row],[NImgs]]*1000/executionTime_1IMGS__7[[#This Row],[mean]]</f>
        <v>4.0336470704024689</v>
      </c>
      <c r="E19">
        <f>$C$2/executionTime_1IMGS__7[[#This Row],[mean]]</f>
        <v>5.8042842172264155</v>
      </c>
      <c r="G19">
        <v>18</v>
      </c>
      <c r="H19">
        <v>5</v>
      </c>
      <c r="I19">
        <v>1087.5440000000001</v>
      </c>
      <c r="J19">
        <f>executionTime_5IMGS__7[[#This Row],[NImgs]]*1000/executionTime_5IMGS__7[[#This Row],[mean]]</f>
        <v>4.5975151350198242</v>
      </c>
      <c r="K19">
        <f>$I$2/executionTime_5IMGS__7[[#This Row],[mean]]</f>
        <v>6.6100683742450874</v>
      </c>
      <c r="M19">
        <v>18</v>
      </c>
      <c r="N19">
        <v>10</v>
      </c>
      <c r="O19">
        <v>2002.0383999999999</v>
      </c>
      <c r="P19">
        <f>executionTime_10IMGS__7[[#This Row],[NImgs]]*1000/executionTime_10IMGS__7[[#This Row],[mean]]</f>
        <v>4.9949091885550247</v>
      </c>
      <c r="Q19">
        <f>$O$2/executionTime_10IMGS__7[[#This Row],[mean]]</f>
        <v>7.2117316031500698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548D-6A0A-470D-A64E-43ABB1C7B4B5}">
  <dimension ref="A1"/>
  <sheetViews>
    <sheetView tabSelected="1" topLeftCell="A4" workbookViewId="0">
      <selection activeCell="W45" sqref="W45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7 5 d e b b 1 - 5 5 7 7 - 4 2 f 1 - a 8 5 6 - e e 4 8 6 7 a 0 8 9 a b "   x m l n s = " h t t p : / / s c h e m a s . m i c r o s o f t . c o m / D a t a M a s h u p " > A A A A A K U F A A B Q S w M E F A A C A A g A 6 5 6 n W p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6 5 6 n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u e p 1 q t m w Z W n w I A A D c + A A A T A B w A R m 9 y b X V s Y X M v U 2 V j d G l v b j E u b S C i G A A o o B Q A A A A A A A A A A A A A A A A A A A A A A A A A A A D t m G F r G j E Y x 9 8 L f o d w f X O F Q 6 p V C y u + 6 O z W C W 2 3 V b c 3 3 h j x f K o Z u U S S n J s V v / u e m w 4 t t Z S N 8 x b Y 4 x s 1 M c n / i T / C L 2 c h c U I r 1 l + / 1 8 + r l W r F T r m B M Y M f k G R 5 6 0 C k 8 L X e u 7 n q s w 6 T 4 K o V h q / 3 R k y E A m z q 2 n n t U i d Z C s q F b 4 W E W l c r h 1 9 s G H R f x Z 8 s G B v b T K l F 3 L 3 G + T 4 Y / Q 3 X s / F r M c a p l c U 2 L n H M X M t f C 8 Y G b C a d / V y P 9 4 S o J X Y e H E f D S 5 A i F Q 5 M J z g P I t b F w a m y n W b E 3 q h E j 4 W a d O q N V i N i H z P t o O 8 W E j r b j 7 V b r e D L c b Q u 5 i j o Y W L r + A M u J R i X D 9 w B G w s m x R y k 1 A G W O e A j H I b h U 5 z j H f A x l h V u d i F i w 0 3 H h Z T 9 h E t u b M e Z b H e F G 8 x 0 L x L u N H N i t j P l w H B l 7 7 V J 1 y U M F j O w 4 Y u J o u U y G E w N 5 r B Y P f 6 4 3 a z l Q 1 c R W w a 3 v X S y p / l O f 7 f 4 B + G e P e 1 7 t N P Y 7 b C D q S w d g V m t t l X c 8 c n E Z L N Z n g Z r n 8 K 2 j i u j s 1 n 4 t N B 8 9 m 3 S T b Z 8 z W W Q A l f Y B j y Z s m t h X e 1 i D o Z P I B w + i o O 7 + D u P l P l a 2 2 D V i l D P Z 3 u e 5 5 Y P P L e I Z + L 5 b 3 m 2 + d 8 y E l K 4 R f k c 7 y z + A r + N / 4 j f f 8 f j z s r l k 3 g U 7 H O F s H E c l A 1 m g 4 S B D t h D Y d 3 y B m v y B s K 6 6 N P 6 t H y s T + m 0 J q w P f F p 7 g D W d 1 o R 1 Q U 8 t 6 i c + P L Z Y p y C i i e h C / O P E G 6 8 m s A n s 4 s H 2 Q E E I b A K 7 8 B t j s 3 y u m 3 R j J K w P f G P 0 A G u 6 M R L W h W u I B 1 y T h h D Y h W t I q 3 y u W 6 Q h h P W B N c Q D r E l D C O v C N c Q D r k l D C O z C N a R d P t d t 0 h D C + s A a 4 g H W p C G E d e E a 4 g H X p C E E d u E a c l Y + 1 2 e k I Y T 1 g T X E A 6 x J Q w j r w j X E A 6 5 J Q w j s P w T 7 J 1 B L A Q I t A B Q A A g A I A O u e p 1 q c K + u m p A A A A P Y A A A A S A A A A A A A A A A A A A A A A A A A A A A B D b 2 5 m a W c v U G F j a 2 F n Z S 5 4 b W x Q S w E C L Q A U A A I A C A D r n q d a D 8 r p q 6 Q A A A D p A A A A E w A A A A A A A A A A A A A A A A D w A A A A W 0 N v b n R l b n R f V H l w Z X N d L n h t b F B L A Q I t A B Q A A g A I A O u e p 1 q t m w Z W n w I A A D c + A A A T A A A A A A A A A A A A A A A A A O E B A A B G b 3 J t d W x h c y 9 T Z W N 0 a W 9 u M S 5 t U E s F B g A A A A A D A A M A w g A A A M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7 l A A A A A A A A v O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U l N R 1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G Z i N m Y z M i 1 j Y j A 3 L T Q 2 Z j g t O W V k Z i 0 1 N j A w Y 2 U 3 M z B k Z D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l e G V j d X R p b 2 5 U a W 1 l X z F J T U d T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A 3 V D E 3 O j U 1 O j I w L j A 4 N D E y O D h a I i A v P j x F b n R y e S B U e X B l P S J G a W x s Q 2 9 s d W 1 u V H l w Z X M i I F Z h b H V l P S J z Q X d N R i I g L z 4 8 R W 5 0 c n k g V H l w Z T 0 i R m l s b E V y c m 9 y Q 2 9 1 b n Q i I F Z h b H V l P S J s M C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F J T U d T L 0 F 1 d G 9 S Z W 1 v d m V k Q 2 9 s d W 1 u c z E u e 1 R o c m V h Z H M s M H 0 m c X V v d D s s J n F 1 b 3 Q 7 U 2 V j d G l v b j E v Z X h l Y 3 V 0 a W 9 u V G l t Z V 8 x S U 1 H U y 9 B d X R v U m V t b 3 Z l Z E N v b H V t b n M x L n t O S W 1 n c y w x f S Z x d W 9 0 O y w m c X V v d D t T Z W N 0 a W 9 u M S 9 l e G V j d X R p b 2 5 U a W 1 l X z F J T U d T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S U 1 H U y 9 B d X R v U m V t b 3 Z l Z E N v b H V t b n M x L n t U a H J l Y W R z L D B 9 J n F 1 b 3 Q 7 L C Z x d W 9 0 O 1 N l Y 3 R p b 2 4 x L 2 V 4 Z W N 1 d G l v b l R p b W V f M U l N R 1 M v Q X V 0 b 1 J l b W 9 2 Z W R D b 2 x 1 b W 5 z M S 5 7 T k l t Z 3 M s M X 0 m c X V v d D s s J n F 1 b 3 Q 7 U 2 V j d G l v b j E v Z X h l Y 3 V 0 a W 9 u V G l t Z V 8 x S U 1 H U y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F J T U d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d i O G Y x Y z M t M 2 Z l N S 0 0 Z D Z k L W F l Z j U t Z j M z M 2 M y M z E x M T J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E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Z X h l Y 3 V 0 a W 9 u V G l t Z V 8 1 S U 1 H U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S 0 w N 1 Q x N z o 1 N T o y M C 4 w N z Q 2 M z g y W i I g L z 4 8 R W 5 0 c n k g V H l w Z T 0 i R m l s b E N v b H V t b l R 5 c G V z I i B W Y W x 1 Z T 0 i c 0 F 3 T U Y i I C 8 + P E V u d H J 5 I F R 5 c G U 9 I k Z p b G x F c n J v c k N v d W 5 0 I i B W Y W x 1 Z T 0 i b D A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1 S U 1 H U y 9 B d X R v U m V t b 3 Z l Z E N v b H V t b n M x L n t U a H J l Y W R z L D B 9 J n F 1 b 3 Q 7 L C Z x d W 9 0 O 1 N l Y 3 R p b 2 4 x L 2 V 4 Z W N 1 d G l v b l R p b W V f N U l N R 1 M v Q X V 0 b 1 J l b W 9 2 Z W R D b 2 x 1 b W 5 z M S 5 7 T k l t Z 3 M s M X 0 m c X V v d D s s J n F 1 b 3 Q 7 U 2 V j d G l v b j E v Z X h l Y 3 V 0 a W 9 u V G l t Z V 8 1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N U l N R 1 M v Q X V 0 b 1 J l b W 9 2 Z W R D b 2 x 1 b W 5 z M S 5 7 V G h y Z W F k c y w w f S Z x d W 9 0 O y w m c X V v d D t T Z W N 0 a W 9 u M S 9 l e G V j d X R p b 2 5 U a W 1 l X z V J T U d T L 0 F 1 d G 9 S Z W 1 v d m V k Q 2 9 s d W 1 u c z E u e 0 5 J b W d z L D F 9 J n F 1 b 3 Q 7 L C Z x d W 9 0 O 1 N l Y 3 R p b 2 4 x L 2 V 4 Z W N 1 d G l v b l R p b W V f N U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1 S U 1 H U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h b G F i a W x p d H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O T U 2 Y z E y Z S 1 k Z m I w L T R j Z D g t O T g x N y 1 h Y T J l Y T V m N D E x O D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c 1 Y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A 3 V D E 3 O j I 0 O j E y L j M 2 N j M 5 O T l a I i A v P j x F b n R y e S B U e X B l P S J G a W x s Q 2 9 s d W 1 u V H l w Z X M i I F Z h b H V l P S J z Q X d V P S I g L z 4 8 R W 5 0 c n k g V H l w Z T 0 i R m l s b E V y c m 9 y Q 2 9 1 b n Q i I F Z h b H V l P S J s M C I g L z 4 8 R W 5 0 c n k g V H l w Z T 0 i R m l s b E N v b H V t b k 5 h b W V z I i B W Y W x 1 Z T 0 i c 1 s m c X V v d D t S b 3 d z R m l s d G V y J n F 1 b 3 Q 7 L C Z x d W 9 0 O 2 1 l Y W 4 m c X V v d D t d I i A v P j x F b n R y e S B U e X B l P S J G a W x s R X J y b 3 J D b 2 R l I i B W Y W x 1 Z T 0 i c 1 V u a 2 5 v d 2 4 i I C 8 + P E V u d H J 5 I F R 5 c G U 9 I k Z p b G x T d G F 0 d X M i I F Z h b H V l P S J z V 2 F p d G l u Z 0 Z v c k V 4 Y 2 V s U m V m c m V z a C I g L z 4 8 R W 5 0 c n k g V H l w Z T 0 i R m l s b E N v d W 5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Y W x h Y m l s a X R 5 L 0 F 1 d G 9 S Z W 1 v d m V k Q 2 9 s d W 1 u c z E u e 1 J v d 3 N G a W x 0 Z X I s M H 0 m c X V v d D s s J n F 1 b 3 Q 7 U 2 V j d G l v b j E v c 2 N h b G F i a W x p d H k v Q X V 0 b 1 J l b W 9 2 Z W R D b 2 x 1 b W 5 z M S 5 7 b W V h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Y 2 F s Y W J p b G l 0 e S 9 B d X R v U m V t b 3 Z l Z E N v b H V t b n M x L n t S b 3 d z R m l s d G V y L D B 9 J n F 1 b 3 Q 7 L C Z x d W 9 0 O 1 N l Y 3 R p b 2 4 x L 3 N j Y W x h Y m l s a X R 5 L 0 F 1 d G 9 S Z W 1 v d m V k Q 2 9 s d W 1 u c z E u e 2 1 l Y W 4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N h b G F i a W x p d H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Y W x h Y m l s a X R 5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Y W x h Y m l s a X R 5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h b G F i a W x p d H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O T E 1 M T R l O S 0 2 N j k x L T Q x Z D k t O T k 4 N S 0 z N W Y 0 O D B k M 2 Y z Z j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l e G V j d X R p b 2 5 U a W 1 l X z F J T U d T X 1 8 y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A 3 V D E 3 O j U 1 O j I w L j E 3 N z U 2 O T h a I i A v P j x F b n R y e S B U e X B l P S J G a W x s Q 2 9 s d W 1 u V H l w Z X M i I F Z h b H V l P S J z Q X d N R i I g L z 4 8 R W 5 0 c n k g V H l w Z T 0 i R m l s b E V y c m 9 y Q 2 9 1 b n Q i I F Z h b H V l P S J s M C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F J T U d T I C g y K S 9 B d X R v U m V t b 3 Z l Z E N v b H V t b n M x L n t U a H J l Y W R z L D B 9 J n F 1 b 3 Q 7 L C Z x d W 9 0 O 1 N l Y 3 R p b 2 4 x L 2 V 4 Z W N 1 d G l v b l R p b W V f M U l N R 1 M g K D I p L 0 F 1 d G 9 S Z W 1 v d m V k Q 2 9 s d W 1 u c z E u e 0 5 J b W d z L D F 9 J n F 1 b 3 Q 7 L C Z x d W 9 0 O 1 N l Y 3 R p b 2 4 x L 2 V 4 Z W N 1 d G l v b l R p b W V f M U l N R 1 M g K D I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S U 1 H U y A o M i k v Q X V 0 b 1 J l b W 9 2 Z W R D b 2 x 1 b W 5 z M S 5 7 V G h y Z W F k c y w w f S Z x d W 9 0 O y w m c X V v d D t T Z W N 0 a W 9 u M S 9 l e G V j d X R p b 2 5 U a W 1 l X z F J T U d T I C g y K S 9 B d X R v U m V t b 3 Z l Z E N v b H V t b n M x L n t O S W 1 n c y w x f S Z x d W 9 0 O y w m c X V v d D t T Z W N 0 a W 9 u M S 9 l e G V j d X R p b 2 5 U a W 1 l X z F J T U d T I C g y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F J T U d T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I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c 2 Y m Z k O T A t N 2 V l Z i 0 0 N z N h L T g y O G Q t N T U 5 N j Y y M z d j O T Q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I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Z X h l Y 3 V 0 a W 9 u V G l t Z V 8 1 S U 1 H U 1 9 f M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S 0 w N 1 Q x N z o 1 N T o y M C 4 x N D M 5 O T Q w W i I g L z 4 8 R W 5 0 c n k g V H l w Z T 0 i R m l s b E N v b H V t b l R 5 c G V z I i B W Y W x 1 Z T 0 i c 0 F 3 T U Y i I C 8 + P E V u d H J 5 I F R 5 c G U 9 I k Z p b G x F c n J v c k N v d W 5 0 I i B W Y W x 1 Z T 0 i b D A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1 S U 1 H U y A o M i k v Q X V 0 b 1 J l b W 9 2 Z W R D b 2 x 1 b W 5 z M S 5 7 V G h y Z W F k c y w w f S Z x d W 9 0 O y w m c X V v d D t T Z W N 0 a W 9 u M S 9 l e G V j d X R p b 2 5 U a W 1 l X z V J T U d T I C g y K S 9 B d X R v U m V t b 3 Z l Z E N v b H V t b n M x L n t O S W 1 n c y w x f S Z x d W 9 0 O y w m c X V v d D t T Z W N 0 a W 9 u M S 9 l e G V j d X R p b 2 5 U a W 1 l X z V J T U d T I C g y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N U l N R 1 M g K D I p L 0 F 1 d G 9 S Z W 1 v d m V k Q 2 9 s d W 1 u c z E u e 1 R o c m V h Z H M s M H 0 m c X V v d D s s J n F 1 b 3 Q 7 U 2 V j d G l v b j E v Z X h l Y 3 V 0 a W 9 u V G l t Z V 8 1 S U 1 H U y A o M i k v Q X V 0 b 1 J l b W 9 2 Z W R D b 2 x 1 b W 5 z M S 5 7 T k l t Z 3 M s M X 0 m c X V v d D s s J n F 1 b 3 Q 7 U 2 V j d G l v b j E v Z X h l Y 3 V 0 a W 9 u V G l t Z V 8 1 S U 1 H U y A o M i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1 S U 1 H U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y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x N j l l Z j c y L W E 4 Z m Y t N G F j M S 1 h Z T U 0 L T U 0 N j I 3 N j k 0 Y m E 1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V 4 Z W N 1 d G l v b l R p b W V f M U l N R 1 N f X z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D d U M T c 6 N T U 6 M j A u M j M 2 M D c w N F o i I C 8 + P E V u d H J 5 I F R 5 c G U 9 I k Z p b G x D b 2 x 1 b W 5 U e X B l c y I g V m F s d W U 9 I n N B d 0 1 G I i A v P j x F b n R y e S B U e X B l P S J G a W x s R X J y b 3 J D b 3 V u d C I g V m F s d W U 9 I m w w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U l N R 1 M g K D M p L 0 F 1 d G 9 S Z W 1 v d m V k Q 2 9 s d W 1 u c z E u e 1 R o c m V h Z H M s M H 0 m c X V v d D s s J n F 1 b 3 Q 7 U 2 V j d G l v b j E v Z X h l Y 3 V 0 a W 9 u V G l t Z V 8 x S U 1 H U y A o M y k v Q X V 0 b 1 J l b W 9 2 Z W R D b 2 x 1 b W 5 z M S 5 7 T k l t Z 3 M s M X 0 m c X V v d D s s J n F 1 b 3 Q 7 U 2 V j d G l v b j E v Z X h l Y 3 V 0 a W 9 u V G l t Z V 8 x S U 1 H U y A o M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F J T U d T I C g z K S 9 B d X R v U m V t b 3 Z l Z E N v b H V t b n M x L n t U a H J l Y W R z L D B 9 J n F 1 b 3 Q 7 L C Z x d W 9 0 O 1 N l Y 3 R p b 2 4 x L 2 V 4 Z W N 1 d G l v b l R p b W V f M U l N R 1 M g K D M p L 0 F 1 d G 9 S Z W 1 v d m V k Q 2 9 s d W 1 u c z E u e 0 5 J b W d z L D F 9 J n F 1 b 3 Q 7 L C Z x d W 9 0 O 1 N l Y 3 R p b 2 4 x L 2 V 4 Z W N 1 d G l v b l R p b W V f M U l N R 1 M g K D M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U l N R 1 M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M y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W V l Z j Y 2 M i 0 5 M G Q 5 L T R j N m Q t Y W I 4 O C 1 k Y W R m M 2 V j O T d l N z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y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l e G V j d X R p b 2 5 U a W 1 l X z V J T U d T X 1 8 z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A 3 V D E 3 O j U 1 O j I w L j I w O T E 3 N j B a I i A v P j x F b n R y e S B U e X B l P S J G a W x s Q 2 9 s d W 1 u V H l w Z X M i I F Z h b H V l P S J z Q X d N R i I g L z 4 8 R W 5 0 c n k g V H l w Z T 0 i R m l s b E V y c m 9 y Q 2 9 1 b n Q i I F Z h b H V l P S J s M C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V J T U d T I C g z K S 9 B d X R v U m V t b 3 Z l Z E N v b H V t b n M x L n t U a H J l Y W R z L D B 9 J n F 1 b 3 Q 7 L C Z x d W 9 0 O 1 N l Y 3 R p b 2 4 x L 2 V 4 Z W N 1 d G l v b l R p b W V f N U l N R 1 M g K D M p L 0 F 1 d G 9 S Z W 1 v d m V k Q 2 9 s d W 1 u c z E u e 0 5 J b W d z L D F 9 J n F 1 b 3 Q 7 L C Z x d W 9 0 O 1 N l Y 3 R p b 2 4 x L 2 V 4 Z W N 1 d G l v b l R p b W V f N U l N R 1 M g K D M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1 S U 1 H U y A o M y k v Q X V 0 b 1 J l b W 9 2 Z W R D b 2 x 1 b W 5 z M S 5 7 V G h y Z W F k c y w w f S Z x d W 9 0 O y w m c X V v d D t T Z W N 0 a W 9 u M S 9 l e G V j d X R p b 2 5 U a W 1 l X z V J T U d T I C g z K S 9 B d X R v U m V t b 3 Z l Z E N v b H V t b n M x L n t O S W 1 n c y w x f S Z x d W 9 0 O y w m c X V v d D t T Z W N 0 a W 9 u M S 9 l e G V j d X R p b 2 5 U a W 1 l X z V J T U d T I C g z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V J T U d T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M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w O T Y y M j Y 1 L W Z h M m I t N G E 3 Y i 0 5 Z W M z L T k 2 Y T M w O D Z j O D B l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x I i A v P j x F b n R y e S B U e X B l P S J S Z W N v d m V y e V R h c m d l d E N v b H V t b i I g V m F s d W U 9 I m w x M y I g L z 4 8 R W 5 0 c n k g V H l w Z T 0 i U m V j b 3 Z l c n l U Y X J n Z X R S b 3 c i I F Z h b H V l P S J s M S I g L z 4 8 R W 5 0 c n k g V H l w Z T 0 i R m l s b F R h c m d l d C I g V m F s d W U 9 I n N l e G V j d X R p b 2 5 U a W 1 l X z E w S U 1 H U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S 0 w N 1 Q x N z o 1 N T o y M C 4 w M z I 3 N D k z W i I g L z 4 8 R W 5 0 c n k g V H l w Z T 0 i R m l s b E N v b H V t b l R 5 c G V z I i B W Y W x 1 Z T 0 i c 0 F 3 T U Y i I C 8 + P E V u d H J 5 I F R 5 c G U 9 I k Z p b G x F c n J v c k N v d W 5 0 I i B W Y W x 1 Z T 0 i b D A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M E l N R 1 M v Q X V 0 b 1 J l b W 9 2 Z W R D b 2 x 1 b W 5 z M S 5 7 V G h y Z W F k c y w w f S Z x d W 9 0 O y w m c X V v d D t T Z W N 0 a W 9 u M S 9 l e G V j d X R p b 2 5 U a W 1 l X z E w S U 1 H U y 9 B d X R v U m V t b 3 Z l Z E N v b H V t b n M x L n t O S W 1 n c y w x f S Z x d W 9 0 O y w m c X V v d D t T Z W N 0 a W 9 u M S 9 l e G V j d X R p b 2 5 U a W 1 l X z E w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B J T U d T L 0 F 1 d G 9 S Z W 1 v d m V k Q 2 9 s d W 1 u c z E u e 1 R o c m V h Z H M s M H 0 m c X V v d D s s J n F 1 b 3 Q 7 U 2 V j d G l v b j E v Z X h l Y 3 V 0 a W 9 u V G l t Z V 8 x M E l N R 1 M v Q X V 0 b 1 J l b W 9 2 Z W R D b 2 x 1 b W 5 z M S 5 7 T k l t Z 3 M s M X 0 m c X V v d D s s J n F 1 b 3 Q 7 U 2 V j d G l v b j E v Z X h l Y 3 V 0 a W 9 u V G l t Z V 8 x M E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M E l N R 1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Y 4 M j h m N W Y t M W F i Y i 0 0 Y T k x L T g 2 O T I t M z I 1 O G Y 3 N D V l Y m M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I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G a W x s V G F y Z 2 V 0 I i B W Y W x 1 Z T 0 i c 2 V 4 Z W N 1 d G l v b l R p b W V f M T B J T U d T X 1 8 y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A 3 V D E 3 O j U 1 O j I w L j A 5 M z E z N j J a I i A v P j x F b n R y e S B U e X B l P S J G a W x s Q 2 9 s d W 1 u V H l w Z X M i I F Z h b H V l P S J z Q X d N R i I g L z 4 8 R W 5 0 c n k g V H l w Z T 0 i R m l s b E V y c m 9 y Q 2 9 1 b n Q i I F Z h b H V l P S J s M C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E w S U 1 H U y A o M i k v Q X V 0 b 1 J l b W 9 2 Z W R D b 2 x 1 b W 5 z M S 5 7 V G h y Z W F k c y w w f S Z x d W 9 0 O y w m c X V v d D t T Z W N 0 a W 9 u M S 9 l e G V j d X R p b 2 5 U a W 1 l X z E w S U 1 H U y A o M i k v Q X V 0 b 1 J l b W 9 2 Z W R D b 2 x 1 b W 5 z M S 5 7 T k l t Z 3 M s M X 0 m c X V v d D s s J n F 1 b 3 Q 7 U 2 V j d G l v b j E v Z X h l Y 3 V 0 a W 9 u V G l t Z V 8 x M E l N R 1 M g K D I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M E l N R 1 M g K D I p L 0 F 1 d G 9 S Z W 1 v d m V k Q 2 9 s d W 1 u c z E u e 1 R o c m V h Z H M s M H 0 m c X V v d D s s J n F 1 b 3 Q 7 U 2 V j d G l v b j E v Z X h l Y 3 V 0 a W 9 u V G l t Z V 8 x M E l N R 1 M g K D I p L 0 F 1 d G 9 S Z W 1 v d m V k Q 2 9 s d W 1 u c z E u e 0 5 J b W d z L D F 9 J n F 1 b 3 Q 7 L C Z x d W 9 0 O 1 N l Y 3 R p b 2 4 x L 2 V 4 Z W N 1 d G l v b l R p b W V f M T B J T U d T I C g y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w S U 1 H U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y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O D R k Y 2 Y x Z C 0 w N D N k L T Q 5 M 2 U t O W Z i N i 1 k Y j M z O G I w M z h m M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y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k Z p b G x U Y X J n Z X Q i I F Z h b H V l P S J z Z X h l Y 3 V 0 a W 9 u V G l t Z V 8 x M E l N R 1 N f X z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D d U M T c 6 N T U 6 M j A u M T k 2 M D E 2 N V o i I C 8 + P E V u d H J 5 I F R 5 c G U 9 I k Z p b G x D b 2 x 1 b W 5 U e X B l c y I g V m F s d W U 9 I n N B d 0 1 G I i A v P j x F b n R y e S B U e X B l P S J G a W x s R X J y b 3 J D b 3 V u d C I g V m F s d W U 9 I m w w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B J T U d T I C g z K S 9 B d X R v U m V t b 3 Z l Z E N v b H V t b n M x L n t U a H J l Y W R z L D B 9 J n F 1 b 3 Q 7 L C Z x d W 9 0 O 1 N l Y 3 R p b 2 4 x L 2 V 4 Z W N 1 d G l v b l R p b W V f M T B J T U d T I C g z K S 9 B d X R v U m V t b 3 Z l Z E N v b H V t b n M x L n t O S W 1 n c y w x f S Z x d W 9 0 O y w m c X V v d D t T Z W N 0 a W 9 u M S 9 l e G V j d X R p b 2 5 U a W 1 l X z E w S U 1 H U y A o M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E w S U 1 H U y A o M y k v Q X V 0 b 1 J l b W 9 2 Z W R D b 2 x 1 b W 5 z M S 5 7 V G h y Z W F k c y w w f S Z x d W 9 0 O y w m c X V v d D t T Z W N 0 a W 9 u M S 9 l e G V j d X R p b 2 5 U a W 1 l X z E w S U 1 H U y A o M y k v Q X V 0 b 1 J l b W 9 2 Z W R D b 2 x 1 b W 5 z M S 5 7 T k l t Z 3 M s M X 0 m c X V v d D s s J n F 1 b 3 Q 7 U 2 V j d G l v b j E v Z X h l Y 3 V 0 a W 9 u V G l t Z V 8 x M E l N R 1 M g K D M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T B J T U d T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M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E 2 O T g z M z Y t Z T M 5 M y 0 0 M G Q 2 L T g y M j A t N T k 3 Y T A 2 M W V k Y T F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X h l Y 3 V 0 a W 9 u V G l t Z V 8 x S U 1 H U 1 9 f N C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S 0 w N 1 Q x N z o 1 N T o y M S 4 0 O D g 3 O T Y 1 W i I g L z 4 8 R W 5 0 c n k g V H l w Z T 0 i R m l s b E N v b H V t b l R 5 c G V z I i B W Y W x 1 Z T 0 i c 0 F 3 T U Y i I C 8 + P E V u d H J 5 I F R 5 c G U 9 I k Z p b G x F c n J v c k N v d W 5 0 I i B W Y W x 1 Z T 0 i b D A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S U 1 H U y A o N C k v Q X V 0 b 1 J l b W 9 2 Z W R D b 2 x 1 b W 5 z M S 5 7 V G h y Z W F k c y w w f S Z x d W 9 0 O y w m c X V v d D t T Z W N 0 a W 9 u M S 9 l e G V j d X R p b 2 5 U a W 1 l X z F J T U d T I C g 0 K S 9 B d X R v U m V t b 3 Z l Z E N v b H V t b n M x L n t O S W 1 n c y w x f S Z x d W 9 0 O y w m c X V v d D t T Z W N 0 a W 9 u M S 9 l e G V j d X R p b 2 5 U a W 1 l X z F J T U d T I C g 0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U l N R 1 M g K D Q p L 0 F 1 d G 9 S Z W 1 v d m V k Q 2 9 s d W 1 u c z E u e 1 R o c m V h Z H M s M H 0 m c X V v d D s s J n F 1 b 3 Q 7 U 2 V j d G l v b j E v Z X h l Y 3 V 0 a W 9 u V G l t Z V 8 x S U 1 H U y A o N C k v Q X V 0 b 1 J l b W 9 2 Z W R D b 2 x 1 b W 5 z M S 5 7 T k l t Z 3 M s M X 0 m c X V v d D s s J n F 1 b 3 Q 7 U 2 V j d G l v b j E v Z X h l Y 3 V 0 a W 9 u V G l t Z V 8 x S U 1 H U y A o N C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S U 1 H U y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0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y N T E 5 Z m R l L W F m M m I t N D R m N S 0 5 M j g w L T V i N T J m O G M 3 M 2 Z h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0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2 V 4 Z W N 1 d G l v b l R p b W V f N U l N R 1 N f X z Q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D d U M T c 6 N T U 6 M j E u N D c 0 N T c x O F o i I C 8 + P E V u d H J 5 I F R 5 c G U 9 I k Z p b G x D b 2 x 1 b W 5 U e X B l c y I g V m F s d W U 9 I n N B d 0 1 G I i A v P j x F b n R y e S B U e X B l P S J G a W x s R X J y b 3 J D b 3 V u d C I g V m F s d W U 9 I m w w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N U l N R 1 M g K D Q p L 0 F 1 d G 9 S Z W 1 v d m V k Q 2 9 s d W 1 u c z E u e 1 R o c m V h Z H M s M H 0 m c X V v d D s s J n F 1 b 3 Q 7 U 2 V j d G l v b j E v Z X h l Y 3 V 0 a W 9 u V G l t Z V 8 1 S U 1 H U y A o N C k v Q X V 0 b 1 J l b W 9 2 Z W R D b 2 x 1 b W 5 z M S 5 7 T k l t Z 3 M s M X 0 m c X V v d D s s J n F 1 b 3 Q 7 U 2 V j d G l v b j E v Z X h l Y 3 V 0 a W 9 u V G l t Z V 8 1 S U 1 H U y A o N C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V J T U d T I C g 0 K S 9 B d X R v U m V t b 3 Z l Z E N v b H V t b n M x L n t U a H J l Y W R z L D B 9 J n F 1 b 3 Q 7 L C Z x d W 9 0 O 1 N l Y 3 R p b 2 4 x L 2 V 4 Z W N 1 d G l v b l R p b W V f N U l N R 1 M g K D Q p L 0 F 1 d G 9 S Z W 1 v d m V k Q 2 9 s d W 1 u c z E u e 0 5 J b W d z L D F 9 J n F 1 b 3 Q 7 L C Z x d W 9 0 O 1 N l Y 3 R p b 2 4 x L 2 V 4 Z W N 1 d G l v b l R p b W V f N U l N R 1 M g K D Q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N U l N R 1 M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N C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N m Y m E z Y T g t Z W Y 5 M y 0 0 N 2 I 1 L W I x N D Y t Z m I y Z D g 3 O W Q x N z g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Q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G a W x s V G F y Z 2 V 0 I i B W Y W x 1 Z T 0 i c 2 V 4 Z W N 1 d G l v b l R p b W V f M T B J T U d T X 1 8 0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A 3 V D E 3 O j U 1 O j I x L j Q 0 M z I 2 O T d a I i A v P j x F b n R y e S B U e X B l P S J G a W x s Q 2 9 s d W 1 u V H l w Z X M i I F Z h b H V l P S J z Q X d N R i I g L z 4 8 R W 5 0 c n k g V H l w Z T 0 i R m l s b E V y c m 9 y Q 2 9 1 b n Q i I F Z h b H V l P S J s M C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E w S U 1 H U y A o N C k v Q X V 0 b 1 J l b W 9 2 Z W R D b 2 x 1 b W 5 z M S 5 7 V G h y Z W F k c y w w f S Z x d W 9 0 O y w m c X V v d D t T Z W N 0 a W 9 u M S 9 l e G V j d X R p b 2 5 U a W 1 l X z E w S U 1 H U y A o N C k v Q X V 0 b 1 J l b W 9 2 Z W R D b 2 x 1 b W 5 z M S 5 7 T k l t Z 3 M s M X 0 m c X V v d D s s J n F 1 b 3 Q 7 U 2 V j d G l v b j E v Z X h l Y 3 V 0 a W 9 u V G l t Z V 8 x M E l N R 1 M g K D Q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M E l N R 1 M g K D Q p L 0 F 1 d G 9 S Z W 1 v d m V k Q 2 9 s d W 1 u c z E u e 1 R o c m V h Z H M s M H 0 m c X V v d D s s J n F 1 b 3 Q 7 U 2 V j d G l v b j E v Z X h l Y 3 V 0 a W 9 u V G l t Z V 8 x M E l N R 1 M g K D Q p L 0 F 1 d G 9 S Z W 1 v d m V k Q 2 9 s d W 1 u c z E u e 0 5 J b W d z L D F 9 J n F 1 b 3 Q 7 L C Z x d W 9 0 O 1 N l Y 3 R p b 2 4 x L 2 V 4 Z W N 1 d G l v b l R p b W V f M T B J T U d T I C g 0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w S U 1 H U y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0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h O T F m O T R l L W V j M W I t N G I 0 O S 1 i Y W V i L T Y x Z T g z Y T I 0 Z m Z k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V 4 Z W N 1 d G l v b l R p b W V f M U l N R 1 N f X z U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D d U M T c 6 N T U 6 M j E u N T g 5 N T U 4 O F o i I C 8 + P E V u d H J 5 I F R 5 c G U 9 I k Z p b G x D b 2 x 1 b W 5 U e X B l c y I g V m F s d W U 9 I n N B d 0 1 G I i A v P j x F b n R y e S B U e X B l P S J G a W x s R X J y b 3 J D b 3 V u d C I g V m F s d W U 9 I m w w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U l N R 1 M g K D U p L 0 F 1 d G 9 S Z W 1 v d m V k Q 2 9 s d W 1 u c z E u e 1 R o c m V h Z H M s M H 0 m c X V v d D s s J n F 1 b 3 Q 7 U 2 V j d G l v b j E v Z X h l Y 3 V 0 a W 9 u V G l t Z V 8 x S U 1 H U y A o N S k v Q X V 0 b 1 J l b W 9 2 Z W R D b 2 x 1 b W 5 z M S 5 7 T k l t Z 3 M s M X 0 m c X V v d D s s J n F 1 b 3 Q 7 U 2 V j d G l v b j E v Z X h l Y 3 V 0 a W 9 u V G l t Z V 8 x S U 1 H U y A o N S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F J T U d T I C g 1 K S 9 B d X R v U m V t b 3 Z l Z E N v b H V t b n M x L n t U a H J l Y W R z L D B 9 J n F 1 b 3 Q 7 L C Z x d W 9 0 O 1 N l Y 3 R p b 2 4 x L 2 V 4 Z W N 1 d G l v b l R p b W V f M U l N R 1 M g K D U p L 0 F 1 d G 9 S Z W 1 v d m V k Q 2 9 s d W 1 u c z E u e 0 5 J b W d z L D F 9 J n F 1 b 3 Q 7 L C Z x d W 9 0 O 1 N l Y 3 R p b 2 4 x L 2 V 4 Z W N 1 d G l v b l R p b W V f M U l N R 1 M g K D U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U l N R 1 M l M j A o N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N S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z A z M j U z O C 0 w M G E 2 L T Q y M z Y t O G Z m M i 1 m Y W R m Y z g y M T R i M D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S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l e G V j d X R p b 2 5 U a W 1 l X z V J T U d T X 1 8 1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A 3 V D E 3 O j U 1 O j I x L j U 0 O D A 2 M z J a I i A v P j x F b n R y e S B U e X B l P S J G a W x s Q 2 9 s d W 1 u V H l w Z X M i I F Z h b H V l P S J z Q X d N R i I g L z 4 8 R W 5 0 c n k g V H l w Z T 0 i R m l s b E V y c m 9 y Q 2 9 1 b n Q i I F Z h b H V l P S J s M C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V J T U d T I C g 1 K S 9 B d X R v U m V t b 3 Z l Z E N v b H V t b n M x L n t U a H J l Y W R z L D B 9 J n F 1 b 3 Q 7 L C Z x d W 9 0 O 1 N l Y 3 R p b 2 4 x L 2 V 4 Z W N 1 d G l v b l R p b W V f N U l N R 1 M g K D U p L 0 F 1 d G 9 S Z W 1 v d m V k Q 2 9 s d W 1 u c z E u e 0 5 J b W d z L D F 9 J n F 1 b 3 Q 7 L C Z x d W 9 0 O 1 N l Y 3 R p b 2 4 x L 2 V 4 Z W N 1 d G l v b l R p b W V f N U l N R 1 M g K D U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1 S U 1 H U y A o N S k v Q X V 0 b 1 J l b W 9 2 Z W R D b 2 x 1 b W 5 z M S 5 7 V G h y Z W F k c y w w f S Z x d W 9 0 O y w m c X V v d D t T Z W N 0 a W 9 u M S 9 l e G V j d X R p b 2 5 U a W 1 l X z V J T U d T I C g 1 K S 9 B d X R v U m V t b 3 Z l Z E N v b H V t b n M x L n t O S W 1 n c y w x f S Z x d W 9 0 O y w m c X V v d D t T Z W N 0 a W 9 u M S 9 l e G V j d X R p b 2 5 U a W 1 l X z V J T U d T I C g 1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V J T U d T J T I w K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U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N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U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1 Y j I 3 N j k x L T I 3 Y T c t N G U 1 N i 0 4 Y 2 R k L T F l N m M w M z k 4 O D Y 1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1 I i A v P j x F b n R y e S B U e X B l P S J S Z W N v d m V y e V R h c m d l d E N v b H V t b i I g V m F s d W U 9 I m w x M y I g L z 4 8 R W 5 0 c n k g V H l w Z T 0 i U m V j b 3 Z l c n l U Y X J n Z X R S b 3 c i I F Z h b H V l P S J s M S I g L z 4 8 R W 5 0 c n k g V H l w Z T 0 i R m l s b F R h c m d l d C I g V m F s d W U 9 I n N l e G V j d X R p b 2 5 U a W 1 l X z E w S U 1 H U 1 9 f N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S 0 w N 1 Q x N z o 1 N T o y M S 4 0 O T g 2 N z A 0 W i I g L z 4 8 R W 5 0 c n k g V H l w Z T 0 i R m l s b E N v b H V t b l R 5 c G V z I i B W Y W x 1 Z T 0 i c 0 F 3 T U Y i I C 8 + P E V u d H J 5 I F R 5 c G U 9 I k Z p b G x F c n J v c k N v d W 5 0 I i B W Y W x 1 Z T 0 i b D A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M E l N R 1 M g K D U p L 0 F 1 d G 9 S Z W 1 v d m V k Q 2 9 s d W 1 u c z E u e 1 R o c m V h Z H M s M H 0 m c X V v d D s s J n F 1 b 3 Q 7 U 2 V j d G l v b j E v Z X h l Y 3 V 0 a W 9 u V G l t Z V 8 x M E l N R 1 M g K D U p L 0 F 1 d G 9 S Z W 1 v d m V k Q 2 9 s d W 1 u c z E u e 0 5 J b W d z L D F 9 J n F 1 b 3 Q 7 L C Z x d W 9 0 O 1 N l Y 3 R p b 2 4 x L 2 V 4 Z W N 1 d G l v b l R p b W V f M T B J T U d T I C g 1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B J T U d T I C g 1 K S 9 B d X R v U m V t b 3 Z l Z E N v b H V t b n M x L n t U a H J l Y W R z L D B 9 J n F 1 b 3 Q 7 L C Z x d W 9 0 O 1 N l Y 3 R p b 2 4 x L 2 V 4 Z W N 1 d G l v b l R p b W V f M T B J T U d T I C g 1 K S 9 B d X R v U m V t b 3 Z l Z E N v b H V t b n M x L n t O S W 1 n c y w x f S Z x d W 9 0 O y w m c X V v d D t T Z W N 0 a W 9 u M S 9 l e G V j d X R p b 2 5 U a W 1 l X z E w S U 1 H U y A o N S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M E l N R 1 M l M j A o N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U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S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N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Z m Q w Z m Z m Z i 1 h Z W V m L T Q 5 N D Y t O D E 3 N C 1 l N T k 5 Z T U w Y j E w N W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l e G V j d X R p b 2 5 U a W 1 l X z F J T U d T X 1 8 2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A 3 V D E 3 O j U 1 O j I x L j Y 2 M D E 3 N D V a I i A v P j x F b n R y e S B U e X B l P S J G a W x s Q 2 9 s d W 1 u V H l w Z X M i I F Z h b H V l P S J z Q X d N R i I g L z 4 8 R W 5 0 c n k g V H l w Z T 0 i R m l s b E V y c m 9 y Q 2 9 1 b n Q i I F Z h b H V l P S J s M C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F J T U d T I C g 2 K S 9 B d X R v U m V t b 3 Z l Z E N v b H V t b n M x L n t U a H J l Y W R z L D B 9 J n F 1 b 3 Q 7 L C Z x d W 9 0 O 1 N l Y 3 R p b 2 4 x L 2 V 4 Z W N 1 d G l v b l R p b W V f M U l N R 1 M g K D Y p L 0 F 1 d G 9 S Z W 1 v d m V k Q 2 9 s d W 1 u c z E u e 0 5 J b W d z L D F 9 J n F 1 b 3 Q 7 L C Z x d W 9 0 O 1 N l Y 3 R p b 2 4 x L 2 V 4 Z W N 1 d G l v b l R p b W V f M U l N R 1 M g K D Y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S U 1 H U y A o N i k v Q X V 0 b 1 J l b W 9 2 Z W R D b 2 x 1 b W 5 z M S 5 7 V G h y Z W F k c y w w f S Z x d W 9 0 O y w m c X V v d D t T Z W N 0 a W 9 u M S 9 l e G V j d X R p b 2 5 U a W 1 l X z F J T U d T I C g 2 K S 9 B d X R v U m V t b 3 Z l Z E N v b H V t b n M x L n t O S W 1 n c y w x f S Z x d W 9 0 O y w m c X V v d D t T Z W N 0 a W 9 u M S 9 l e G V j d X R p b 2 5 U a W 1 l X z F J T U d T I C g 2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F J T U d T J T I w K D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Y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U l N R 1 M l M j A o N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Y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Y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Y 5 Z D Y 5 N D E t M T k x Y i 0 0 Y T k 4 L T l h N 2 E t Z m U 1 O D E x O T F h Y j N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Y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Z X h l Y 3 V 0 a W 9 u V G l t Z V 8 1 S U 1 H U 1 9 f N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S 0 w N 1 Q x N z o 1 N T o y M S 4 2 M z k 0 M j Q 4 W i I g L z 4 8 R W 5 0 c n k g V H l w Z T 0 i R m l s b E N v b H V t b l R 5 c G V z I i B W Y W x 1 Z T 0 i c 0 F 3 T U Y i I C 8 + P E V u d H J 5 I F R 5 c G U 9 I k Z p b G x F c n J v c k N v d W 5 0 I i B W Y W x 1 Z T 0 i b D A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1 S U 1 H U y A o N i k v Q X V 0 b 1 J l b W 9 2 Z W R D b 2 x 1 b W 5 z M S 5 7 V G h y Z W F k c y w w f S Z x d W 9 0 O y w m c X V v d D t T Z W N 0 a W 9 u M S 9 l e G V j d X R p b 2 5 U a W 1 l X z V J T U d T I C g 2 K S 9 B d X R v U m V t b 3 Z l Z E N v b H V t b n M x L n t O S W 1 n c y w x f S Z x d W 9 0 O y w m c X V v d D t T Z W N 0 a W 9 u M S 9 l e G V j d X R p b 2 5 U a W 1 l X z V J T U d T I C g 2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N U l N R 1 M g K D Y p L 0 F 1 d G 9 S Z W 1 v d m V k Q 2 9 s d W 1 u c z E u e 1 R o c m V h Z H M s M H 0 m c X V v d D s s J n F 1 b 3 Q 7 U 2 V j d G l v b j E v Z X h l Y 3 V 0 a W 9 u V G l t Z V 8 1 S U 1 H U y A o N i k v Q X V 0 b 1 J l b W 9 2 Z W R D b 2 x 1 b W 5 z M S 5 7 T k l t Z 3 M s M X 0 m c X V v d D s s J n F 1 b 3 Q 7 U 2 V j d G l v b j E v Z X h l Y 3 V 0 a W 9 u V G l t Z V 8 1 S U 1 H U y A o N i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1 S U 1 H U y U y M C g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2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V J T U d T J T I w K D Y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2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O T E 4 M T Y z O S 0 x Y T Y 5 L T Q y Y z A t O W Y x M C 0 1 Y j J h Z T E x Z T V j O D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i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k Z p b G x U Y X J n Z X Q i I F Z h b H V l P S J z Z X h l Y 3 V 0 a W 9 u V G l t Z V 8 x M E l N R 1 N f X z Y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D d U M T c 6 N T U 6 M j E u N j I 3 N D U 3 M F o i I C 8 + P E V u d H J 5 I F R 5 c G U 9 I k Z p b G x D b 2 x 1 b W 5 U e X B l c y I g V m F s d W U 9 I n N B d 0 1 G I i A v P j x F b n R y e S B U e X B l P S J G a W x s R X J y b 3 J D b 3 V u d C I g V m F s d W U 9 I m w w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B J T U d T I C g 2 K S 9 B d X R v U m V t b 3 Z l Z E N v b H V t b n M x L n t U a H J l Y W R z L D B 9 J n F 1 b 3 Q 7 L C Z x d W 9 0 O 1 N l Y 3 R p b 2 4 x L 2 V 4 Z W N 1 d G l v b l R p b W V f M T B J T U d T I C g 2 K S 9 B d X R v U m V t b 3 Z l Z E N v b H V t b n M x L n t O S W 1 n c y w x f S Z x d W 9 0 O y w m c X V v d D t T Z W N 0 a W 9 u M S 9 l e G V j d X R p b 2 5 U a W 1 l X z E w S U 1 H U y A o N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E w S U 1 H U y A o N i k v Q X V 0 b 1 J l b W 9 2 Z W R D b 2 x 1 b W 5 z M S 5 7 V G h y Z W F k c y w w f S Z x d W 9 0 O y w m c X V v d D t T Z W N 0 a W 9 u M S 9 l e G V j d X R p b 2 5 U a W 1 l X z E w S U 1 H U y A o N i k v Q X V 0 b 1 J l b W 9 2 Z W R D b 2 x 1 b W 5 z M S 5 7 T k l t Z 3 M s M X 0 m c X V v d D s s J n F 1 b 3 Q 7 U 2 V j d G l v b j E v Z X h l Y 3 V 0 a W 9 u V G l t Z V 8 x M E l N R 1 M g K D Y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T B J T U d T J T I w K D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2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2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Y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c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Q 0 N z Y 2 N z g t M T U 0 Z i 0 0 M T E z L T l h Y W M t N z N i Z m I y M 2 E x Y T l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X h l Y 3 V 0 a W 9 u V G l t Z V 8 x S U 1 H U 1 9 f N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S 0 w N 1 Q x N z o 1 N T o y M i 4 4 M j E w M z M w W i I g L z 4 8 R W 5 0 c n k g V H l w Z T 0 i R m l s b E N v b H V t b l R 5 c G V z I i B W Y W x 1 Z T 0 i c 0 F 3 T U Y i I C 8 + P E V u d H J 5 I F R 5 c G U 9 I k Z p b G x F c n J v c k N v d W 5 0 I i B W Y W x 1 Z T 0 i b D A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S U 1 H U y A o N y k v Q X V 0 b 1 J l b W 9 2 Z W R D b 2 x 1 b W 5 z M S 5 7 V G h y Z W F k c y w w f S Z x d W 9 0 O y w m c X V v d D t T Z W N 0 a W 9 u M S 9 l e G V j d X R p b 2 5 U a W 1 l X z F J T U d T I C g 3 K S 9 B d X R v U m V t b 3 Z l Z E N v b H V t b n M x L n t O S W 1 n c y w x f S Z x d W 9 0 O y w m c X V v d D t T Z W N 0 a W 9 u M S 9 l e G V j d X R p b 2 5 U a W 1 l X z F J T U d T I C g 3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U l N R 1 M g K D c p L 0 F 1 d G 9 S Z W 1 v d m V k Q 2 9 s d W 1 u c z E u e 1 R o c m V h Z H M s M H 0 m c X V v d D s s J n F 1 b 3 Q 7 U 2 V j d G l v b j E v Z X h l Y 3 V 0 a W 9 u V G l t Z V 8 x S U 1 H U y A o N y k v Q X V 0 b 1 J l b W 9 2 Z W R D b 2 x 1 b W 5 z M S 5 7 T k l t Z 3 M s M X 0 m c X V v d D s s J n F 1 b 3 Q 7 U 2 V j d G l v b j E v Z X h l Y 3 V 0 a W 9 u V G l t Z V 8 x S U 1 H U y A o N y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S U 1 H U y U y M C g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3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F J T U d T J T I w K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S U 1 H U y U y M C g 3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3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1 N 2 E 5 M W F h L W Y 3 M D M t N D U 0 M y 1 h M D g 2 L T J k Y z k z O D R m Y z U 0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3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2 V 4 Z W N 1 d G l v b l R p b W V f N U l N R 1 N f X z c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D d U M T c 6 N T U 6 M j E u N z A w N T Q z N V o i I C 8 + P E V u d H J 5 I F R 5 c G U 9 I k Z p b G x D b 2 x 1 b W 5 U e X B l c y I g V m F s d W U 9 I n N B d 0 1 G I i A v P j x F b n R y e S B U e X B l P S J G a W x s R X J y b 3 J D b 3 V u d C I g V m F s d W U 9 I m w w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N U l N R 1 M g K D c p L 0 F 1 d G 9 S Z W 1 v d m V k Q 2 9 s d W 1 u c z E u e 1 R o c m V h Z H M s M H 0 m c X V v d D s s J n F 1 b 3 Q 7 U 2 V j d G l v b j E v Z X h l Y 3 V 0 a W 9 u V G l t Z V 8 1 S U 1 H U y A o N y k v Q X V 0 b 1 J l b W 9 2 Z W R D b 2 x 1 b W 5 z M S 5 7 T k l t Z 3 M s M X 0 m c X V v d D s s J n F 1 b 3 Q 7 U 2 V j d G l v b j E v Z X h l Y 3 V 0 a W 9 u V G l t Z V 8 1 S U 1 H U y A o N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V J T U d T I C g 3 K S 9 B d X R v U m V t b 3 Z l Z E N v b H V t b n M x L n t U a H J l Y W R z L D B 9 J n F 1 b 3 Q 7 L C Z x d W 9 0 O 1 N l Y 3 R p b 2 4 x L 2 V 4 Z W N 1 d G l v b l R p b W V f N U l N R 1 M g K D c p L 0 F 1 d G 9 S Z W 1 v d m V k Q 2 9 s d W 1 u c z E u e 0 5 J b W d z L D F 9 J n F 1 b 3 Q 7 L C Z x d W 9 0 O 1 N l Y 3 R p b 2 4 x L 2 V 4 Z W N 1 d G l v b l R p b W V f N U l N R 1 M g K D c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N U l N R 1 M l M j A o N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N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1 S U 1 H U y U y M C g 3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N U l N R 1 M l M j A o N y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B J T U d T J T I w K D c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Q y Y z Q 5 M T g t O D Z i O S 0 0 Z j F m L W E 1 Y m Y t Y j I 5 N z Y y Y z I z Z m E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c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G a W x s V G F y Z 2 V 0 I i B W Y W x 1 Z T 0 i c 2 V 4 Z W N 1 d G l v b l R p b W V f M T B J T U d T X 1 8 3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A 3 V D E 3 O j U 1 O j I x L j Y 4 N z k z N T Z a I i A v P j x F b n R y e S B U e X B l P S J G a W x s Q 2 9 s d W 1 u V H l w Z X M i I F Z h b H V l P S J z Q X d N R i I g L z 4 8 R W 5 0 c n k g V H l w Z T 0 i R m l s b E V y c m 9 y Q 2 9 1 b n Q i I F Z h b H V l P S J s M C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E w S U 1 H U y A o N y k v Q X V 0 b 1 J l b W 9 2 Z W R D b 2 x 1 b W 5 z M S 5 7 V G h y Z W F k c y w w f S Z x d W 9 0 O y w m c X V v d D t T Z W N 0 a W 9 u M S 9 l e G V j d X R p b 2 5 U a W 1 l X z E w S U 1 H U y A o N y k v Q X V 0 b 1 J l b W 9 2 Z W R D b 2 x 1 b W 5 z M S 5 7 T k l t Z 3 M s M X 0 m c X V v d D s s J n F 1 b 3 Q 7 U 2 V j d G l v b j E v Z X h l Y 3 V 0 a W 9 u V G l t Z V 8 x M E l N R 1 M g K D c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M E l N R 1 M g K D c p L 0 F 1 d G 9 S Z W 1 v d m V k Q 2 9 s d W 1 u c z E u e 1 R o c m V h Z H M s M H 0 m c X V v d D s s J n F 1 b 3 Q 7 U 2 V j d G l v b j E v Z X h l Y 3 V 0 a W 9 u V G l t Z V 8 x M E l N R 1 M g K D c p L 0 F 1 d G 9 S Z W 1 v d m V k Q 2 9 s d W 1 u c z E u e 0 5 J b W d z L D F 9 J n F 1 b 3 Q 7 L C Z x d W 9 0 O 1 N l Y 3 R p b 2 4 x L 2 V 4 Z W N 1 d G l v b l R p b W V f M T B J T U d T I C g 3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w S U 1 H U y U y M C g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E l N R 1 M l M j A o N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S U 1 H U y U y M C g 3 K S 9 S Y W d n c n V w c G F 0 Z S U y M H J p Z 2 h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i m 8 w Y Y 9 r B B l 9 0 W c s F a M F Q A A A A A A g A A A A A A E G Y A A A A B A A A g A A A A U W 4 z Z T y 2 S c M v J 4 G w I k d S y y E N Q o P B A / A N g p v 0 u Q X o a A 0 A A A A A D o A A A A A C A A A g A A A A x h I J i c j Y 9 K H s T 4 t r s S M / 4 i V L Z h z l w W 4 1 m E T F 0 N F d S 3 t Q A A A A U Q 6 m S O g N G x I B Y l r + H n s 5 Y R D A l w Q 0 c 6 + H P V 7 T u N n 4 I 3 z 6 d w r Z e Y / B o h o 4 g V y / Y S y 2 n g l g g q D h b d 7 K a P U + j F C i / k 0 H 0 j C F q y Y 2 c Z 1 4 t 4 D l w T 9 A A A A A N a s v Y + G 8 Q W a r E X 4 p I + n 7 f S + l c 5 J M 3 F c 1 9 r T 0 A F U 1 p R a x o u i N / Y K 6 Y O Z h p G i z H e q X n U F d y E x 3 F j S i r H D O K W C u W g = = < / D a t a M a s h u p > 
</file>

<file path=customXml/itemProps1.xml><?xml version="1.0" encoding="utf-8"?>
<ds:datastoreItem xmlns:ds="http://schemas.openxmlformats.org/officeDocument/2006/customXml" ds:itemID="{0F9CB167-897E-46BF-A732-C448B453EA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V1</vt:lpstr>
      <vt:lpstr>V2</vt:lpstr>
      <vt:lpstr>V3</vt:lpstr>
      <vt:lpstr>V4</vt:lpstr>
      <vt:lpstr>V5</vt:lpstr>
      <vt:lpstr>V6</vt:lpstr>
      <vt:lpstr>V7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Mazzanti</dc:creator>
  <cp:lastModifiedBy>Carlo Mazzanti</cp:lastModifiedBy>
  <dcterms:created xsi:type="dcterms:W3CDTF">2015-06-05T18:19:34Z</dcterms:created>
  <dcterms:modified xsi:type="dcterms:W3CDTF">2025-05-07T17:55:42Z</dcterms:modified>
</cp:coreProperties>
</file>