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unny\Desktop\Progetti\CE\"/>
    </mc:Choice>
  </mc:AlternateContent>
  <xr:revisionPtr revIDLastSave="0" documentId="13_ncr:1_{129A5E1B-4730-4756-A2B4-334703423A82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V1" sheetId="1" r:id="rId1"/>
    <sheet name="V2" sheetId="3" r:id="rId2"/>
    <sheet name="V3" sheetId="5" r:id="rId3"/>
    <sheet name="V4" sheetId="6" r:id="rId4"/>
    <sheet name="V5" sheetId="7" r:id="rId5"/>
    <sheet name="V6" sheetId="8" r:id="rId6"/>
    <sheet name="sV1" sheetId="2" r:id="rId7"/>
    <sheet name="Comparison" sheetId="4" r:id="rId8"/>
  </sheets>
  <definedNames>
    <definedName name="DatiEsterni_1" localSheetId="6" hidden="1">'sV1'!$A$1:$B$6</definedName>
    <definedName name="DatiEsterni_1" localSheetId="0" hidden="1">'V1'!$A$1:$C$19</definedName>
    <definedName name="DatiEsterni_1" localSheetId="1" hidden="1">'V2'!$A$1:$C$19</definedName>
    <definedName name="DatiEsterni_1" localSheetId="2" hidden="1">'V3'!$A$1:$C$19</definedName>
    <definedName name="DatiEsterni_1" localSheetId="3" hidden="1">'V4'!$A$1:$C$19</definedName>
    <definedName name="DatiEsterni_1" localSheetId="4" hidden="1">'V5'!$A$1:$C$19</definedName>
    <definedName name="DatiEsterni_1" localSheetId="5" hidden="1">'V6'!$A$1:$C$19</definedName>
    <definedName name="DatiEsterni_2" localSheetId="0" hidden="1">'V1'!$G$1:$I$19</definedName>
    <definedName name="DatiEsterni_2" localSheetId="1" hidden="1">'V2'!$G$1:$I$19</definedName>
    <definedName name="DatiEsterni_2" localSheetId="2" hidden="1">'V3'!$G$1:$I$19</definedName>
    <definedName name="DatiEsterni_2" localSheetId="3" hidden="1">'V4'!$G$1:$I$19</definedName>
    <definedName name="DatiEsterni_2" localSheetId="4" hidden="1">'V5'!$G$1:$I$19</definedName>
    <definedName name="DatiEsterni_2" localSheetId="5" hidden="1">'V6'!$G$1:$I$19</definedName>
    <definedName name="DatiEsterni_3" localSheetId="0" hidden="1">'V1'!$M$1:$O$19</definedName>
    <definedName name="DatiEsterni_3" localSheetId="1" hidden="1">'V2'!$M$1:$O$19</definedName>
    <definedName name="DatiEsterni_3" localSheetId="2" hidden="1">'V3'!$M$1:$O$19</definedName>
    <definedName name="DatiEsterni_3" localSheetId="3" hidden="1">'V4'!$M$1:$O$19</definedName>
    <definedName name="DatiEsterni_3" localSheetId="4" hidden="1">'V5'!$M$1:$O$19</definedName>
    <definedName name="DatiEsterni_3" localSheetId="5" hidden="1">'V6'!$M$1:$O$19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8" l="1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D2" i="2"/>
  <c r="D3" i="2"/>
  <c r="D4" i="2"/>
  <c r="D5" i="2"/>
  <c r="D6" i="2"/>
  <c r="C2" i="2"/>
  <c r="C3" i="2"/>
  <c r="C4" i="2"/>
  <c r="C5" i="2"/>
  <c r="C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AAE5E-D465-428D-8CC8-C042DDE403F9}" keepAlive="1" name="Query - executionTime_10IMGS" description="Connessione alla query 'executionTime_10IMGS' nella cartella di lavoro." type="5" refreshedVersion="8" background="1" saveData="1">
    <dbPr connection="Provider=Microsoft.Mashup.OleDb.1;Data Source=$Workbook$;Location=executionTime_10IMGS;Extended Properties=&quot;&quot;" command="SELECT * FROM [executionTime_10IMGS]"/>
  </connection>
  <connection id="2" xr16:uid="{88C7F6E4-2068-40F5-8BFA-B51C98C06875}" keepAlive="1" name="Query - executionTime_10IMGS (2)" description="Connessione alla query 'executionTime_10IMGS (2)' nella cartella di lavoro." type="5" refreshedVersion="8" background="1" saveData="1">
    <dbPr connection="Provider=Microsoft.Mashup.OleDb.1;Data Source=$Workbook$;Location=&quot;executionTime_10IMGS (2)&quot;;Extended Properties=&quot;&quot;" command="SELECT * FROM [executionTime_10IMGS (2)]"/>
  </connection>
  <connection id="3" xr16:uid="{F0DE1E96-9F70-401C-8161-B276488BA80E}" keepAlive="1" name="Query - executionTime_10IMGS (3)" description="Connessione alla query 'executionTime_10IMGS (3)' nella cartella di lavoro." type="5" refreshedVersion="8" background="1" saveData="1">
    <dbPr connection="Provider=Microsoft.Mashup.OleDb.1;Data Source=$Workbook$;Location=&quot;executionTime_10IMGS (3)&quot;;Extended Properties=&quot;&quot;" command="SELECT * FROM [executionTime_10IMGS (3)]"/>
  </connection>
  <connection id="4" xr16:uid="{4C72EDCF-6462-40B1-B657-012235A8B87D}" keepAlive="1" name="Query - executionTime_10IMGS (4)" description="Connessione alla query 'executionTime_10IMGS (4)' nella cartella di lavoro." type="5" refreshedVersion="8" background="1" saveData="1">
    <dbPr connection="Provider=Microsoft.Mashup.OleDb.1;Data Source=$Workbook$;Location=&quot;executionTime_10IMGS (4)&quot;;Extended Properties=&quot;&quot;" command="SELECT * FROM [executionTime_10IMGS (4)]"/>
  </connection>
  <connection id="5" xr16:uid="{A2E0455A-ED6F-4997-9E8F-00C1A44A7EE6}" keepAlive="1" name="Query - executionTime_10IMGS (5)" description="Connessione alla query 'executionTime_10IMGS (5)' nella cartella di lavoro." type="5" refreshedVersion="8" background="1" saveData="1">
    <dbPr connection="Provider=Microsoft.Mashup.OleDb.1;Data Source=$Workbook$;Location=&quot;executionTime_10IMGS (5)&quot;;Extended Properties=&quot;&quot;" command="SELECT * FROM [executionTime_10IMGS (5)]"/>
  </connection>
  <connection id="6" xr16:uid="{06A19270-8052-47BA-BF0E-6DF701CF9E3D}" keepAlive="1" name="Query - executionTime_10IMGS (6)" description="Connessione alla query 'executionTime_10IMGS (6)' nella cartella di lavoro." type="5" refreshedVersion="8" background="1" saveData="1">
    <dbPr connection="Provider=Microsoft.Mashup.OleDb.1;Data Source=$Workbook$;Location=&quot;executionTime_10IMGS (6)&quot;;Extended Properties=&quot;&quot;" command="SELECT * FROM [executionTime_10IMGS (6)]"/>
  </connection>
  <connection id="7" xr16:uid="{F2A4B3B6-0ED1-46BD-B57D-D3CBC48C2F12}" keepAlive="1" name="Query - executionTime_10IMGS (7)" description="Connessione alla query 'executionTime_10IMGS (7)' nella cartella di lavoro." type="5" refreshedVersion="8" background="1" saveData="1">
    <dbPr connection="Provider=Microsoft.Mashup.OleDb.1;Data Source=$Workbook$;Location=&quot;executionTime_10IMGS (7)&quot;;Extended Properties=&quot;&quot;" command="SELECT * FROM [executionTime_10IMGS (7)]"/>
  </connection>
  <connection id="8" xr16:uid="{D1ECF155-5065-484B-A401-59B71E8C81ED}" keepAlive="1" name="Query - executionTime_1IMGS" description="Connessione alla query 'executionTime_1IMGS' nella cartella di lavoro." type="5" refreshedVersion="8" background="1" saveData="1">
    <dbPr connection="Provider=Microsoft.Mashup.OleDb.1;Data Source=$Workbook$;Location=executionTime_1IMGS;Extended Properties=&quot;&quot;" command="SELECT * FROM [executionTime_1IMGS]"/>
  </connection>
  <connection id="9" xr16:uid="{08844928-A9B7-46AB-A30D-F5C79189B55F}" keepAlive="1" name="Query - executionTime_1IMGS (2)" description="Connessione alla query 'executionTime_1IMGS (2)' nella cartella di lavoro." type="5" refreshedVersion="8" background="1" saveData="1">
    <dbPr connection="Provider=Microsoft.Mashup.OleDb.1;Data Source=$Workbook$;Location=&quot;executionTime_1IMGS (2)&quot;;Extended Properties=&quot;&quot;" command="SELECT * FROM [executionTime_1IMGS (2)]"/>
  </connection>
  <connection id="10" xr16:uid="{69DFBF18-4B0F-458F-9D01-6F1AEFE62BCA}" keepAlive="1" name="Query - executionTime_1IMGS (3)" description="Connessione alla query 'executionTime_1IMGS (3)' nella cartella di lavoro." type="5" refreshedVersion="8" background="1" saveData="1">
    <dbPr connection="Provider=Microsoft.Mashup.OleDb.1;Data Source=$Workbook$;Location=&quot;executionTime_1IMGS (3)&quot;;Extended Properties=&quot;&quot;" command="SELECT * FROM [executionTime_1IMGS (3)]"/>
  </connection>
  <connection id="11" xr16:uid="{AE806EEA-0204-4C83-BA3E-F3AEFB5543C0}" keepAlive="1" name="Query - executionTime_1IMGS (4)" description="Connessione alla query 'executionTime_1IMGS (4)' nella cartella di lavoro." type="5" refreshedVersion="8" background="1" saveData="1">
    <dbPr connection="Provider=Microsoft.Mashup.OleDb.1;Data Source=$Workbook$;Location=&quot;executionTime_1IMGS (4)&quot;;Extended Properties=&quot;&quot;" command="SELECT * FROM [executionTime_1IMGS (4)]"/>
  </connection>
  <connection id="12" xr16:uid="{96894392-2969-4468-9B28-3B51167D6EE9}" keepAlive="1" name="Query - executionTime_1IMGS (5)" description="Connessione alla query 'executionTime_1IMGS (5)' nella cartella di lavoro." type="5" refreshedVersion="8" background="1" saveData="1">
    <dbPr connection="Provider=Microsoft.Mashup.OleDb.1;Data Source=$Workbook$;Location=&quot;executionTime_1IMGS (5)&quot;;Extended Properties=&quot;&quot;" command="SELECT * FROM [executionTime_1IMGS (5)]"/>
  </connection>
  <connection id="13" xr16:uid="{73957CB1-6379-4112-97F8-906FD138270E}" keepAlive="1" name="Query - executionTime_1IMGS (6)" description="Connessione alla query 'executionTime_1IMGS (6)' nella cartella di lavoro." type="5" refreshedVersion="8" background="1" saveData="1">
    <dbPr connection="Provider=Microsoft.Mashup.OleDb.1;Data Source=$Workbook$;Location=&quot;executionTime_1IMGS (6)&quot;;Extended Properties=&quot;&quot;" command="SELECT * FROM [executionTime_1IMGS (6)]"/>
  </connection>
  <connection id="14" xr16:uid="{FB97D8E7-4C59-406F-AC67-1F7ECD4AC297}" keepAlive="1" name="Query - executionTime_1IMGS (7)" description="Connessione alla query 'executionTime_1IMGS (7)' nella cartella di lavoro." type="5" refreshedVersion="8" background="1" saveData="1">
    <dbPr connection="Provider=Microsoft.Mashup.OleDb.1;Data Source=$Workbook$;Location=&quot;executionTime_1IMGS (7)&quot;;Extended Properties=&quot;&quot;" command="SELECT * FROM [executionTime_1IMGS (7)]"/>
  </connection>
  <connection id="15" xr16:uid="{661493B2-2346-424B-BBFD-BCB3FDB2A0C9}" keepAlive="1" name="Query - executionTime_5IMGS" description="Connessione alla query 'executionTime_5IMGS' nella cartella di lavoro." type="5" refreshedVersion="8" background="1" saveData="1">
    <dbPr connection="Provider=Microsoft.Mashup.OleDb.1;Data Source=$Workbook$;Location=executionTime_5IMGS;Extended Properties=&quot;&quot;" command="SELECT * FROM [executionTime_5IMGS]"/>
  </connection>
  <connection id="16" xr16:uid="{D97B9C91-F98C-4CF9-BB00-969037E5DD60}" keepAlive="1" name="Query - executionTime_5IMGS (2)" description="Connessione alla query 'executionTime_5IMGS (2)' nella cartella di lavoro." type="5" refreshedVersion="8" background="1" saveData="1">
    <dbPr connection="Provider=Microsoft.Mashup.OleDb.1;Data Source=$Workbook$;Location=&quot;executionTime_5IMGS (2)&quot;;Extended Properties=&quot;&quot;" command="SELECT * FROM [executionTime_5IMGS (2)]"/>
  </connection>
  <connection id="17" xr16:uid="{A89B0FEC-D7AB-413B-9E52-088A2B13E32C}" keepAlive="1" name="Query - executionTime_5IMGS (3)" description="Connessione alla query 'executionTime_5IMGS (3)' nella cartella di lavoro." type="5" refreshedVersion="8" background="1" saveData="1">
    <dbPr connection="Provider=Microsoft.Mashup.OleDb.1;Data Source=$Workbook$;Location=&quot;executionTime_5IMGS (3)&quot;;Extended Properties=&quot;&quot;" command="SELECT * FROM [executionTime_5IMGS (3)]"/>
  </connection>
  <connection id="18" xr16:uid="{B14AA837-8F37-41C8-B28B-BE8E29DBD61F}" keepAlive="1" name="Query - executionTime_5IMGS (4)" description="Connessione alla query 'executionTime_5IMGS (4)' nella cartella di lavoro." type="5" refreshedVersion="8" background="1" saveData="1">
    <dbPr connection="Provider=Microsoft.Mashup.OleDb.1;Data Source=$Workbook$;Location=&quot;executionTime_5IMGS (4)&quot;;Extended Properties=&quot;&quot;" command="SELECT * FROM [executionTime_5IMGS (4)]"/>
  </connection>
  <connection id="19" xr16:uid="{3862778E-4FFE-4B48-95E4-4080998E5C2C}" keepAlive="1" name="Query - executionTime_5IMGS (5)" description="Connessione alla query 'executionTime_5IMGS (5)' nella cartella di lavoro." type="5" refreshedVersion="8" background="1" saveData="1">
    <dbPr connection="Provider=Microsoft.Mashup.OleDb.1;Data Source=$Workbook$;Location=&quot;executionTime_5IMGS (5)&quot;;Extended Properties=&quot;&quot;" command="SELECT * FROM [executionTime_5IMGS (5)]"/>
  </connection>
  <connection id="20" xr16:uid="{22E14359-48D0-4DB8-810C-B779633E13A5}" keepAlive="1" name="Query - executionTime_5IMGS (6)" description="Connessione alla query 'executionTime_5IMGS (6)' nella cartella di lavoro." type="5" refreshedVersion="8" background="1" saveData="1">
    <dbPr connection="Provider=Microsoft.Mashup.OleDb.1;Data Source=$Workbook$;Location=&quot;executionTime_5IMGS (6)&quot;;Extended Properties=&quot;&quot;" command="SELECT * FROM [executionTime_5IMGS (6)]"/>
  </connection>
  <connection id="21" xr16:uid="{CD4FA13D-9193-456C-B27E-CD2F68BA1BB3}" keepAlive="1" name="Query - executionTime_5IMGS (7)" description="Connessione alla query 'executionTime_5IMGS (7)' nella cartella di lavoro." type="5" refreshedVersion="8" background="1" saveData="1">
    <dbPr connection="Provider=Microsoft.Mashup.OleDb.1;Data Source=$Workbook$;Location=&quot;executionTime_5IMGS (7)&quot;;Extended Properties=&quot;&quot;" command="SELECT * FROM [executionTime_5IMGS (7)]"/>
  </connection>
  <connection id="22" xr16:uid="{FAD06FBA-D93A-4AC8-A858-46BB93E306BA}" keepAlive="1" name="Query - scalability" description="Connessione alla query 'scalability' nella cartella di lavoro." type="5" refreshedVersion="8" background="1" saveData="1">
    <dbPr connection="Provider=Microsoft.Mashup.OleDb.1;Data Source=$Workbook$;Location=scalability;Extended Properties=&quot;&quot;" command="SELECT * FROM [scalability]"/>
  </connection>
</connections>
</file>

<file path=xl/sharedStrings.xml><?xml version="1.0" encoding="utf-8"?>
<sst xmlns="http://schemas.openxmlformats.org/spreadsheetml/2006/main" count="94" uniqueCount="6">
  <si>
    <t>Threads</t>
  </si>
  <si>
    <t>NImgs</t>
  </si>
  <si>
    <t>mean</t>
  </si>
  <si>
    <t>Colonna1</t>
  </si>
  <si>
    <t>Colonna2</t>
  </si>
  <si>
    <t>RowsFilter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</si>
</sst>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22484.887599999998</c:v>
                </c:pt>
                <c:pt idx="1">
                  <c:v>11714.159599999999</c:v>
                </c:pt>
                <c:pt idx="2">
                  <c:v>7768.5420000000004</c:v>
                </c:pt>
                <c:pt idx="3">
                  <c:v>5934.8793999999998</c:v>
                </c:pt>
                <c:pt idx="4">
                  <c:v>4831.4881999999998</c:v>
                </c:pt>
                <c:pt idx="5">
                  <c:v>4076.6181999999999</c:v>
                </c:pt>
                <c:pt idx="6">
                  <c:v>3460.6705999999999</c:v>
                </c:pt>
                <c:pt idx="7">
                  <c:v>3128.9423999999999</c:v>
                </c:pt>
                <c:pt idx="8">
                  <c:v>2855.0945999999999</c:v>
                </c:pt>
                <c:pt idx="9">
                  <c:v>2612.7975999999999</c:v>
                </c:pt>
                <c:pt idx="10">
                  <c:v>2383.1945999999998</c:v>
                </c:pt>
                <c:pt idx="11">
                  <c:v>2253.7730000000001</c:v>
                </c:pt>
                <c:pt idx="12">
                  <c:v>2178.1864</c:v>
                </c:pt>
                <c:pt idx="13">
                  <c:v>2054.4066000000003</c:v>
                </c:pt>
                <c:pt idx="14">
                  <c:v>1934.748</c:v>
                </c:pt>
                <c:pt idx="15">
                  <c:v>1881.252</c:v>
                </c:pt>
                <c:pt idx="16">
                  <c:v>1992.8462</c:v>
                </c:pt>
                <c:pt idx="17">
                  <c:v>1970.0162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114331.664</c:v>
                </c:pt>
                <c:pt idx="1">
                  <c:v>57891.686200000004</c:v>
                </c:pt>
                <c:pt idx="2">
                  <c:v>39310.391600000003</c:v>
                </c:pt>
                <c:pt idx="3">
                  <c:v>29356.448199999999</c:v>
                </c:pt>
                <c:pt idx="4">
                  <c:v>23853.821799999998</c:v>
                </c:pt>
                <c:pt idx="5">
                  <c:v>20346.254000000001</c:v>
                </c:pt>
                <c:pt idx="6">
                  <c:v>17522.897399999998</c:v>
                </c:pt>
                <c:pt idx="7">
                  <c:v>15582.2034</c:v>
                </c:pt>
                <c:pt idx="8">
                  <c:v>14129.707399999999</c:v>
                </c:pt>
                <c:pt idx="9">
                  <c:v>13010.438</c:v>
                </c:pt>
                <c:pt idx="10">
                  <c:v>12031.8048</c:v>
                </c:pt>
                <c:pt idx="11">
                  <c:v>11270.903200000001</c:v>
                </c:pt>
                <c:pt idx="12">
                  <c:v>10891.1958</c:v>
                </c:pt>
                <c:pt idx="13">
                  <c:v>10276.592000000001</c:v>
                </c:pt>
                <c:pt idx="14">
                  <c:v>9715.7945999999993</c:v>
                </c:pt>
                <c:pt idx="15">
                  <c:v>9354.382599999999</c:v>
                </c:pt>
                <c:pt idx="16">
                  <c:v>9417.8757999999998</c:v>
                </c:pt>
                <c:pt idx="17">
                  <c:v>10247.372799999999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'V3'!$C$2:$C$19</c:f>
              <c:numCache>
                <c:formatCode>General</c:formatCode>
                <c:ptCount val="18"/>
                <c:pt idx="0">
                  <c:v>21894.925599999999</c:v>
                </c:pt>
                <c:pt idx="1">
                  <c:v>11128.5136</c:v>
                </c:pt>
                <c:pt idx="2">
                  <c:v>7572.9881999999998</c:v>
                </c:pt>
                <c:pt idx="3">
                  <c:v>5767.0108</c:v>
                </c:pt>
                <c:pt idx="4">
                  <c:v>4692.4222</c:v>
                </c:pt>
                <c:pt idx="5">
                  <c:v>3908.6527999999998</c:v>
                </c:pt>
                <c:pt idx="6">
                  <c:v>3407.6808000000001</c:v>
                </c:pt>
                <c:pt idx="7">
                  <c:v>2967.4324000000001</c:v>
                </c:pt>
                <c:pt idx="8">
                  <c:v>2691.4056</c:v>
                </c:pt>
                <c:pt idx="9">
                  <c:v>2470.8483999999999</c:v>
                </c:pt>
                <c:pt idx="10">
                  <c:v>2274.9348</c:v>
                </c:pt>
                <c:pt idx="11">
                  <c:v>2113.1222000000002</c:v>
                </c:pt>
                <c:pt idx="12">
                  <c:v>1976.8291999999999</c:v>
                </c:pt>
                <c:pt idx="13">
                  <c:v>1845.4097999999999</c:v>
                </c:pt>
                <c:pt idx="14">
                  <c:v>1739.6098</c:v>
                </c:pt>
                <c:pt idx="15">
                  <c:v>1647.6181999999999</c:v>
                </c:pt>
                <c:pt idx="16">
                  <c:v>1839.9646</c:v>
                </c:pt>
                <c:pt idx="17">
                  <c:v>1774.117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5-481A-96BB-82079FBA2AF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'V3'!$I$2:$I$19</c:f>
              <c:numCache>
                <c:formatCode>General</c:formatCode>
                <c:ptCount val="18"/>
                <c:pt idx="0">
                  <c:v>111287.4972</c:v>
                </c:pt>
                <c:pt idx="1">
                  <c:v>55657.226000000002</c:v>
                </c:pt>
                <c:pt idx="2">
                  <c:v>37345.550600000002</c:v>
                </c:pt>
                <c:pt idx="3">
                  <c:v>28935.227600000002</c:v>
                </c:pt>
                <c:pt idx="4">
                  <c:v>23102.115600000001</c:v>
                </c:pt>
                <c:pt idx="5">
                  <c:v>19730.945</c:v>
                </c:pt>
                <c:pt idx="6">
                  <c:v>16812.492999999999</c:v>
                </c:pt>
                <c:pt idx="7">
                  <c:v>14867.74</c:v>
                </c:pt>
                <c:pt idx="8">
                  <c:v>13317.484199999999</c:v>
                </c:pt>
                <c:pt idx="9">
                  <c:v>12337.054599999999</c:v>
                </c:pt>
                <c:pt idx="10">
                  <c:v>11250.353999999999</c:v>
                </c:pt>
                <c:pt idx="11">
                  <c:v>10602.4732</c:v>
                </c:pt>
                <c:pt idx="12">
                  <c:v>10043.1</c:v>
                </c:pt>
                <c:pt idx="13">
                  <c:v>9420.2566000000006</c:v>
                </c:pt>
                <c:pt idx="14">
                  <c:v>8973.7608</c:v>
                </c:pt>
                <c:pt idx="15">
                  <c:v>8545.0399999999991</c:v>
                </c:pt>
                <c:pt idx="16">
                  <c:v>9156.4994000000006</c:v>
                </c:pt>
                <c:pt idx="17">
                  <c:v>8857.860200000001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5-481A-96BB-82079FBA2AF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'V3'!$O$2:$O$21</c:f>
              <c:numCache>
                <c:formatCode>General</c:formatCode>
                <c:ptCount val="20"/>
                <c:pt idx="0">
                  <c:v>219386.72160000002</c:v>
                </c:pt>
                <c:pt idx="1">
                  <c:v>111269.63619999999</c:v>
                </c:pt>
                <c:pt idx="2">
                  <c:v>74678.556599999996</c:v>
                </c:pt>
                <c:pt idx="3">
                  <c:v>57617.470999999998</c:v>
                </c:pt>
                <c:pt idx="4">
                  <c:v>46254.486799999999</c:v>
                </c:pt>
                <c:pt idx="5">
                  <c:v>39267.529000000002</c:v>
                </c:pt>
                <c:pt idx="6">
                  <c:v>33559.774599999997</c:v>
                </c:pt>
                <c:pt idx="7">
                  <c:v>29881.0874</c:v>
                </c:pt>
                <c:pt idx="8">
                  <c:v>26575.3344</c:v>
                </c:pt>
                <c:pt idx="9">
                  <c:v>24619.063200000001</c:v>
                </c:pt>
                <c:pt idx="10">
                  <c:v>22543.4408</c:v>
                </c:pt>
                <c:pt idx="11">
                  <c:v>21119.922600000002</c:v>
                </c:pt>
                <c:pt idx="12">
                  <c:v>19783.042000000001</c:v>
                </c:pt>
                <c:pt idx="13">
                  <c:v>18734.014600000002</c:v>
                </c:pt>
                <c:pt idx="14">
                  <c:v>17808.683399999998</c:v>
                </c:pt>
                <c:pt idx="15">
                  <c:v>16937.878199999999</c:v>
                </c:pt>
                <c:pt idx="16">
                  <c:v>18116.308799999999</c:v>
                </c:pt>
                <c:pt idx="17">
                  <c:v>17672.13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5-481A-96BB-82079FBA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  <c:max val="2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'V3'!$D$2:$D$19</c:f>
              <c:numCache>
                <c:formatCode>General</c:formatCode>
                <c:ptCount val="18"/>
                <c:pt idx="0">
                  <c:v>4.5672683171848735E-2</c:v>
                </c:pt>
                <c:pt idx="1">
                  <c:v>8.9859260269942967E-2</c:v>
                </c:pt>
                <c:pt idx="2">
                  <c:v>0.132048271249122</c:v>
                </c:pt>
                <c:pt idx="3">
                  <c:v>0.17340005675037057</c:v>
                </c:pt>
                <c:pt idx="4">
                  <c:v>0.21310955352653477</c:v>
                </c:pt>
                <c:pt idx="5">
                  <c:v>0.25584262690203646</c:v>
                </c:pt>
                <c:pt idx="6">
                  <c:v>0.29345471559425401</c:v>
                </c:pt>
                <c:pt idx="7">
                  <c:v>0.33699166997030833</c:v>
                </c:pt>
                <c:pt idx="8">
                  <c:v>0.37155306506013064</c:v>
                </c:pt>
                <c:pt idx="9">
                  <c:v>0.40471928589386547</c:v>
                </c:pt>
                <c:pt idx="10">
                  <c:v>0.43957303743386406</c:v>
                </c:pt>
                <c:pt idx="11">
                  <c:v>0.4732333984281647</c:v>
                </c:pt>
                <c:pt idx="12">
                  <c:v>0.50586059736470912</c:v>
                </c:pt>
                <c:pt idx="13">
                  <c:v>0.54188505989293001</c:v>
                </c:pt>
                <c:pt idx="14">
                  <c:v>0.57484155354838773</c:v>
                </c:pt>
                <c:pt idx="15">
                  <c:v>0.60693672842409729</c:v>
                </c:pt>
                <c:pt idx="16">
                  <c:v>0.54348871711988367</c:v>
                </c:pt>
                <c:pt idx="17">
                  <c:v>0.56366068303274253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1-4789-AD58-0B9B858622A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'V3'!$J$2:$J$19</c:f>
              <c:numCache>
                <c:formatCode>General</c:formatCode>
                <c:ptCount val="18"/>
                <c:pt idx="0">
                  <c:v>4.4928676857691072E-2</c:v>
                </c:pt>
                <c:pt idx="1">
                  <c:v>8.9835594752781966E-2</c:v>
                </c:pt>
                <c:pt idx="2">
                  <c:v>0.13388475788063492</c:v>
                </c:pt>
                <c:pt idx="3">
                  <c:v>0.17279974670045448</c:v>
                </c:pt>
                <c:pt idx="4">
                  <c:v>0.21643039479899406</c:v>
                </c:pt>
                <c:pt idx="5">
                  <c:v>0.25340904857826119</c:v>
                </c:pt>
                <c:pt idx="6">
                  <c:v>0.29739789334038685</c:v>
                </c:pt>
                <c:pt idx="7">
                  <c:v>0.33629859010179086</c:v>
                </c:pt>
                <c:pt idx="8">
                  <c:v>0.37544628737010255</c:v>
                </c:pt>
                <c:pt idx="9">
                  <c:v>0.40528312162937175</c:v>
                </c:pt>
                <c:pt idx="10">
                  <c:v>0.44443045969931261</c:v>
                </c:pt>
                <c:pt idx="11">
                  <c:v>0.47158808192035795</c:v>
                </c:pt>
                <c:pt idx="12">
                  <c:v>0.49785424819029978</c:v>
                </c:pt>
                <c:pt idx="13">
                  <c:v>0.53077110447288667</c:v>
                </c:pt>
                <c:pt idx="14">
                  <c:v>0.55717999525906681</c:v>
                </c:pt>
                <c:pt idx="15">
                  <c:v>0.58513476823982102</c:v>
                </c:pt>
                <c:pt idx="16">
                  <c:v>0.54606021161318485</c:v>
                </c:pt>
                <c:pt idx="17">
                  <c:v>0.56447041239147122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1-4789-AD58-0B9B858622A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4.5581610076806028E-2</c:v>
                </c:pt>
                <c:pt idx="1">
                  <c:v>8.9871777616183132E-2</c:v>
                </c:pt>
                <c:pt idx="2">
                  <c:v>0.13390724801448561</c:v>
                </c:pt>
                <c:pt idx="3">
                  <c:v>0.17355846805563543</c:v>
                </c:pt>
                <c:pt idx="4">
                  <c:v>0.21619524270670321</c:v>
                </c:pt>
                <c:pt idx="5">
                  <c:v>0.25466333774147082</c:v>
                </c:pt>
                <c:pt idx="6">
                  <c:v>0.29797577961086785</c:v>
                </c:pt>
                <c:pt idx="7">
                  <c:v>0.33465984239917584</c:v>
                </c:pt>
                <c:pt idx="8">
                  <c:v>0.37628877399939697</c:v>
                </c:pt>
                <c:pt idx="9">
                  <c:v>0.40618929805582527</c:v>
                </c:pt>
                <c:pt idx="10">
                  <c:v>0.44358800809147109</c:v>
                </c:pt>
                <c:pt idx="11">
                  <c:v>0.47348658370556712</c:v>
                </c:pt>
                <c:pt idx="12">
                  <c:v>0.50548343374087767</c:v>
                </c:pt>
                <c:pt idx="13">
                  <c:v>0.53378841713937808</c:v>
                </c:pt>
                <c:pt idx="14">
                  <c:v>0.56152382382181054</c:v>
                </c:pt>
                <c:pt idx="15">
                  <c:v>0.59039272109065</c:v>
                </c:pt>
                <c:pt idx="16">
                  <c:v>0.55198882456673515</c:v>
                </c:pt>
                <c:pt idx="17">
                  <c:v>0.56586274546418569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1-4789-AD58-0B9B8586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'V4'!$E$2:$E$19</c:f>
              <c:numCache>
                <c:formatCode>General</c:formatCode>
                <c:ptCount val="18"/>
                <c:pt idx="0">
                  <c:v>1</c:v>
                </c:pt>
                <c:pt idx="1">
                  <c:v>1.7647632636961423</c:v>
                </c:pt>
                <c:pt idx="2">
                  <c:v>2.5522902110970644</c:v>
                </c:pt>
                <c:pt idx="3">
                  <c:v>3.1977907160169083</c:v>
                </c:pt>
                <c:pt idx="4">
                  <c:v>3.6710407461960495</c:v>
                </c:pt>
                <c:pt idx="5">
                  <c:v>3.9940921460415613</c:v>
                </c:pt>
                <c:pt idx="6">
                  <c:v>4.5495544222641202</c:v>
                </c:pt>
                <c:pt idx="7">
                  <c:v>4.9216526409367818</c:v>
                </c:pt>
                <c:pt idx="8">
                  <c:v>5.4182748592584051</c:v>
                </c:pt>
                <c:pt idx="9">
                  <c:v>5.6518636323507128</c:v>
                </c:pt>
                <c:pt idx="10">
                  <c:v>5.7999558123057176</c:v>
                </c:pt>
                <c:pt idx="11">
                  <c:v>6.3840420597894756</c:v>
                </c:pt>
                <c:pt idx="12">
                  <c:v>6.4874264297121433</c:v>
                </c:pt>
                <c:pt idx="13">
                  <c:v>6.737115986402662</c:v>
                </c:pt>
                <c:pt idx="14">
                  <c:v>7.0419105721007123</c:v>
                </c:pt>
                <c:pt idx="15">
                  <c:v>7.2512226286000656</c:v>
                </c:pt>
                <c:pt idx="16">
                  <c:v>7.1533576030245234</c:v>
                </c:pt>
                <c:pt idx="17">
                  <c:v>7.2598101975933833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D-4D1F-A46B-A4ACC1E93FF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1.9078345140619448</c:v>
                </c:pt>
                <c:pt idx="2">
                  <c:v>2.7746743537627281</c:v>
                </c:pt>
                <c:pt idx="3">
                  <c:v>3.348039272971719</c:v>
                </c:pt>
                <c:pt idx="4">
                  <c:v>3.7401798922411982</c:v>
                </c:pt>
                <c:pt idx="5">
                  <c:v>4.2851769053691289</c:v>
                </c:pt>
                <c:pt idx="6">
                  <c:v>4.6904828425144407</c:v>
                </c:pt>
                <c:pt idx="7">
                  <c:v>5.208941951260611</c:v>
                </c:pt>
                <c:pt idx="8">
                  <c:v>5.6805330390754367</c:v>
                </c:pt>
                <c:pt idx="9">
                  <c:v>6.0163496869742614</c:v>
                </c:pt>
                <c:pt idx="10">
                  <c:v>6.2259553340174065</c:v>
                </c:pt>
                <c:pt idx="11">
                  <c:v>6.4415182727527922</c:v>
                </c:pt>
                <c:pt idx="12">
                  <c:v>6.5784776793951449</c:v>
                </c:pt>
                <c:pt idx="13">
                  <c:v>6.7332014269178577</c:v>
                </c:pt>
                <c:pt idx="14">
                  <c:v>6.946488712158768</c:v>
                </c:pt>
                <c:pt idx="15">
                  <c:v>7.2735443848320092</c:v>
                </c:pt>
                <c:pt idx="16">
                  <c:v>7.1659946730297275</c:v>
                </c:pt>
                <c:pt idx="17">
                  <c:v>7.3086284840644735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D-4D1F-A46B-A4ACC1E93FF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1.9267726646980492</c:v>
                </c:pt>
                <c:pt idx="2">
                  <c:v>2.8286559057593075</c:v>
                </c:pt>
                <c:pt idx="3">
                  <c:v>3.3167484523613866</c:v>
                </c:pt>
                <c:pt idx="4">
                  <c:v>3.6740911108841035</c:v>
                </c:pt>
                <c:pt idx="5">
                  <c:v>4.1119139307812533</c:v>
                </c:pt>
                <c:pt idx="6">
                  <c:v>4.7428977550421809</c:v>
                </c:pt>
                <c:pt idx="7">
                  <c:v>5.2804519462852113</c:v>
                </c:pt>
                <c:pt idx="8">
                  <c:v>5.6191554068972955</c:v>
                </c:pt>
                <c:pt idx="9">
                  <c:v>6.0264977112332119</c:v>
                </c:pt>
                <c:pt idx="10">
                  <c:v>6.3799109071296813</c:v>
                </c:pt>
                <c:pt idx="11">
                  <c:v>6.6489457373415641</c:v>
                </c:pt>
                <c:pt idx="12">
                  <c:v>7.0320646808757532</c:v>
                </c:pt>
                <c:pt idx="13">
                  <c:v>7.1273659421940421</c:v>
                </c:pt>
                <c:pt idx="14">
                  <c:v>7.4366937645648372</c:v>
                </c:pt>
                <c:pt idx="15">
                  <c:v>7.6479432624113475</c:v>
                </c:pt>
                <c:pt idx="16">
                  <c:v>7.5412846785455372</c:v>
                </c:pt>
                <c:pt idx="17">
                  <c:v>7.6126266339505628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D-4D1F-A46B-A4ACC1E9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'V4'!$C$2:$C$19</c:f>
              <c:numCache>
                <c:formatCode>General</c:formatCode>
                <c:ptCount val="18"/>
                <c:pt idx="0">
                  <c:v>5428.8004000000001</c:v>
                </c:pt>
                <c:pt idx="1">
                  <c:v>3076.2202000000002</c:v>
                </c:pt>
                <c:pt idx="2">
                  <c:v>2127.0309999999999</c:v>
                </c:pt>
                <c:pt idx="3">
                  <c:v>1697.6722</c:v>
                </c:pt>
                <c:pt idx="4">
                  <c:v>1478.8178</c:v>
                </c:pt>
                <c:pt idx="5">
                  <c:v>1359.2076</c:v>
                </c:pt>
                <c:pt idx="6">
                  <c:v>1193.2598</c:v>
                </c:pt>
                <c:pt idx="7">
                  <c:v>1103.0442</c:v>
                </c:pt>
                <c:pt idx="8">
                  <c:v>1001.9426</c:v>
                </c:pt>
                <c:pt idx="9">
                  <c:v>960.53279999999995</c:v>
                </c:pt>
                <c:pt idx="10">
                  <c:v>936.00720000000001</c:v>
                </c:pt>
                <c:pt idx="11">
                  <c:v>850.37040000000002</c:v>
                </c:pt>
                <c:pt idx="12">
                  <c:v>836.81880000000001</c:v>
                </c:pt>
                <c:pt idx="13">
                  <c:v>805.8048</c:v>
                </c:pt>
                <c:pt idx="14">
                  <c:v>770.92719999999997</c:v>
                </c:pt>
                <c:pt idx="15">
                  <c:v>748.67380000000003</c:v>
                </c:pt>
                <c:pt idx="16">
                  <c:v>758.91639999999995</c:v>
                </c:pt>
                <c:pt idx="17">
                  <c:v>747.78819999999996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4-4188-B99C-70D84177DC7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'V4'!$I$2:$I$19</c:f>
              <c:numCache>
                <c:formatCode>General</c:formatCode>
                <c:ptCount val="18"/>
                <c:pt idx="0">
                  <c:v>27388.8616</c:v>
                </c:pt>
                <c:pt idx="1">
                  <c:v>14355.9944</c:v>
                </c:pt>
                <c:pt idx="2">
                  <c:v>9871.0184000000008</c:v>
                </c:pt>
                <c:pt idx="3">
                  <c:v>8180.5676000000003</c:v>
                </c:pt>
                <c:pt idx="4">
                  <c:v>7322.8728000000001</c:v>
                </c:pt>
                <c:pt idx="5">
                  <c:v>6391.5357999999997</c:v>
                </c:pt>
                <c:pt idx="6">
                  <c:v>5839.2413999999999</c:v>
                </c:pt>
                <c:pt idx="7">
                  <c:v>5258.0469999999996</c:v>
                </c:pt>
                <c:pt idx="8">
                  <c:v>4821.5302000000001</c:v>
                </c:pt>
                <c:pt idx="9">
                  <c:v>4552.4052000000001</c:v>
                </c:pt>
                <c:pt idx="10">
                  <c:v>4399.1419999999998</c:v>
                </c:pt>
                <c:pt idx="11">
                  <c:v>4251.9264000000003</c:v>
                </c:pt>
                <c:pt idx="12">
                  <c:v>4163.4041999999999</c:v>
                </c:pt>
                <c:pt idx="13">
                  <c:v>4067.7323999999999</c:v>
                </c:pt>
                <c:pt idx="14">
                  <c:v>3942.8353999999999</c:v>
                </c:pt>
                <c:pt idx="15">
                  <c:v>3765.5454</c:v>
                </c:pt>
                <c:pt idx="16">
                  <c:v>3822.06</c:v>
                </c:pt>
                <c:pt idx="17">
                  <c:v>3747.4694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4-4188-B99C-70D84177DC7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'V4'!$O$2:$O$21</c:f>
              <c:numCache>
                <c:formatCode>General</c:formatCode>
                <c:ptCount val="20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4-4188-B99C-70D84177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  <c:max val="5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'V4'!$D$2:$D$19</c:f>
              <c:numCache>
                <c:formatCode>General</c:formatCode>
                <c:ptCount val="18"/>
                <c:pt idx="0">
                  <c:v>0.1842027568374037</c:v>
                </c:pt>
                <c:pt idx="1">
                  <c:v>0.32507425833820347</c:v>
                </c:pt>
                <c:pt idx="2">
                  <c:v>0.47013889313319834</c:v>
                </c:pt>
                <c:pt idx="3">
                  <c:v>0.58904186567936967</c:v>
                </c:pt>
                <c:pt idx="4">
                  <c:v>0.67621582591175189</c:v>
                </c:pt>
                <c:pt idx="5">
                  <c:v>0.73572278436347771</c:v>
                </c:pt>
                <c:pt idx="6">
                  <c:v>0.8380404669628525</c:v>
                </c:pt>
                <c:pt idx="7">
                  <c:v>0.90658198465664386</c:v>
                </c:pt>
                <c:pt idx="8">
                  <c:v>0.99806116637819375</c:v>
                </c:pt>
                <c:pt idx="9">
                  <c:v>1.0410888623480636</c:v>
                </c:pt>
                <c:pt idx="10">
                  <c:v>1.0683678501618363</c:v>
                </c:pt>
                <c:pt idx="11">
                  <c:v>1.1759581471791587</c:v>
                </c:pt>
                <c:pt idx="12">
                  <c:v>1.1950018331328121</c:v>
                </c:pt>
                <c:pt idx="13">
                  <c:v>1.2409953378287149</c:v>
                </c:pt>
                <c:pt idx="14">
                  <c:v>1.29713934078341</c:v>
                </c:pt>
                <c:pt idx="15">
                  <c:v>1.3356951986298973</c:v>
                </c:pt>
                <c:pt idx="16">
                  <c:v>1.3176681911209194</c:v>
                </c:pt>
                <c:pt idx="17">
                  <c:v>1.3372770525129978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F-414B-AB5A-9A8F2AFCEE2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'V4'!$J$2:$J$19</c:f>
              <c:numCache>
                <c:formatCode>General</c:formatCode>
                <c:ptCount val="18"/>
                <c:pt idx="0">
                  <c:v>0.18255596282249278</c:v>
                </c:pt>
                <c:pt idx="1">
                  <c:v>0.34828656662056096</c:v>
                </c:pt>
                <c:pt idx="2">
                  <c:v>0.5065333481700327</c:v>
                </c:pt>
                <c:pt idx="3">
                  <c:v>0.61120453304487088</c:v>
                </c:pt>
                <c:pt idx="4">
                  <c:v>0.68279214135741917</c:v>
                </c:pt>
                <c:pt idx="5">
                  <c:v>0.78228459582437138</c:v>
                </c:pt>
                <c:pt idx="6">
                  <c:v>0.85627561141760644</c:v>
                </c:pt>
                <c:pt idx="7">
                  <c:v>0.95092341319885509</c:v>
                </c:pt>
                <c:pt idx="8">
                  <c:v>1.0370151782933974</c:v>
                </c:pt>
                <c:pt idx="9">
                  <c:v>1.0983205097823894</c:v>
                </c:pt>
                <c:pt idx="10">
                  <c:v>1.1365852704913821</c:v>
                </c:pt>
                <c:pt idx="11">
                  <c:v>1.1759375703210666</c:v>
                </c:pt>
                <c:pt idx="12">
                  <c:v>1.2009403266682586</c:v>
                </c:pt>
                <c:pt idx="13">
                  <c:v>1.2291860693687717</c:v>
                </c:pt>
                <c:pt idx="14">
                  <c:v>1.2681229350837218</c:v>
                </c:pt>
                <c:pt idx="15">
                  <c:v>1.3278288983051432</c:v>
                </c:pt>
                <c:pt idx="16">
                  <c:v>1.3081950571157963</c:v>
                </c:pt>
                <c:pt idx="17">
                  <c:v>1.3342337098202857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F-414B-AB5A-9A8F2AFCEE2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'V4'!$P$2:$P$21</c:f>
              <c:numCache>
                <c:formatCode>General</c:formatCode>
                <c:ptCount val="20"/>
                <c:pt idx="0">
                  <c:v>0.18158098686695176</c:v>
                </c:pt>
                <c:pt idx="1">
                  <c:v>0.34986528192413813</c:v>
                </c:pt>
                <c:pt idx="2">
                  <c:v>0.51363013087480636</c:v>
                </c:pt>
                <c:pt idx="3">
                  <c:v>0.60225845716921556</c:v>
                </c:pt>
                <c:pt idx="4">
                  <c:v>0.66714508975343056</c:v>
                </c:pt>
                <c:pt idx="5">
                  <c:v>0.74664538946322678</c:v>
                </c:pt>
                <c:pt idx="6">
                  <c:v>0.86122005496960918</c:v>
                </c:pt>
                <c:pt idx="7">
                  <c:v>0.95882967550998477</c:v>
                </c:pt>
                <c:pt idx="8">
                  <c:v>1.0203317841431789</c:v>
                </c:pt>
                <c:pt idx="9">
                  <c:v>1.0942974017571527</c:v>
                </c:pt>
                <c:pt idx="10">
                  <c:v>1.158470518639837</c:v>
                </c:pt>
                <c:pt idx="11">
                  <c:v>1.2073221286112936</c:v>
                </c:pt>
                <c:pt idx="12">
                  <c:v>1.2768892444656557</c:v>
                </c:pt>
                <c:pt idx="13">
                  <c:v>1.2941941415454956</c:v>
                </c:pt>
                <c:pt idx="14">
                  <c:v>1.3503621927969898</c:v>
                </c:pt>
                <c:pt idx="15">
                  <c:v>1.3887210850911071</c:v>
                </c:pt>
                <c:pt idx="16">
                  <c:v>1.3693539141749218</c:v>
                </c:pt>
                <c:pt idx="17">
                  <c:v>1.3823082568423843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F-414B-AB5A-9A8F2AFC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'V5'!$E$2:$E$19</c:f>
              <c:numCache>
                <c:formatCode>General</c:formatCode>
                <c:ptCount val="18"/>
                <c:pt idx="0">
                  <c:v>1</c:v>
                </c:pt>
                <c:pt idx="1">
                  <c:v>1.5454861886491129</c:v>
                </c:pt>
                <c:pt idx="2">
                  <c:v>2.240401631959378</c:v>
                </c:pt>
                <c:pt idx="3">
                  <c:v>2.4307092312747698</c:v>
                </c:pt>
                <c:pt idx="4">
                  <c:v>2.4435025660743244</c:v>
                </c:pt>
                <c:pt idx="5">
                  <c:v>2.4416045969715445</c:v>
                </c:pt>
                <c:pt idx="6">
                  <c:v>2.9894996825770814</c:v>
                </c:pt>
                <c:pt idx="7">
                  <c:v>3.3190222218992789</c:v>
                </c:pt>
                <c:pt idx="8">
                  <c:v>3.6996434197684356</c:v>
                </c:pt>
                <c:pt idx="9">
                  <c:v>3.9087985478109388</c:v>
                </c:pt>
                <c:pt idx="10">
                  <c:v>3.8894317786911285</c:v>
                </c:pt>
                <c:pt idx="11">
                  <c:v>4.5456317515288118</c:v>
                </c:pt>
                <c:pt idx="12">
                  <c:v>4.605589805734998</c:v>
                </c:pt>
                <c:pt idx="13">
                  <c:v>5.0101795491767032</c:v>
                </c:pt>
                <c:pt idx="14">
                  <c:v>5.07203314549038</c:v>
                </c:pt>
                <c:pt idx="15">
                  <c:v>5.2154013030664164</c:v>
                </c:pt>
                <c:pt idx="16">
                  <c:v>5.4820945152756018</c:v>
                </c:pt>
                <c:pt idx="17">
                  <c:v>5.4956322305815295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2-4129-A33B-ED082241D28A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'V5'!$K$2:$K$19</c:f>
              <c:numCache>
                <c:formatCode>General</c:formatCode>
                <c:ptCount val="18"/>
                <c:pt idx="0">
                  <c:v>1</c:v>
                </c:pt>
                <c:pt idx="1">
                  <c:v>1.7844522354168244</c:v>
                </c:pt>
                <c:pt idx="2">
                  <c:v>2.5643411263398876</c:v>
                </c:pt>
                <c:pt idx="3">
                  <c:v>2.5070174012884476</c:v>
                </c:pt>
                <c:pt idx="4">
                  <c:v>2.5275685741603429</c:v>
                </c:pt>
                <c:pt idx="5">
                  <c:v>2.5692313019395367</c:v>
                </c:pt>
                <c:pt idx="6">
                  <c:v>3.0486827361546425</c:v>
                </c:pt>
                <c:pt idx="7">
                  <c:v>3.2430850823917052</c:v>
                </c:pt>
                <c:pt idx="8">
                  <c:v>3.7280035813994679</c:v>
                </c:pt>
                <c:pt idx="9">
                  <c:v>4.0455586790409948</c:v>
                </c:pt>
                <c:pt idx="10">
                  <c:v>4.0632029596540882</c:v>
                </c:pt>
                <c:pt idx="11">
                  <c:v>4.3285501831378994</c:v>
                </c:pt>
                <c:pt idx="12">
                  <c:v>4.3753587344534672</c:v>
                </c:pt>
                <c:pt idx="13">
                  <c:v>4.4449694205472312</c:v>
                </c:pt>
                <c:pt idx="14">
                  <c:v>4.8789627277875738</c:v>
                </c:pt>
                <c:pt idx="15">
                  <c:v>5.0525111576577002</c:v>
                </c:pt>
                <c:pt idx="16">
                  <c:v>5.3722106826362399</c:v>
                </c:pt>
                <c:pt idx="17">
                  <c:v>5.5713720905834574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2-4129-A33B-ED082241D28A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1.9026389566586237</c:v>
                </c:pt>
                <c:pt idx="2">
                  <c:v>2.7441221376068241</c:v>
                </c:pt>
                <c:pt idx="3">
                  <c:v>2.4886657367114293</c:v>
                </c:pt>
                <c:pt idx="4">
                  <c:v>2.4960042504228435</c:v>
                </c:pt>
                <c:pt idx="5">
                  <c:v>2.7285831103157201</c:v>
                </c:pt>
                <c:pt idx="6">
                  <c:v>3.0087438900189905</c:v>
                </c:pt>
                <c:pt idx="7">
                  <c:v>3.4598770068734188</c:v>
                </c:pt>
                <c:pt idx="8">
                  <c:v>3.9098777910907292</c:v>
                </c:pt>
                <c:pt idx="9">
                  <c:v>4.143815953986274</c:v>
                </c:pt>
                <c:pt idx="10">
                  <c:v>4.3935713268162795</c:v>
                </c:pt>
                <c:pt idx="11">
                  <c:v>4.9881331914860887</c:v>
                </c:pt>
                <c:pt idx="12">
                  <c:v>5.1250616455866709</c:v>
                </c:pt>
                <c:pt idx="13">
                  <c:v>5.6829438137036208</c:v>
                </c:pt>
                <c:pt idx="14">
                  <c:v>5.7585446104734981</c:v>
                </c:pt>
                <c:pt idx="15">
                  <c:v>5.992984511729313</c:v>
                </c:pt>
                <c:pt idx="16">
                  <c:v>6.1400326389884334</c:v>
                </c:pt>
                <c:pt idx="17">
                  <c:v>6.2473699876207611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B2-4129-A33B-ED082241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'V5'!$C$2:$C$19</c:f>
              <c:numCache>
                <c:formatCode>General</c:formatCode>
                <c:ptCount val="18"/>
                <c:pt idx="0">
                  <c:v>1461.6787999999999</c:v>
                </c:pt>
                <c:pt idx="1">
                  <c:v>945.77280000000007</c:v>
                </c:pt>
                <c:pt idx="2">
                  <c:v>652.41819999999996</c:v>
                </c:pt>
                <c:pt idx="3">
                  <c:v>601.33839999999998</c:v>
                </c:pt>
                <c:pt idx="4">
                  <c:v>598.18999999999994</c:v>
                </c:pt>
                <c:pt idx="5">
                  <c:v>598.65499999999997</c:v>
                </c:pt>
                <c:pt idx="6">
                  <c:v>488.93759999999997</c:v>
                </c:pt>
                <c:pt idx="7">
                  <c:v>440.39440000000002</c:v>
                </c:pt>
                <c:pt idx="8">
                  <c:v>395.08639999999997</c:v>
                </c:pt>
                <c:pt idx="9">
                  <c:v>373.94580000000002</c:v>
                </c:pt>
                <c:pt idx="10">
                  <c:v>375.80779999999999</c:v>
                </c:pt>
                <c:pt idx="11">
                  <c:v>321.55680000000001</c:v>
                </c:pt>
                <c:pt idx="12">
                  <c:v>317.37060000000002</c:v>
                </c:pt>
                <c:pt idx="13">
                  <c:v>291.74180000000001</c:v>
                </c:pt>
                <c:pt idx="14">
                  <c:v>288.18400000000003</c:v>
                </c:pt>
                <c:pt idx="15">
                  <c:v>280.262</c:v>
                </c:pt>
                <c:pt idx="16">
                  <c:v>266.62779999999998</c:v>
                </c:pt>
                <c:pt idx="17">
                  <c:v>265.971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9-4D9E-BF10-B12C92D3A4A2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'V5'!$I$2:$I$19</c:f>
              <c:numCache>
                <c:formatCode>General</c:formatCode>
                <c:ptCount val="18"/>
                <c:pt idx="0">
                  <c:v>7434.7732000000005</c:v>
                </c:pt>
                <c:pt idx="1">
                  <c:v>4166.4175999999998</c:v>
                </c:pt>
                <c:pt idx="2">
                  <c:v>2899.2918</c:v>
                </c:pt>
                <c:pt idx="3">
                  <c:v>2965.585</c:v>
                </c:pt>
                <c:pt idx="4">
                  <c:v>2941.4723999999997</c:v>
                </c:pt>
                <c:pt idx="5">
                  <c:v>2893.7734</c:v>
                </c:pt>
                <c:pt idx="6">
                  <c:v>2438.6837999999998</c:v>
                </c:pt>
                <c:pt idx="7">
                  <c:v>2292.5001999999999</c:v>
                </c:pt>
                <c:pt idx="8">
                  <c:v>1994.3042</c:v>
                </c:pt>
                <c:pt idx="9">
                  <c:v>1837.7618</c:v>
                </c:pt>
                <c:pt idx="10">
                  <c:v>1829.7814000000001</c:v>
                </c:pt>
                <c:pt idx="11">
                  <c:v>1717.6128000000001</c:v>
                </c:pt>
                <c:pt idx="12">
                  <c:v>1699.2374</c:v>
                </c:pt>
                <c:pt idx="13">
                  <c:v>1672.6263999999999</c:v>
                </c:pt>
                <c:pt idx="14">
                  <c:v>1523.8430000000001</c:v>
                </c:pt>
                <c:pt idx="15">
                  <c:v>1471.5006000000001</c:v>
                </c:pt>
                <c:pt idx="16">
                  <c:v>1383.9318000000001</c:v>
                </c:pt>
                <c:pt idx="17">
                  <c:v>1334.46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9-4D9E-BF10-B12C92D3A4A2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'V5'!$O$2:$O$21</c:f>
              <c:numCache>
                <c:formatCode>General</c:formatCode>
                <c:ptCount val="20"/>
                <c:pt idx="0">
                  <c:v>14914.8724</c:v>
                </c:pt>
                <c:pt idx="1">
                  <c:v>7839.0450000000001</c:v>
                </c:pt>
                <c:pt idx="2">
                  <c:v>5435.2071999999998</c:v>
                </c:pt>
                <c:pt idx="3">
                  <c:v>5993.12</c:v>
                </c:pt>
                <c:pt idx="4">
                  <c:v>5975.4996000000001</c:v>
                </c:pt>
                <c:pt idx="5">
                  <c:v>5466.1602000000003</c:v>
                </c:pt>
                <c:pt idx="6">
                  <c:v>4957.1758</c:v>
                </c:pt>
                <c:pt idx="7">
                  <c:v>4310.8099999999995</c:v>
                </c:pt>
                <c:pt idx="8">
                  <c:v>3814.6646000000001</c:v>
                </c:pt>
                <c:pt idx="9">
                  <c:v>3599.3086000000003</c:v>
                </c:pt>
                <c:pt idx="10">
                  <c:v>3394.7035999999998</c:v>
                </c:pt>
                <c:pt idx="11">
                  <c:v>2990.0709999999999</c:v>
                </c:pt>
                <c:pt idx="12">
                  <c:v>2910.1840000000002</c:v>
                </c:pt>
                <c:pt idx="13">
                  <c:v>2624.4976000000001</c:v>
                </c:pt>
                <c:pt idx="14">
                  <c:v>2590.0419999999999</c:v>
                </c:pt>
                <c:pt idx="15">
                  <c:v>2488.7220000000002</c:v>
                </c:pt>
                <c:pt idx="16">
                  <c:v>2429.1194</c:v>
                </c:pt>
                <c:pt idx="17">
                  <c:v>2387.3842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9-4D9E-BF10-B12C92D3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'V5'!$D$2:$D$19</c:f>
              <c:numCache>
                <c:formatCode>General</c:formatCode>
                <c:ptCount val="18"/>
                <c:pt idx="0">
                  <c:v>0.68414483400867554</c:v>
                </c:pt>
                <c:pt idx="1">
                  <c:v>1.0573363919960481</c:v>
                </c:pt>
                <c:pt idx="2">
                  <c:v>1.5327592026096146</c:v>
                </c:pt>
                <c:pt idx="3">
                  <c:v>1.6629571635538327</c:v>
                </c:pt>
                <c:pt idx="4">
                  <c:v>1.6717096574666914</c:v>
                </c:pt>
                <c:pt idx="5">
                  <c:v>1.6704111717099164</c:v>
                </c:pt>
                <c:pt idx="6">
                  <c:v>2.0452507641056856</c:v>
                </c:pt>
                <c:pt idx="7">
                  <c:v>2.2706919070723877</c:v>
                </c:pt>
                <c:pt idx="8">
                  <c:v>2.5310919333087649</c:v>
                </c:pt>
                <c:pt idx="9">
                  <c:v>2.6741843336654667</c:v>
                </c:pt>
                <c:pt idx="10">
                  <c:v>2.6609346586207101</c:v>
                </c:pt>
                <c:pt idx="11">
                  <c:v>3.1098704801142443</c:v>
                </c:pt>
                <c:pt idx="12">
                  <c:v>3.1508904731566187</c:v>
                </c:pt>
                <c:pt idx="13">
                  <c:v>3.4276884560251561</c:v>
                </c:pt>
                <c:pt idx="14">
                  <c:v>3.4700052744080168</c:v>
                </c:pt>
                <c:pt idx="15">
                  <c:v>3.5680898587750032</c:v>
                </c:pt>
                <c:pt idx="16">
                  <c:v>3.7505466421730969</c:v>
                </c:pt>
                <c:pt idx="17">
                  <c:v>3.7598084001639278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F-4CC3-8923-4B7F2D4A4A1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'V5'!$J$2:$J$19</c:f>
              <c:numCache>
                <c:formatCode>General</c:formatCode>
                <c:ptCount val="18"/>
                <c:pt idx="0">
                  <c:v>0.672515470949403</c:v>
                </c:pt>
                <c:pt idx="1">
                  <c:v>1.2000717354880606</c:v>
                </c:pt>
                <c:pt idx="2">
                  <c:v>1.7245590802553921</c:v>
                </c:pt>
                <c:pt idx="3">
                  <c:v>1.6860079883058485</c:v>
                </c:pt>
                <c:pt idx="4">
                  <c:v>1.6998289700083538</c:v>
                </c:pt>
                <c:pt idx="5">
                  <c:v>1.7278477990018153</c:v>
                </c:pt>
                <c:pt idx="6">
                  <c:v>2.0502863060803538</c:v>
                </c:pt>
                <c:pt idx="7">
                  <c:v>2.181024891513641</c:v>
                </c:pt>
                <c:pt idx="8">
                  <c:v>2.5071400842459237</c:v>
                </c:pt>
                <c:pt idx="9">
                  <c:v>2.7207008002886992</c:v>
                </c:pt>
                <c:pt idx="10">
                  <c:v>2.7325668519747768</c:v>
                </c:pt>
                <c:pt idx="11">
                  <c:v>2.9110169649411088</c:v>
                </c:pt>
                <c:pt idx="12">
                  <c:v>2.9424964398735574</c:v>
                </c:pt>
                <c:pt idx="13">
                  <c:v>2.9893107032150157</c:v>
                </c:pt>
                <c:pt idx="14">
                  <c:v>3.281177916622644</c:v>
                </c:pt>
                <c:pt idx="15">
                  <c:v>3.3978919206692813</c:v>
                </c:pt>
                <c:pt idx="16">
                  <c:v>3.6128947972725243</c:v>
                </c:pt>
                <c:pt idx="17">
                  <c:v>3.7468339253330933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F-4CC3-8923-4B7F2D4A4A1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'V5'!$P$2:$P$21</c:f>
              <c:numCache>
                <c:formatCode>General</c:formatCode>
                <c:ptCount val="20"/>
                <c:pt idx="0">
                  <c:v>0.67047170983507709</c:v>
                </c:pt>
                <c:pt idx="1">
                  <c:v>1.2756655944697346</c:v>
                </c:pt>
                <c:pt idx="2">
                  <c:v>1.839856261597534</c:v>
                </c:pt>
                <c:pt idx="3">
                  <c:v>1.6685799717008838</c:v>
                </c:pt>
                <c:pt idx="4">
                  <c:v>1.6735002375366237</c:v>
                </c:pt>
                <c:pt idx="5">
                  <c:v>1.8294377834004938</c:v>
                </c:pt>
                <c:pt idx="6">
                  <c:v>2.0172776603968736</c:v>
                </c:pt>
                <c:pt idx="7">
                  <c:v>2.3197496526174897</c:v>
                </c:pt>
                <c:pt idx="8">
                  <c:v>2.6214624478387956</c:v>
                </c:pt>
                <c:pt idx="9">
                  <c:v>2.7783113679110478</c:v>
                </c:pt>
                <c:pt idx="10">
                  <c:v>2.9457652797728793</c:v>
                </c:pt>
                <c:pt idx="11">
                  <c:v>3.3444021897807779</c:v>
                </c:pt>
                <c:pt idx="12">
                  <c:v>3.4362088445266687</c:v>
                </c:pt>
                <c:pt idx="13">
                  <c:v>3.8102530556705405</c:v>
                </c:pt>
                <c:pt idx="14">
                  <c:v>3.8609412511457344</c:v>
                </c:pt>
                <c:pt idx="15">
                  <c:v>4.0181265725942872</c:v>
                </c:pt>
                <c:pt idx="16">
                  <c:v>4.1167181819057559</c:v>
                </c:pt>
                <c:pt idx="17">
                  <c:v>4.1886848375724357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2F-4CC3-8923-4B7F2D4A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'V6'!$E$2:$E$19</c:f>
              <c:numCache>
                <c:formatCode>General</c:formatCode>
                <c:ptCount val="18"/>
                <c:pt idx="0">
                  <c:v>1</c:v>
                </c:pt>
                <c:pt idx="1">
                  <c:v>1.7102243517196714</c:v>
                </c:pt>
                <c:pt idx="2">
                  <c:v>2.5708322974335966</c:v>
                </c:pt>
                <c:pt idx="3">
                  <c:v>2.9083416572946672</c:v>
                </c:pt>
                <c:pt idx="4">
                  <c:v>3.1763301502101711</c:v>
                </c:pt>
                <c:pt idx="5">
                  <c:v>3.4108632252672226</c:v>
                </c:pt>
                <c:pt idx="6">
                  <c:v>4.1177090151130491</c:v>
                </c:pt>
                <c:pt idx="7">
                  <c:v>4.5084132357371987</c:v>
                </c:pt>
                <c:pt idx="8">
                  <c:v>4.6732235390944483</c:v>
                </c:pt>
                <c:pt idx="9">
                  <c:v>4.808470741237115</c:v>
                </c:pt>
                <c:pt idx="10">
                  <c:v>4.9365547890043562</c:v>
                </c:pt>
                <c:pt idx="11">
                  <c:v>4.9868267746018589</c:v>
                </c:pt>
                <c:pt idx="12">
                  <c:v>4.9608893442249959</c:v>
                </c:pt>
                <c:pt idx="13">
                  <c:v>5.2398299655797711</c:v>
                </c:pt>
                <c:pt idx="14">
                  <c:v>5.6286457123258877</c:v>
                </c:pt>
                <c:pt idx="15">
                  <c:v>5.8070806493956146</c:v>
                </c:pt>
                <c:pt idx="16">
                  <c:v>6.0181980923389942</c:v>
                </c:pt>
                <c:pt idx="17">
                  <c:v>6.0639486745100033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0-4887-AE0A-54661DC7E3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'V6'!$K$2:$K$19</c:f>
              <c:numCache>
                <c:formatCode>General</c:formatCode>
                <c:ptCount val="18"/>
                <c:pt idx="0">
                  <c:v>1</c:v>
                </c:pt>
                <c:pt idx="1">
                  <c:v>1.8021750565807186</c:v>
                </c:pt>
                <c:pt idx="2">
                  <c:v>2.7011384938025125</c:v>
                </c:pt>
                <c:pt idx="3">
                  <c:v>2.9984390910100518</c:v>
                </c:pt>
                <c:pt idx="4">
                  <c:v>3.2889720047382651</c:v>
                </c:pt>
                <c:pt idx="5">
                  <c:v>3.4376034269936815</c:v>
                </c:pt>
                <c:pt idx="6">
                  <c:v>4.3126798007103657</c:v>
                </c:pt>
                <c:pt idx="7">
                  <c:v>4.6206174552275652</c:v>
                </c:pt>
                <c:pt idx="8">
                  <c:v>4.8272740285200886</c:v>
                </c:pt>
                <c:pt idx="9">
                  <c:v>4.813583785931641</c:v>
                </c:pt>
                <c:pt idx="10">
                  <c:v>5.0967738279152695</c:v>
                </c:pt>
                <c:pt idx="11">
                  <c:v>5.1871812752806541</c:v>
                </c:pt>
                <c:pt idx="12">
                  <c:v>5.1935989602841062</c:v>
                </c:pt>
                <c:pt idx="13">
                  <c:v>5.4127097971167686</c:v>
                </c:pt>
                <c:pt idx="14">
                  <c:v>5.8218158154813242</c:v>
                </c:pt>
                <c:pt idx="15">
                  <c:v>6.3472218978089927</c:v>
                </c:pt>
                <c:pt idx="16">
                  <c:v>6.4775086517058185</c:v>
                </c:pt>
                <c:pt idx="17">
                  <c:v>6.5238597600258377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0-4887-AE0A-54661DC7E3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1.9497957874475456</c:v>
                </c:pt>
                <c:pt idx="2">
                  <c:v>2.8259225762522804</c:v>
                </c:pt>
                <c:pt idx="3">
                  <c:v>3.0704881472322803</c:v>
                </c:pt>
                <c:pt idx="4">
                  <c:v>3.311940015440499</c:v>
                </c:pt>
                <c:pt idx="5">
                  <c:v>3.5684638890692391</c:v>
                </c:pt>
                <c:pt idx="6">
                  <c:v>4.3705477013622964</c:v>
                </c:pt>
                <c:pt idx="7">
                  <c:v>5.0114466931091926</c:v>
                </c:pt>
                <c:pt idx="8">
                  <c:v>5.3515952954003616</c:v>
                </c:pt>
                <c:pt idx="9">
                  <c:v>5.5321195422349083</c:v>
                </c:pt>
                <c:pt idx="10">
                  <c:v>5.74258783853917</c:v>
                </c:pt>
                <c:pt idx="11">
                  <c:v>5.7851311107272423</c:v>
                </c:pt>
                <c:pt idx="12">
                  <c:v>5.9344462011297479</c:v>
                </c:pt>
                <c:pt idx="13">
                  <c:v>6.3290852612673518</c:v>
                </c:pt>
                <c:pt idx="14">
                  <c:v>6.5750055691340918</c:v>
                </c:pt>
                <c:pt idx="15">
                  <c:v>6.703804373210291</c:v>
                </c:pt>
                <c:pt idx="16">
                  <c:v>6.8337305396634234</c:v>
                </c:pt>
                <c:pt idx="17">
                  <c:v>6.6884226032475516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0-4887-AE0A-54661DC7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'V6'!$C$2:$C$19</c:f>
              <c:numCache>
                <c:formatCode>General</c:formatCode>
                <c:ptCount val="18"/>
                <c:pt idx="0">
                  <c:v>1526.2692</c:v>
                </c:pt>
                <c:pt idx="1">
                  <c:v>892.43799999999999</c:v>
                </c:pt>
                <c:pt idx="2">
                  <c:v>593.68679999999995</c:v>
                </c:pt>
                <c:pt idx="3">
                  <c:v>524.79020000000003</c:v>
                </c:pt>
                <c:pt idx="4">
                  <c:v>480.51339999999999</c:v>
                </c:pt>
                <c:pt idx="5">
                  <c:v>447.47300000000001</c:v>
                </c:pt>
                <c:pt idx="6">
                  <c:v>370.65980000000002</c:v>
                </c:pt>
                <c:pt idx="7">
                  <c:v>338.53800000000001</c:v>
                </c:pt>
                <c:pt idx="8">
                  <c:v>326.59879999999998</c:v>
                </c:pt>
                <c:pt idx="9">
                  <c:v>317.4126</c:v>
                </c:pt>
                <c:pt idx="10">
                  <c:v>309.17700000000002</c:v>
                </c:pt>
                <c:pt idx="11">
                  <c:v>306.06020000000001</c:v>
                </c:pt>
                <c:pt idx="12">
                  <c:v>307.66039999999998</c:v>
                </c:pt>
                <c:pt idx="13">
                  <c:v>291.28219999999999</c:v>
                </c:pt>
                <c:pt idx="14">
                  <c:v>271.161</c:v>
                </c:pt>
                <c:pt idx="15">
                  <c:v>262.82900000000001</c:v>
                </c:pt>
                <c:pt idx="16">
                  <c:v>253.60900000000001</c:v>
                </c:pt>
                <c:pt idx="17">
                  <c:v>251.69560000000001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6-43F3-BB21-69FE3490EA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'V6'!$I$2:$I$19</c:f>
              <c:numCache>
                <c:formatCode>General</c:formatCode>
                <c:ptCount val="18"/>
                <c:pt idx="0">
                  <c:v>7554.3555999999999</c:v>
                </c:pt>
                <c:pt idx="1">
                  <c:v>4191.799</c:v>
                </c:pt>
                <c:pt idx="2">
                  <c:v>2796.7302</c:v>
                </c:pt>
                <c:pt idx="3">
                  <c:v>2519.4294</c:v>
                </c:pt>
                <c:pt idx="4">
                  <c:v>2296.8744000000002</c:v>
                </c:pt>
                <c:pt idx="5">
                  <c:v>2197.5646000000002</c:v>
                </c:pt>
                <c:pt idx="6">
                  <c:v>1751.6615999999999</c:v>
                </c:pt>
                <c:pt idx="7">
                  <c:v>1634.9234000000001</c:v>
                </c:pt>
                <c:pt idx="8">
                  <c:v>1564.932</c:v>
                </c:pt>
                <c:pt idx="9">
                  <c:v>1569.3828000000001</c:v>
                </c:pt>
                <c:pt idx="10">
                  <c:v>1482.1838</c:v>
                </c:pt>
                <c:pt idx="11">
                  <c:v>1456.3507999999999</c:v>
                </c:pt>
                <c:pt idx="12">
                  <c:v>1454.5512000000001</c:v>
                </c:pt>
                <c:pt idx="13">
                  <c:v>1395.6697999999999</c:v>
                </c:pt>
                <c:pt idx="14">
                  <c:v>1297.5944</c:v>
                </c:pt>
                <c:pt idx="15">
                  <c:v>1190.183</c:v>
                </c:pt>
                <c:pt idx="16">
                  <c:v>1166.2439999999999</c:v>
                </c:pt>
                <c:pt idx="17">
                  <c:v>1157.9580000000001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6-43F3-BB21-69FE3490EA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'V6'!$O$2:$O$21</c:f>
              <c:numCache>
                <c:formatCode>General</c:formatCode>
                <c:ptCount val="20"/>
                <c:pt idx="0">
                  <c:v>15070.5558</c:v>
                </c:pt>
                <c:pt idx="1">
                  <c:v>7729.2996000000003</c:v>
                </c:pt>
                <c:pt idx="2">
                  <c:v>5332.9683999999997</c:v>
                </c:pt>
                <c:pt idx="3">
                  <c:v>4908.1953999999996</c:v>
                </c:pt>
                <c:pt idx="4">
                  <c:v>4550.3710000000001</c:v>
                </c:pt>
                <c:pt idx="5">
                  <c:v>4223.2614000000003</c:v>
                </c:pt>
                <c:pt idx="6">
                  <c:v>3448.2075999999997</c:v>
                </c:pt>
                <c:pt idx="7">
                  <c:v>3007.2266</c:v>
                </c:pt>
                <c:pt idx="8">
                  <c:v>2816.0866000000001</c:v>
                </c:pt>
                <c:pt idx="9">
                  <c:v>2724.192</c:v>
                </c:pt>
                <c:pt idx="10">
                  <c:v>2624.3492000000001</c:v>
                </c:pt>
                <c:pt idx="11">
                  <c:v>2605.0499999999997</c:v>
                </c:pt>
                <c:pt idx="12">
                  <c:v>2539.5050000000001</c:v>
                </c:pt>
                <c:pt idx="13">
                  <c:v>2381.1585999999998</c:v>
                </c:pt>
                <c:pt idx="14">
                  <c:v>2292.0978</c:v>
                </c:pt>
                <c:pt idx="15">
                  <c:v>2248.0601999999999</c:v>
                </c:pt>
                <c:pt idx="16">
                  <c:v>2205.319</c:v>
                </c:pt>
                <c:pt idx="17">
                  <c:v>2253.2302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6-43F3-BB21-69FE3490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4.4474316162469947E-2</c:v>
                </c:pt>
                <c:pt idx="1">
                  <c:v>8.5366772704718832E-2</c:v>
                </c:pt>
                <c:pt idx="2">
                  <c:v>0.12872428314090339</c:v>
                </c:pt>
                <c:pt idx="3">
                  <c:v>0.16849542047981633</c:v>
                </c:pt>
                <c:pt idx="4">
                  <c:v>0.20697556500293224</c:v>
                </c:pt>
                <c:pt idx="5">
                  <c:v>0.245301362781533</c:v>
                </c:pt>
                <c:pt idx="6">
                  <c:v>0.28896133599077589</c:v>
                </c:pt>
                <c:pt idx="7">
                  <c:v>0.31959680689551845</c:v>
                </c:pt>
                <c:pt idx="8">
                  <c:v>0.35025109150498901</c:v>
                </c:pt>
                <c:pt idx="9">
                  <c:v>0.38273152118633302</c:v>
                </c:pt>
                <c:pt idx="10">
                  <c:v>0.41960484469040005</c:v>
                </c:pt>
                <c:pt idx="11">
                  <c:v>0.44370040816000544</c:v>
                </c:pt>
                <c:pt idx="12">
                  <c:v>0.45909753178148571</c:v>
                </c:pt>
                <c:pt idx="13">
                  <c:v>0.48675856084185082</c:v>
                </c:pt>
                <c:pt idx="14">
                  <c:v>0.51686317804696014</c:v>
                </c:pt>
                <c:pt idx="15">
                  <c:v>0.53156089667944539</c:v>
                </c:pt>
                <c:pt idx="16">
                  <c:v>0.50179487007075607</c:v>
                </c:pt>
                <c:pt idx="17">
                  <c:v>0.50761003894282697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4.3732416944443318E-2</c:v>
                </c:pt>
                <c:pt idx="1">
                  <c:v>8.6368187354680978E-2</c:v>
                </c:pt>
                <c:pt idx="2">
                  <c:v>0.12719283111898586</c:v>
                </c:pt>
                <c:pt idx="3">
                  <c:v>0.17032033187175552</c:v>
                </c:pt>
                <c:pt idx="4">
                  <c:v>0.20961001729291029</c:v>
                </c:pt>
                <c:pt idx="5">
                  <c:v>0.24574548219048084</c:v>
                </c:pt>
                <c:pt idx="6">
                  <c:v>0.28534093910747893</c:v>
                </c:pt>
                <c:pt idx="7">
                  <c:v>0.32087888160925943</c:v>
                </c:pt>
                <c:pt idx="8">
                  <c:v>0.35386436947731842</c:v>
                </c:pt>
                <c:pt idx="9">
                  <c:v>0.38430681580435649</c:v>
                </c:pt>
                <c:pt idx="10">
                  <c:v>0.41556525252138399</c:v>
                </c:pt>
                <c:pt idx="11">
                  <c:v>0.44362017056450276</c:v>
                </c:pt>
                <c:pt idx="12">
                  <c:v>0.45908641179694887</c:v>
                </c:pt>
                <c:pt idx="13">
                  <c:v>0.4865426203550749</c:v>
                </c:pt>
                <c:pt idx="14">
                  <c:v>0.51462594732087075</c:v>
                </c:pt>
                <c:pt idx="15">
                  <c:v>0.5345088194275911</c:v>
                </c:pt>
                <c:pt idx="16">
                  <c:v>0.53090528121001557</c:v>
                </c:pt>
                <c:pt idx="17">
                  <c:v>0.48792994044288118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'V6'!$D$2:$D$19</c:f>
              <c:numCache>
                <c:formatCode>General</c:formatCode>
                <c:ptCount val="18"/>
                <c:pt idx="0">
                  <c:v>0.65519241297668851</c:v>
                </c:pt>
                <c:pt idx="1">
                  <c:v>1.1205260197347042</c:v>
                </c:pt>
                <c:pt idx="2">
                  <c:v>1.6843898163139219</c:v>
                </c:pt>
                <c:pt idx="3">
                  <c:v>1.9055233882035143</c:v>
                </c:pt>
                <c:pt idx="4">
                  <c:v>2.0811074155268097</c:v>
                </c:pt>
                <c:pt idx="5">
                  <c:v>2.2347717068962818</c:v>
                </c:pt>
                <c:pt idx="6">
                  <c:v>2.6978917055477827</c:v>
                </c:pt>
                <c:pt idx="7">
                  <c:v>2.9538781466186954</c:v>
                </c:pt>
                <c:pt idx="8">
                  <c:v>3.061860606958752</c:v>
                </c:pt>
                <c:pt idx="9">
                  <c:v>3.1504735476789518</c:v>
                </c:pt>
                <c:pt idx="10">
                  <c:v>3.2343932439993917</c:v>
                </c:pt>
                <c:pt idx="11">
                  <c:v>3.2673310675481488</c:v>
                </c:pt>
                <c:pt idx="12">
                  <c:v>3.2503370599531172</c:v>
                </c:pt>
                <c:pt idx="13">
                  <c:v>3.4330968387357692</c:v>
                </c:pt>
                <c:pt idx="14">
                  <c:v>3.6878459660496898</c:v>
                </c:pt>
                <c:pt idx="15">
                  <c:v>3.8047551830277482</c:v>
                </c:pt>
                <c:pt idx="16">
                  <c:v>3.9430777298912894</c:v>
                </c:pt>
                <c:pt idx="17">
                  <c:v>3.9730531642190008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3-4D44-8100-844BD0C0D508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'V6'!$J$2:$J$19</c:f>
              <c:numCache>
                <c:formatCode>General</c:formatCode>
                <c:ptCount val="18"/>
                <c:pt idx="0">
                  <c:v>0.66186982249022008</c:v>
                </c:pt>
                <c:pt idx="1">
                  <c:v>1.1928052847953825</c:v>
                </c:pt>
                <c:pt idx="2">
                  <c:v>1.7878020554145695</c:v>
                </c:pt>
                <c:pt idx="3">
                  <c:v>1.9845763489145598</c:v>
                </c:pt>
                <c:pt idx="4">
                  <c:v>2.1768713169514187</c:v>
                </c:pt>
                <c:pt idx="5">
                  <c:v>2.2752459700160803</c:v>
                </c:pt>
                <c:pt idx="6">
                  <c:v>2.8544326141533274</c:v>
                </c:pt>
                <c:pt idx="7">
                  <c:v>3.0582472548866813</c:v>
                </c:pt>
                <c:pt idx="8">
                  <c:v>3.1950270043682409</c:v>
                </c:pt>
                <c:pt idx="9">
                  <c:v>3.1859658459363769</c:v>
                </c:pt>
                <c:pt idx="10">
                  <c:v>3.3734007887550788</c:v>
                </c:pt>
                <c:pt idx="11">
                  <c:v>3.4332387498945995</c:v>
                </c:pt>
                <c:pt idx="12">
                  <c:v>3.4374864219286332</c:v>
                </c:pt>
                <c:pt idx="13">
                  <c:v>3.5825092726087506</c:v>
                </c:pt>
                <c:pt idx="14">
                  <c:v>3.85328420036338</c:v>
                </c:pt>
                <c:pt idx="15">
                  <c:v>4.2010346308088753</c:v>
                </c:pt>
                <c:pt idx="16">
                  <c:v>4.2872675014833952</c:v>
                </c:pt>
                <c:pt idx="17">
                  <c:v>4.3179459013193915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3-4D44-8100-844BD0C0D508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'V6'!$P$2:$P$21</c:f>
              <c:numCache>
                <c:formatCode>General</c:formatCode>
                <c:ptCount val="20"/>
                <c:pt idx="0">
                  <c:v>0.66354553426622798</c:v>
                </c:pt>
                <c:pt idx="1">
                  <c:v>1.2937782874919221</c:v>
                </c:pt>
                <c:pt idx="2">
                  <c:v>1.8751283056543144</c:v>
                </c:pt>
                <c:pt idx="3">
                  <c:v>2.0374086981133637</c:v>
                </c:pt>
                <c:pt idx="4">
                  <c:v>2.1976230070031653</c:v>
                </c:pt>
                <c:pt idx="5">
                  <c:v>2.3678382777821896</c:v>
                </c:pt>
                <c:pt idx="6">
                  <c:v>2.9000574095364793</c:v>
                </c:pt>
                <c:pt idx="7">
                  <c:v>3.3253230734258601</c:v>
                </c:pt>
                <c:pt idx="8">
                  <c:v>3.5510271594630649</c:v>
                </c:pt>
                <c:pt idx="9">
                  <c:v>3.6708132172769026</c:v>
                </c:pt>
                <c:pt idx="10">
                  <c:v>3.8104685153942164</c:v>
                </c:pt>
                <c:pt idx="11">
                  <c:v>3.8386979136676844</c:v>
                </c:pt>
                <c:pt idx="12">
                  <c:v>3.9377752751028248</c:v>
                </c:pt>
                <c:pt idx="13">
                  <c:v>4.1996362611041533</c:v>
                </c:pt>
                <c:pt idx="14">
                  <c:v>4.3628155831745055</c:v>
                </c:pt>
                <c:pt idx="15">
                  <c:v>4.4482794544380972</c:v>
                </c:pt>
                <c:pt idx="16">
                  <c:v>4.534491381972404</c:v>
                </c:pt>
                <c:pt idx="17">
                  <c:v>4.4380729496702109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3-4D44-8100-844BD0C0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'sV1'!$B$1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'sV1'!$B$2:$B$6</c:f>
              <c:numCache>
                <c:formatCode>General</c:formatCode>
                <c:ptCount val="5"/>
                <c:pt idx="0">
                  <c:v>9303.6851999999999</c:v>
                </c:pt>
                <c:pt idx="1">
                  <c:v>17146.316200000001</c:v>
                </c:pt>
                <c:pt idx="2">
                  <c:v>49944.076199999996</c:v>
                </c:pt>
                <c:pt idx="3">
                  <c:v>135151.36900000001</c:v>
                </c:pt>
                <c:pt idx="4">
                  <c:v>441663.51760000002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E-4E14-8365-29E4C988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66319"/>
        <c:axId val="1885568719"/>
      </c:scatterChart>
      <c:valAx>
        <c:axId val="18855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8719"/>
        <c:crosses val="autoZero"/>
        <c:crossBetween val="midCat"/>
      </c:valAx>
      <c:valAx>
        <c:axId val="18855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per operation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'sV1'!$D$2:$D$6</c:f>
              <c:numCache>
                <c:formatCode>General</c:formatCode>
                <c:ptCount val="5"/>
                <c:pt idx="0">
                  <c:v>1.2463141396604939E-4</c:v>
                </c:pt>
                <c:pt idx="1">
                  <c:v>8.2688639081790125E-5</c:v>
                </c:pt>
                <c:pt idx="2">
                  <c:v>4.9763811768250687E-5</c:v>
                </c:pt>
                <c:pt idx="3">
                  <c:v>4.5136540743839987E-5</c:v>
                </c:pt>
                <c:pt idx="4">
                  <c:v>6.3315575065875425E-5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2-4BDE-8F68-3C2A010B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51791"/>
        <c:axId val="674150351"/>
      </c:scatterChart>
      <c:valAx>
        <c:axId val="6741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0351"/>
        <c:crosses val="autoZero"/>
        <c:crossBetween val="midCat"/>
      </c:valAx>
      <c:valAx>
        <c:axId val="6741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'V1'!$O$2:$O$19</c:f>
              <c:numCache>
                <c:formatCode>General</c:formatCode>
                <c:ptCount val="18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3-4B95-B173-D750F9B8B394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'V2'!$O$2:$O$19</c:f>
              <c:numCache>
                <c:formatCode>General</c:formatCode>
                <c:ptCount val="18"/>
                <c:pt idx="0">
                  <c:v>224856.3026</c:v>
                </c:pt>
                <c:pt idx="1">
                  <c:v>113758.4682</c:v>
                </c:pt>
                <c:pt idx="2">
                  <c:v>78240.6302</c:v>
                </c:pt>
                <c:pt idx="3">
                  <c:v>58490.2336</c:v>
                </c:pt>
                <c:pt idx="4">
                  <c:v>48591.920399999995</c:v>
                </c:pt>
                <c:pt idx="5">
                  <c:v>40277.995600000002</c:v>
                </c:pt>
                <c:pt idx="6">
                  <c:v>34934.556799999998</c:v>
                </c:pt>
                <c:pt idx="7">
                  <c:v>30773.912400000001</c:v>
                </c:pt>
                <c:pt idx="8">
                  <c:v>28118.645800000002</c:v>
                </c:pt>
                <c:pt idx="9">
                  <c:v>25490.294000000002</c:v>
                </c:pt>
                <c:pt idx="10">
                  <c:v>23595.082200000001</c:v>
                </c:pt>
                <c:pt idx="11">
                  <c:v>21944.648000000001</c:v>
                </c:pt>
                <c:pt idx="12">
                  <c:v>20594.766599999999</c:v>
                </c:pt>
                <c:pt idx="13">
                  <c:v>19367.568200000002</c:v>
                </c:pt>
                <c:pt idx="14">
                  <c:v>18314.341799999998</c:v>
                </c:pt>
                <c:pt idx="15">
                  <c:v>17718.9022</c:v>
                </c:pt>
                <c:pt idx="16">
                  <c:v>18820.251800000002</c:v>
                </c:pt>
                <c:pt idx="17">
                  <c:v>18284.189399999999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3-4B95-B173-D750F9B8B394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'V3'!$O$2:$O$19</c:f>
              <c:numCache>
                <c:formatCode>General</c:formatCode>
                <c:ptCount val="18"/>
                <c:pt idx="0">
                  <c:v>219386.72160000002</c:v>
                </c:pt>
                <c:pt idx="1">
                  <c:v>111269.63619999999</c:v>
                </c:pt>
                <c:pt idx="2">
                  <c:v>74678.556599999996</c:v>
                </c:pt>
                <c:pt idx="3">
                  <c:v>57617.470999999998</c:v>
                </c:pt>
                <c:pt idx="4">
                  <c:v>46254.486799999999</c:v>
                </c:pt>
                <c:pt idx="5">
                  <c:v>39267.529000000002</c:v>
                </c:pt>
                <c:pt idx="6">
                  <c:v>33559.774599999997</c:v>
                </c:pt>
                <c:pt idx="7">
                  <c:v>29881.0874</c:v>
                </c:pt>
                <c:pt idx="8">
                  <c:v>26575.3344</c:v>
                </c:pt>
                <c:pt idx="9">
                  <c:v>24619.063200000001</c:v>
                </c:pt>
                <c:pt idx="10">
                  <c:v>22543.4408</c:v>
                </c:pt>
                <c:pt idx="11">
                  <c:v>21119.922600000002</c:v>
                </c:pt>
                <c:pt idx="12">
                  <c:v>19783.042000000001</c:v>
                </c:pt>
                <c:pt idx="13">
                  <c:v>18734.014600000002</c:v>
                </c:pt>
                <c:pt idx="14">
                  <c:v>17808.683399999998</c:v>
                </c:pt>
                <c:pt idx="15">
                  <c:v>16937.878199999999</c:v>
                </c:pt>
                <c:pt idx="16">
                  <c:v>18116.308799999999</c:v>
                </c:pt>
                <c:pt idx="17">
                  <c:v>17672.13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E-4549-B638-2B4218C72143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'V4'!$O$2:$O$19</c:f>
              <c:numCache>
                <c:formatCode>General</c:formatCode>
                <c:ptCount val="18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7-4A00-B711-19DFF677A8C7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'V5'!$O$2:$O$19</c:f>
              <c:numCache>
                <c:formatCode>General</c:formatCode>
                <c:ptCount val="18"/>
                <c:pt idx="0">
                  <c:v>14914.8724</c:v>
                </c:pt>
                <c:pt idx="1">
                  <c:v>7839.0450000000001</c:v>
                </c:pt>
                <c:pt idx="2">
                  <c:v>5435.2071999999998</c:v>
                </c:pt>
                <c:pt idx="3">
                  <c:v>5993.12</c:v>
                </c:pt>
                <c:pt idx="4">
                  <c:v>5975.4996000000001</c:v>
                </c:pt>
                <c:pt idx="5">
                  <c:v>5466.1602000000003</c:v>
                </c:pt>
                <c:pt idx="6">
                  <c:v>4957.1758</c:v>
                </c:pt>
                <c:pt idx="7">
                  <c:v>4310.8099999999995</c:v>
                </c:pt>
                <c:pt idx="8">
                  <c:v>3814.6646000000001</c:v>
                </c:pt>
                <c:pt idx="9">
                  <c:v>3599.3086000000003</c:v>
                </c:pt>
                <c:pt idx="10">
                  <c:v>3394.7035999999998</c:v>
                </c:pt>
                <c:pt idx="11">
                  <c:v>2990.0709999999999</c:v>
                </c:pt>
                <c:pt idx="12">
                  <c:v>2910.1840000000002</c:v>
                </c:pt>
                <c:pt idx="13">
                  <c:v>2624.4976000000001</c:v>
                </c:pt>
                <c:pt idx="14">
                  <c:v>2590.0419999999999</c:v>
                </c:pt>
                <c:pt idx="15">
                  <c:v>2488.7220000000002</c:v>
                </c:pt>
                <c:pt idx="16">
                  <c:v>2429.1194</c:v>
                </c:pt>
                <c:pt idx="17">
                  <c:v>2387.3842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F-4E53-995A-7BFFC105A431}"/>
            </c:ext>
          </c:extLst>
        </c:ser>
        <c:ser>
          <c:idx val="5"/>
          <c:order val="5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'V6'!$O$2:$O$19</c:f>
              <c:numCache>
                <c:formatCode>General</c:formatCode>
                <c:ptCount val="18"/>
                <c:pt idx="0">
                  <c:v>15070.5558</c:v>
                </c:pt>
                <c:pt idx="1">
                  <c:v>7729.2996000000003</c:v>
                </c:pt>
                <c:pt idx="2">
                  <c:v>5332.9683999999997</c:v>
                </c:pt>
                <c:pt idx="3">
                  <c:v>4908.1953999999996</c:v>
                </c:pt>
                <c:pt idx="4">
                  <c:v>4550.3710000000001</c:v>
                </c:pt>
                <c:pt idx="5">
                  <c:v>4223.2614000000003</c:v>
                </c:pt>
                <c:pt idx="6">
                  <c:v>3448.2075999999997</c:v>
                </c:pt>
                <c:pt idx="7">
                  <c:v>3007.2266</c:v>
                </c:pt>
                <c:pt idx="8">
                  <c:v>2816.0866000000001</c:v>
                </c:pt>
                <c:pt idx="9">
                  <c:v>2724.192</c:v>
                </c:pt>
                <c:pt idx="10">
                  <c:v>2624.3492000000001</c:v>
                </c:pt>
                <c:pt idx="11">
                  <c:v>2605.0499999999997</c:v>
                </c:pt>
                <c:pt idx="12">
                  <c:v>2539.5050000000001</c:v>
                </c:pt>
                <c:pt idx="13">
                  <c:v>2381.1585999999998</c:v>
                </c:pt>
                <c:pt idx="14">
                  <c:v>2292.0978</c:v>
                </c:pt>
                <c:pt idx="15">
                  <c:v>2248.0601999999999</c:v>
                </c:pt>
                <c:pt idx="16">
                  <c:v>2205.319</c:v>
                </c:pt>
                <c:pt idx="17">
                  <c:v>2253.2302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F-43AE-BC19-32D059D6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23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F42-BE49-EDFC6088F2BC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4.4472847255649928E-2</c:v>
                </c:pt>
                <c:pt idx="1">
                  <c:v>8.7905543721095922E-2</c:v>
                </c:pt>
                <c:pt idx="2">
                  <c:v>0.12781083146234679</c:v>
                </c:pt>
                <c:pt idx="3">
                  <c:v>0.17096871365547084</c:v>
                </c:pt>
                <c:pt idx="4">
                  <c:v>0.20579552974407656</c:v>
                </c:pt>
                <c:pt idx="5">
                  <c:v>0.24827451940036457</c:v>
                </c:pt>
                <c:pt idx="6">
                  <c:v>0.28624951669631604</c:v>
                </c:pt>
                <c:pt idx="7">
                  <c:v>0.32495055779777937</c:v>
                </c:pt>
                <c:pt idx="8">
                  <c:v>0.35563590334780631</c:v>
                </c:pt>
                <c:pt idx="9">
                  <c:v>0.39230618524839295</c:v>
                </c:pt>
                <c:pt idx="10">
                  <c:v>0.42381712914736103</c:v>
                </c:pt>
                <c:pt idx="11">
                  <c:v>0.45569197555595331</c:v>
                </c:pt>
                <c:pt idx="12">
                  <c:v>0.48556024907803524</c:v>
                </c:pt>
                <c:pt idx="13">
                  <c:v>0.5163270833351189</c:v>
                </c:pt>
                <c:pt idx="14">
                  <c:v>0.54602016874010728</c:v>
                </c:pt>
                <c:pt idx="15">
                  <c:v>0.56436904990648906</c:v>
                </c:pt>
                <c:pt idx="16">
                  <c:v>0.53134251901985707</c:v>
                </c:pt>
                <c:pt idx="17">
                  <c:v>0.5469206089059655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A-4F42-BE49-EDFC6088F2BC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4.5581610076806028E-2</c:v>
                </c:pt>
                <c:pt idx="1">
                  <c:v>8.9871777616183132E-2</c:v>
                </c:pt>
                <c:pt idx="2">
                  <c:v>0.13390724801448561</c:v>
                </c:pt>
                <c:pt idx="3">
                  <c:v>0.17355846805563543</c:v>
                </c:pt>
                <c:pt idx="4">
                  <c:v>0.21619524270670321</c:v>
                </c:pt>
                <c:pt idx="5">
                  <c:v>0.25466333774147082</c:v>
                </c:pt>
                <c:pt idx="6">
                  <c:v>0.29797577961086785</c:v>
                </c:pt>
                <c:pt idx="7">
                  <c:v>0.33465984239917584</c:v>
                </c:pt>
                <c:pt idx="8">
                  <c:v>0.37628877399939697</c:v>
                </c:pt>
                <c:pt idx="9">
                  <c:v>0.40618929805582527</c:v>
                </c:pt>
                <c:pt idx="10">
                  <c:v>0.44358800809147109</c:v>
                </c:pt>
                <c:pt idx="11">
                  <c:v>0.47348658370556712</c:v>
                </c:pt>
                <c:pt idx="12">
                  <c:v>0.50548343374087767</c:v>
                </c:pt>
                <c:pt idx="13">
                  <c:v>0.53378841713937808</c:v>
                </c:pt>
                <c:pt idx="14">
                  <c:v>0.56152382382181054</c:v>
                </c:pt>
                <c:pt idx="15">
                  <c:v>0.59039272109065</c:v>
                </c:pt>
                <c:pt idx="16">
                  <c:v>0.55198882456673515</c:v>
                </c:pt>
                <c:pt idx="17">
                  <c:v>0.56586274546418569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8-4697-B363-C47742C9E42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'V4'!$P$2:$P$19</c:f>
              <c:numCache>
                <c:formatCode>General</c:formatCode>
                <c:ptCount val="18"/>
                <c:pt idx="0">
                  <c:v>0.18158098686695176</c:v>
                </c:pt>
                <c:pt idx="1">
                  <c:v>0.34986528192413813</c:v>
                </c:pt>
                <c:pt idx="2">
                  <c:v>0.51363013087480636</c:v>
                </c:pt>
                <c:pt idx="3">
                  <c:v>0.60225845716921556</c:v>
                </c:pt>
                <c:pt idx="4">
                  <c:v>0.66714508975343056</c:v>
                </c:pt>
                <c:pt idx="5">
                  <c:v>0.74664538946322678</c:v>
                </c:pt>
                <c:pt idx="6">
                  <c:v>0.86122005496960918</c:v>
                </c:pt>
                <c:pt idx="7">
                  <c:v>0.95882967550998477</c:v>
                </c:pt>
                <c:pt idx="8">
                  <c:v>1.0203317841431789</c:v>
                </c:pt>
                <c:pt idx="9">
                  <c:v>1.0942974017571527</c:v>
                </c:pt>
                <c:pt idx="10">
                  <c:v>1.158470518639837</c:v>
                </c:pt>
                <c:pt idx="11">
                  <c:v>1.2073221286112936</c:v>
                </c:pt>
                <c:pt idx="12">
                  <c:v>1.2768892444656557</c:v>
                </c:pt>
                <c:pt idx="13">
                  <c:v>1.2941941415454956</c:v>
                </c:pt>
                <c:pt idx="14">
                  <c:v>1.3503621927969898</c:v>
                </c:pt>
                <c:pt idx="15">
                  <c:v>1.3887210850911071</c:v>
                </c:pt>
                <c:pt idx="16">
                  <c:v>1.3693539141749218</c:v>
                </c:pt>
                <c:pt idx="17">
                  <c:v>1.3823082568423843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10D-8F71-F4D1DF1D1DE1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'V5'!$P$2:$P$19</c:f>
              <c:numCache>
                <c:formatCode>General</c:formatCode>
                <c:ptCount val="18"/>
                <c:pt idx="0">
                  <c:v>0.67047170983507709</c:v>
                </c:pt>
                <c:pt idx="1">
                  <c:v>1.2756655944697346</c:v>
                </c:pt>
                <c:pt idx="2">
                  <c:v>1.839856261597534</c:v>
                </c:pt>
                <c:pt idx="3">
                  <c:v>1.6685799717008838</c:v>
                </c:pt>
                <c:pt idx="4">
                  <c:v>1.6735002375366237</c:v>
                </c:pt>
                <c:pt idx="5">
                  <c:v>1.8294377834004938</c:v>
                </c:pt>
                <c:pt idx="6">
                  <c:v>2.0172776603968736</c:v>
                </c:pt>
                <c:pt idx="7">
                  <c:v>2.3197496526174897</c:v>
                </c:pt>
                <c:pt idx="8">
                  <c:v>2.6214624478387956</c:v>
                </c:pt>
                <c:pt idx="9">
                  <c:v>2.7783113679110478</c:v>
                </c:pt>
                <c:pt idx="10">
                  <c:v>2.9457652797728793</c:v>
                </c:pt>
                <c:pt idx="11">
                  <c:v>3.3444021897807779</c:v>
                </c:pt>
                <c:pt idx="12">
                  <c:v>3.4362088445266687</c:v>
                </c:pt>
                <c:pt idx="13">
                  <c:v>3.8102530556705405</c:v>
                </c:pt>
                <c:pt idx="14">
                  <c:v>3.8609412511457344</c:v>
                </c:pt>
                <c:pt idx="15">
                  <c:v>4.0181265725942872</c:v>
                </c:pt>
                <c:pt idx="16">
                  <c:v>4.1167181819057559</c:v>
                </c:pt>
                <c:pt idx="17">
                  <c:v>4.1886848375724357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3-4731-A55B-475F2797FE8F}"/>
            </c:ext>
          </c:extLst>
        </c:ser>
        <c:ser>
          <c:idx val="5"/>
          <c:order val="5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'V6'!$P$2:$P$19</c:f>
              <c:numCache>
                <c:formatCode>General</c:formatCode>
                <c:ptCount val="18"/>
                <c:pt idx="0">
                  <c:v>0.66354553426622798</c:v>
                </c:pt>
                <c:pt idx="1">
                  <c:v>1.2937782874919221</c:v>
                </c:pt>
                <c:pt idx="2">
                  <c:v>1.8751283056543144</c:v>
                </c:pt>
                <c:pt idx="3">
                  <c:v>2.0374086981133637</c:v>
                </c:pt>
                <c:pt idx="4">
                  <c:v>2.1976230070031653</c:v>
                </c:pt>
                <c:pt idx="5">
                  <c:v>2.3678382777821896</c:v>
                </c:pt>
                <c:pt idx="6">
                  <c:v>2.9000574095364793</c:v>
                </c:pt>
                <c:pt idx="7">
                  <c:v>3.3253230734258601</c:v>
                </c:pt>
                <c:pt idx="8">
                  <c:v>3.5510271594630649</c:v>
                </c:pt>
                <c:pt idx="9">
                  <c:v>3.6708132172769026</c:v>
                </c:pt>
                <c:pt idx="10">
                  <c:v>3.8104685153942164</c:v>
                </c:pt>
                <c:pt idx="11">
                  <c:v>3.8386979136676844</c:v>
                </c:pt>
                <c:pt idx="12">
                  <c:v>3.9377752751028248</c:v>
                </c:pt>
                <c:pt idx="13">
                  <c:v>4.1996362611041533</c:v>
                </c:pt>
                <c:pt idx="14">
                  <c:v>4.3628155831745055</c:v>
                </c:pt>
                <c:pt idx="15">
                  <c:v>4.4482794544380972</c:v>
                </c:pt>
                <c:pt idx="16">
                  <c:v>4.534491381972404</c:v>
                </c:pt>
                <c:pt idx="17">
                  <c:v>4.4380729496702109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5-489A-A88E-4C4A285DD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'V4'!$O$2:$O$19</c:f>
              <c:numCache>
                <c:formatCode>General</c:formatCode>
                <c:ptCount val="18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2-4920-B89A-EE9EF897D6EB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'V5'!$O$2:$O$19</c:f>
              <c:numCache>
                <c:formatCode>General</c:formatCode>
                <c:ptCount val="18"/>
                <c:pt idx="0">
                  <c:v>14914.8724</c:v>
                </c:pt>
                <c:pt idx="1">
                  <c:v>7839.0450000000001</c:v>
                </c:pt>
                <c:pt idx="2">
                  <c:v>5435.2071999999998</c:v>
                </c:pt>
                <c:pt idx="3">
                  <c:v>5993.12</c:v>
                </c:pt>
                <c:pt idx="4">
                  <c:v>5975.4996000000001</c:v>
                </c:pt>
                <c:pt idx="5">
                  <c:v>5466.1602000000003</c:v>
                </c:pt>
                <c:pt idx="6">
                  <c:v>4957.1758</c:v>
                </c:pt>
                <c:pt idx="7">
                  <c:v>4310.8099999999995</c:v>
                </c:pt>
                <c:pt idx="8">
                  <c:v>3814.6646000000001</c:v>
                </c:pt>
                <c:pt idx="9">
                  <c:v>3599.3086000000003</c:v>
                </c:pt>
                <c:pt idx="10">
                  <c:v>3394.7035999999998</c:v>
                </c:pt>
                <c:pt idx="11">
                  <c:v>2990.0709999999999</c:v>
                </c:pt>
                <c:pt idx="12">
                  <c:v>2910.1840000000002</c:v>
                </c:pt>
                <c:pt idx="13">
                  <c:v>2624.4976000000001</c:v>
                </c:pt>
                <c:pt idx="14">
                  <c:v>2590.0419999999999</c:v>
                </c:pt>
                <c:pt idx="15">
                  <c:v>2488.7220000000002</c:v>
                </c:pt>
                <c:pt idx="16">
                  <c:v>2429.1194</c:v>
                </c:pt>
                <c:pt idx="17">
                  <c:v>2387.3842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52-4920-B89A-EE9EF897D6EB}"/>
            </c:ext>
          </c:extLst>
        </c:ser>
        <c:ser>
          <c:idx val="5"/>
          <c:order val="5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'V6'!$O$2:$O$19</c:f>
              <c:numCache>
                <c:formatCode>General</c:formatCode>
                <c:ptCount val="18"/>
                <c:pt idx="0">
                  <c:v>15070.5558</c:v>
                </c:pt>
                <c:pt idx="1">
                  <c:v>7729.2996000000003</c:v>
                </c:pt>
                <c:pt idx="2">
                  <c:v>5332.9683999999997</c:v>
                </c:pt>
                <c:pt idx="3">
                  <c:v>4908.1953999999996</c:v>
                </c:pt>
                <c:pt idx="4">
                  <c:v>4550.3710000000001</c:v>
                </c:pt>
                <c:pt idx="5">
                  <c:v>4223.2614000000003</c:v>
                </c:pt>
                <c:pt idx="6">
                  <c:v>3448.2075999999997</c:v>
                </c:pt>
                <c:pt idx="7">
                  <c:v>3007.2266</c:v>
                </c:pt>
                <c:pt idx="8">
                  <c:v>2816.0866000000001</c:v>
                </c:pt>
                <c:pt idx="9">
                  <c:v>2724.192</c:v>
                </c:pt>
                <c:pt idx="10">
                  <c:v>2624.3492000000001</c:v>
                </c:pt>
                <c:pt idx="11">
                  <c:v>2605.0499999999997</c:v>
                </c:pt>
                <c:pt idx="12">
                  <c:v>2539.5050000000001</c:v>
                </c:pt>
                <c:pt idx="13">
                  <c:v>2381.1585999999998</c:v>
                </c:pt>
                <c:pt idx="14">
                  <c:v>2292.0978</c:v>
                </c:pt>
                <c:pt idx="15">
                  <c:v>2248.0601999999999</c:v>
                </c:pt>
                <c:pt idx="16">
                  <c:v>2205.319</c:v>
                </c:pt>
                <c:pt idx="17">
                  <c:v>2253.2302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52-4920-B89A-EE9EF897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230852.9038</c:v>
                      </c:pt>
                      <c:pt idx="1">
                        <c:v>115117.80440000001</c:v>
                      </c:pt>
                      <c:pt idx="2">
                        <c:v>79006.966</c:v>
                      </c:pt>
                      <c:pt idx="3">
                        <c:v>59214.988799999999</c:v>
                      </c:pt>
                      <c:pt idx="4">
                        <c:v>48233.665200000003</c:v>
                      </c:pt>
                      <c:pt idx="5">
                        <c:v>40458.220800000003</c:v>
                      </c:pt>
                      <c:pt idx="6">
                        <c:v>35406.536200000002</c:v>
                      </c:pt>
                      <c:pt idx="7">
                        <c:v>31411.059400000002</c:v>
                      </c:pt>
                      <c:pt idx="8">
                        <c:v>28471.939600000002</c:v>
                      </c:pt>
                      <c:pt idx="9">
                        <c:v>25587.940200000001</c:v>
                      </c:pt>
                      <c:pt idx="10">
                        <c:v>24066.953399999999</c:v>
                      </c:pt>
                      <c:pt idx="11">
                        <c:v>22545.3734</c:v>
                      </c:pt>
                      <c:pt idx="12">
                        <c:v>21395.169600000001</c:v>
                      </c:pt>
                      <c:pt idx="13">
                        <c:v>20142.583999999999</c:v>
                      </c:pt>
                      <c:pt idx="14">
                        <c:v>19017.269199999999</c:v>
                      </c:pt>
                      <c:pt idx="15">
                        <c:v>18234.047200000001</c:v>
                      </c:pt>
                      <c:pt idx="16">
                        <c:v>19318.191600000002</c:v>
                      </c:pt>
                      <c:pt idx="17">
                        <c:v>18902.961800000001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752-4920-B89A-EE9EF897D6E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V2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224856.3026</c:v>
                      </c:pt>
                      <c:pt idx="1">
                        <c:v>113758.4682</c:v>
                      </c:pt>
                      <c:pt idx="2">
                        <c:v>78240.6302</c:v>
                      </c:pt>
                      <c:pt idx="3">
                        <c:v>58490.2336</c:v>
                      </c:pt>
                      <c:pt idx="4">
                        <c:v>48591.920399999995</c:v>
                      </c:pt>
                      <c:pt idx="5">
                        <c:v>40277.995600000002</c:v>
                      </c:pt>
                      <c:pt idx="6">
                        <c:v>34934.556799999998</c:v>
                      </c:pt>
                      <c:pt idx="7">
                        <c:v>30773.912400000001</c:v>
                      </c:pt>
                      <c:pt idx="8">
                        <c:v>28118.645800000002</c:v>
                      </c:pt>
                      <c:pt idx="9">
                        <c:v>25490.294000000002</c:v>
                      </c:pt>
                      <c:pt idx="10">
                        <c:v>23595.082200000001</c:v>
                      </c:pt>
                      <c:pt idx="11">
                        <c:v>21944.648000000001</c:v>
                      </c:pt>
                      <c:pt idx="12">
                        <c:v>20594.766599999999</c:v>
                      </c:pt>
                      <c:pt idx="13">
                        <c:v>19367.568200000002</c:v>
                      </c:pt>
                      <c:pt idx="14">
                        <c:v>18314.341799999998</c:v>
                      </c:pt>
                      <c:pt idx="15">
                        <c:v>17718.9022</c:v>
                      </c:pt>
                      <c:pt idx="16">
                        <c:v>18820.251800000002</c:v>
                      </c:pt>
                      <c:pt idx="17">
                        <c:v>18284.189399999999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752-4920-B89A-EE9EF897D6E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V3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219386.72160000002</c:v>
                      </c:pt>
                      <c:pt idx="1">
                        <c:v>111269.63619999999</c:v>
                      </c:pt>
                      <c:pt idx="2">
                        <c:v>74678.556599999996</c:v>
                      </c:pt>
                      <c:pt idx="3">
                        <c:v>57617.470999999998</c:v>
                      </c:pt>
                      <c:pt idx="4">
                        <c:v>46254.486799999999</c:v>
                      </c:pt>
                      <c:pt idx="5">
                        <c:v>39267.529000000002</c:v>
                      </c:pt>
                      <c:pt idx="6">
                        <c:v>33559.774599999997</c:v>
                      </c:pt>
                      <c:pt idx="7">
                        <c:v>29881.0874</c:v>
                      </c:pt>
                      <c:pt idx="8">
                        <c:v>26575.3344</c:v>
                      </c:pt>
                      <c:pt idx="9">
                        <c:v>24619.063200000001</c:v>
                      </c:pt>
                      <c:pt idx="10">
                        <c:v>22543.4408</c:v>
                      </c:pt>
                      <c:pt idx="11">
                        <c:v>21119.922600000002</c:v>
                      </c:pt>
                      <c:pt idx="12">
                        <c:v>19783.042000000001</c:v>
                      </c:pt>
                      <c:pt idx="13">
                        <c:v>18734.014600000002</c:v>
                      </c:pt>
                      <c:pt idx="14">
                        <c:v>17808.683399999998</c:v>
                      </c:pt>
                      <c:pt idx="15">
                        <c:v>16937.878199999999</c:v>
                      </c:pt>
                      <c:pt idx="16">
                        <c:v>18116.308799999999</c:v>
                      </c:pt>
                      <c:pt idx="17">
                        <c:v>17672.13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752-4920-B89A-EE9EF897D6EB}"/>
                  </c:ext>
                </c:extLst>
              </c15:ser>
            </c15:filteredScatterSeries>
          </c:ext>
        </c:extLst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1.9194622890403508</c:v>
                </c:pt>
                <c:pt idx="2">
                  <c:v>2.8943510378137876</c:v>
                </c:pt>
                <c:pt idx="3">
                  <c:v>3.7886005906034077</c:v>
                </c:pt>
                <c:pt idx="4">
                  <c:v>4.6538223150374245</c:v>
                </c:pt>
                <c:pt idx="5">
                  <c:v>5.5155735702695923</c:v>
                </c:pt>
                <c:pt idx="6">
                  <c:v>6.4972631604984299</c:v>
                </c:pt>
                <c:pt idx="7">
                  <c:v>7.1860982803646367</c:v>
                </c:pt>
                <c:pt idx="8">
                  <c:v>7.8753564242669922</c:v>
                </c:pt>
                <c:pt idx="9">
                  <c:v>8.6056752348517165</c:v>
                </c:pt>
                <c:pt idx="10">
                  <c:v>9.4347677692791017</c:v>
                </c:pt>
                <c:pt idx="11">
                  <c:v>9.9765538055518448</c:v>
                </c:pt>
                <c:pt idx="12">
                  <c:v>10.322756399544133</c:v>
                </c:pt>
                <c:pt idx="13">
                  <c:v>10.944711528866776</c:v>
                </c:pt>
                <c:pt idx="14">
                  <c:v>11.621610462964684</c:v>
                </c:pt>
                <c:pt idx="15">
                  <c:v>11.952087014392543</c:v>
                </c:pt>
                <c:pt idx="16">
                  <c:v>11.282801251797554</c:v>
                </c:pt>
                <c:pt idx="17">
                  <c:v>11.413554670261085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887-97CB-D6C5FB52A4E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1.9749237153848871</c:v>
                </c:pt>
                <c:pt idx="2">
                  <c:v>2.9084336061409268</c:v>
                </c:pt>
                <c:pt idx="3">
                  <c:v>3.8946013911860091</c:v>
                </c:pt>
                <c:pt idx="4">
                  <c:v>4.7930124136334422</c:v>
                </c:pt>
                <c:pt idx="5">
                  <c:v>5.6192979798640081</c:v>
                </c:pt>
                <c:pt idx="6">
                  <c:v>6.5247008750961477</c:v>
                </c:pt>
                <c:pt idx="7">
                  <c:v>7.3373232953691261</c:v>
                </c:pt>
                <c:pt idx="8">
                  <c:v>8.0915804385305261</c:v>
                </c:pt>
                <c:pt idx="9">
                  <c:v>8.7876875474907159</c:v>
                </c:pt>
                <c:pt idx="10">
                  <c:v>9.5024533642700053</c:v>
                </c:pt>
                <c:pt idx="11">
                  <c:v>10.143966456920683</c:v>
                </c:pt>
                <c:pt idx="12">
                  <c:v>10.49762267610688</c:v>
                </c:pt>
                <c:pt idx="13">
                  <c:v>11.125445478423197</c:v>
                </c:pt>
                <c:pt idx="14">
                  <c:v>11.767608178954299</c:v>
                </c:pt>
                <c:pt idx="15">
                  <c:v>12.222256549566405</c:v>
                </c:pt>
                <c:pt idx="16">
                  <c:v>12.139856845425802</c:v>
                </c:pt>
                <c:pt idx="17">
                  <c:v>11.1571684012511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A-4887-97CB-D6C5FB52A4E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'V1'!$Q$2:$Q$21</c:f>
              <c:numCache>
                <c:formatCode>General</c:formatCode>
                <c:ptCount val="20"/>
                <c:pt idx="0">
                  <c:v>1</c:v>
                </c:pt>
                <c:pt idx="1">
                  <c:v>2.0053622895538821</c:v>
                </c:pt>
                <c:pt idx="2">
                  <c:v>2.9219310079569438</c:v>
                </c:pt>
                <c:pt idx="3">
                  <c:v>3.8985552218832811</c:v>
                </c:pt>
                <c:pt idx="4">
                  <c:v>4.7861364638737838</c:v>
                </c:pt>
                <c:pt idx="5">
                  <c:v>5.7059578803821243</c:v>
                </c:pt>
                <c:pt idx="6">
                  <c:v>6.5200646145103569</c:v>
                </c:pt>
                <c:pt idx="7">
                  <c:v>7.3494147669530685</c:v>
                </c:pt>
                <c:pt idx="8">
                  <c:v>8.10808490897473</c:v>
                </c:pt>
                <c:pt idx="9">
                  <c:v>9.0219416645346069</c:v>
                </c:pt>
                <c:pt idx="10">
                  <c:v>9.5921116380272711</c:v>
                </c:pt>
                <c:pt idx="11">
                  <c:v>10.239480167580636</c:v>
                </c:pt>
                <c:pt idx="12">
                  <c:v>10.789954373626465</c:v>
                </c:pt>
                <c:pt idx="13">
                  <c:v>11.4609378717249</c:v>
                </c:pt>
                <c:pt idx="14">
                  <c:v>12.13911952195534</c:v>
                </c:pt>
                <c:pt idx="15">
                  <c:v>12.660541089309014</c:v>
                </c:pt>
                <c:pt idx="16">
                  <c:v>11.950026616362992</c:v>
                </c:pt>
                <c:pt idx="17">
                  <c:v>12.212525541896825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A-4887-97CB-D6C5FB5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22484.887599999998</c:v>
                </c:pt>
                <c:pt idx="1">
                  <c:v>11714.159599999999</c:v>
                </c:pt>
                <c:pt idx="2">
                  <c:v>7768.5420000000004</c:v>
                </c:pt>
                <c:pt idx="3">
                  <c:v>5934.8793999999998</c:v>
                </c:pt>
                <c:pt idx="4">
                  <c:v>4831.4881999999998</c:v>
                </c:pt>
                <c:pt idx="5">
                  <c:v>4076.6181999999999</c:v>
                </c:pt>
                <c:pt idx="6">
                  <c:v>3460.6705999999999</c:v>
                </c:pt>
                <c:pt idx="7">
                  <c:v>3128.9423999999999</c:v>
                </c:pt>
                <c:pt idx="8">
                  <c:v>2855.0945999999999</c:v>
                </c:pt>
                <c:pt idx="9">
                  <c:v>2612.7975999999999</c:v>
                </c:pt>
                <c:pt idx="10">
                  <c:v>2383.1945999999998</c:v>
                </c:pt>
                <c:pt idx="11">
                  <c:v>2253.7730000000001</c:v>
                </c:pt>
                <c:pt idx="12">
                  <c:v>2178.1864</c:v>
                </c:pt>
                <c:pt idx="13">
                  <c:v>2054.4066000000003</c:v>
                </c:pt>
                <c:pt idx="14">
                  <c:v>1934.748</c:v>
                </c:pt>
                <c:pt idx="15">
                  <c:v>1881.252</c:v>
                </c:pt>
                <c:pt idx="16">
                  <c:v>1992.8462</c:v>
                </c:pt>
                <c:pt idx="17">
                  <c:v>1970.0162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114331.664</c:v>
                </c:pt>
                <c:pt idx="1">
                  <c:v>57891.686200000004</c:v>
                </c:pt>
                <c:pt idx="2">
                  <c:v>39310.391600000003</c:v>
                </c:pt>
                <c:pt idx="3">
                  <c:v>29356.448199999999</c:v>
                </c:pt>
                <c:pt idx="4">
                  <c:v>23853.821799999998</c:v>
                </c:pt>
                <c:pt idx="5">
                  <c:v>20346.254000000001</c:v>
                </c:pt>
                <c:pt idx="6">
                  <c:v>17522.897399999998</c:v>
                </c:pt>
                <c:pt idx="7">
                  <c:v>15582.2034</c:v>
                </c:pt>
                <c:pt idx="8">
                  <c:v>14129.707399999999</c:v>
                </c:pt>
                <c:pt idx="9">
                  <c:v>13010.438</c:v>
                </c:pt>
                <c:pt idx="10">
                  <c:v>12031.8048</c:v>
                </c:pt>
                <c:pt idx="11">
                  <c:v>11270.903200000001</c:v>
                </c:pt>
                <c:pt idx="12">
                  <c:v>10891.1958</c:v>
                </c:pt>
                <c:pt idx="13">
                  <c:v>10276.592000000001</c:v>
                </c:pt>
                <c:pt idx="14">
                  <c:v>9715.7945999999993</c:v>
                </c:pt>
                <c:pt idx="15">
                  <c:v>9354.382599999999</c:v>
                </c:pt>
                <c:pt idx="16">
                  <c:v>9417.8757999999998</c:v>
                </c:pt>
                <c:pt idx="17">
                  <c:v>10247.372799999999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  <c:max val="2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4.4474316162469947E-2</c:v>
                </c:pt>
                <c:pt idx="1">
                  <c:v>8.5366772704718832E-2</c:v>
                </c:pt>
                <c:pt idx="2">
                  <c:v>0.12872428314090339</c:v>
                </c:pt>
                <c:pt idx="3">
                  <c:v>0.16849542047981633</c:v>
                </c:pt>
                <c:pt idx="4">
                  <c:v>0.20697556500293224</c:v>
                </c:pt>
                <c:pt idx="5">
                  <c:v>0.245301362781533</c:v>
                </c:pt>
                <c:pt idx="6">
                  <c:v>0.28896133599077589</c:v>
                </c:pt>
                <c:pt idx="7">
                  <c:v>0.31959680689551845</c:v>
                </c:pt>
                <c:pt idx="8">
                  <c:v>0.35025109150498901</c:v>
                </c:pt>
                <c:pt idx="9">
                  <c:v>0.38273152118633302</c:v>
                </c:pt>
                <c:pt idx="10">
                  <c:v>0.41960484469040005</c:v>
                </c:pt>
                <c:pt idx="11">
                  <c:v>0.44370040816000544</c:v>
                </c:pt>
                <c:pt idx="12">
                  <c:v>0.45909753178148571</c:v>
                </c:pt>
                <c:pt idx="13">
                  <c:v>0.48675856084185082</c:v>
                </c:pt>
                <c:pt idx="14">
                  <c:v>0.51686317804696014</c:v>
                </c:pt>
                <c:pt idx="15">
                  <c:v>0.53156089667944539</c:v>
                </c:pt>
                <c:pt idx="16">
                  <c:v>0.50179487007075607</c:v>
                </c:pt>
                <c:pt idx="17">
                  <c:v>0.50761003894282697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4.3732416944443318E-2</c:v>
                </c:pt>
                <c:pt idx="1">
                  <c:v>8.6368187354680978E-2</c:v>
                </c:pt>
                <c:pt idx="2">
                  <c:v>0.12719283111898586</c:v>
                </c:pt>
                <c:pt idx="3">
                  <c:v>0.17032033187175552</c:v>
                </c:pt>
                <c:pt idx="4">
                  <c:v>0.20961001729291029</c:v>
                </c:pt>
                <c:pt idx="5">
                  <c:v>0.24574548219048084</c:v>
                </c:pt>
                <c:pt idx="6">
                  <c:v>0.28534093910747893</c:v>
                </c:pt>
                <c:pt idx="7">
                  <c:v>0.32087888160925943</c:v>
                </c:pt>
                <c:pt idx="8">
                  <c:v>0.35386436947731842</c:v>
                </c:pt>
                <c:pt idx="9">
                  <c:v>0.38430681580435649</c:v>
                </c:pt>
                <c:pt idx="10">
                  <c:v>0.41556525252138399</c:v>
                </c:pt>
                <c:pt idx="11">
                  <c:v>0.44362017056450276</c:v>
                </c:pt>
                <c:pt idx="12">
                  <c:v>0.45908641179694887</c:v>
                </c:pt>
                <c:pt idx="13">
                  <c:v>0.4865426203550749</c:v>
                </c:pt>
                <c:pt idx="14">
                  <c:v>0.51462594732087075</c:v>
                </c:pt>
                <c:pt idx="15">
                  <c:v>0.5345088194275911</c:v>
                </c:pt>
                <c:pt idx="16">
                  <c:v>0.53090528121001557</c:v>
                </c:pt>
                <c:pt idx="17">
                  <c:v>0.48792994044288118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1.9837269701984237</c:v>
                </c:pt>
                <c:pt idx="2">
                  <c:v>2.8634918251830039</c:v>
                </c:pt>
                <c:pt idx="3">
                  <c:v>3.7819093142826263</c:v>
                </c:pt>
                <c:pt idx="4">
                  <c:v>4.7425075975927085</c:v>
                </c:pt>
                <c:pt idx="5">
                  <c:v>5.556934357030836</c:v>
                </c:pt>
                <c:pt idx="6">
                  <c:v>6.4397677354226621</c:v>
                </c:pt>
                <c:pt idx="7">
                  <c:v>7.2214602471188227</c:v>
                </c:pt>
                <c:pt idx="8">
                  <c:v>8.0228095025491726</c:v>
                </c:pt>
                <c:pt idx="9">
                  <c:v>8.7192211690373149</c:v>
                </c:pt>
                <c:pt idx="10">
                  <c:v>9.6019866003100383</c:v>
                </c:pt>
                <c:pt idx="11">
                  <c:v>10.152758145981593</c:v>
                </c:pt>
                <c:pt idx="12">
                  <c:v>10.879616855331406</c:v>
                </c:pt>
                <c:pt idx="13">
                  <c:v>11.59100218537262</c:v>
                </c:pt>
                <c:pt idx="14">
                  <c:v>12.23252465088027</c:v>
                </c:pt>
                <c:pt idx="15">
                  <c:v>12.556172272951603</c:v>
                </c:pt>
                <c:pt idx="16">
                  <c:v>11.695536295962253</c:v>
                </c:pt>
                <c:pt idx="17">
                  <c:v>11.657244049953933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2-47FA-AFE9-DE4F29791845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1.9878985436594048</c:v>
                </c:pt>
                <c:pt idx="2">
                  <c:v>2.8620482099085622</c:v>
                </c:pt>
                <c:pt idx="3">
                  <c:v>3.7697582861694263</c:v>
                </c:pt>
                <c:pt idx="4">
                  <c:v>4.6210271340479432</c:v>
                </c:pt>
                <c:pt idx="5">
                  <c:v>5.5422855188780584</c:v>
                </c:pt>
                <c:pt idx="6">
                  <c:v>6.3698750579873726</c:v>
                </c:pt>
                <c:pt idx="7">
                  <c:v>7.2608549531214033</c:v>
                </c:pt>
                <c:pt idx="8">
                  <c:v>7.925999986631119</c:v>
                </c:pt>
                <c:pt idx="9">
                  <c:v>8.7675252930705785</c:v>
                </c:pt>
                <c:pt idx="10">
                  <c:v>9.3693748504407068</c:v>
                </c:pt>
                <c:pt idx="11">
                  <c:v>10.153622951715779</c:v>
                </c:pt>
                <c:pt idx="12">
                  <c:v>10.788019835955096</c:v>
                </c:pt>
                <c:pt idx="13">
                  <c:v>11.458727752890224</c:v>
                </c:pt>
                <c:pt idx="14">
                  <c:v>12.163431640166564</c:v>
                </c:pt>
                <c:pt idx="15">
                  <c:v>12.534628810551698</c:v>
                </c:pt>
                <c:pt idx="16">
                  <c:v>11.725333494624177</c:v>
                </c:pt>
                <c:pt idx="17">
                  <c:v>12.236771314370998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2-47FA-AFE9-DE4F29791845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1.9766115539168274</c:v>
                </c:pt>
                <c:pt idx="2">
                  <c:v>2.8739070994855047</c:v>
                </c:pt>
                <c:pt idx="3">
                  <c:v>3.8443392812847303</c:v>
                </c:pt>
                <c:pt idx="4">
                  <c:v>4.6274421909861383</c:v>
                </c:pt>
                <c:pt idx="5">
                  <c:v>5.5826090462157953</c:v>
                </c:pt>
                <c:pt idx="6">
                  <c:v>6.4365007945370589</c:v>
                </c:pt>
                <c:pt idx="7">
                  <c:v>7.3067180954216271</c:v>
                </c:pt>
                <c:pt idx="8">
                  <c:v>7.9966974298598679</c:v>
                </c:pt>
                <c:pt idx="9">
                  <c:v>8.82125183020643</c:v>
                </c:pt>
                <c:pt idx="10">
                  <c:v>9.5297952638622299</c:v>
                </c:pt>
                <c:pt idx="11">
                  <c:v>10.246521274800124</c:v>
                </c:pt>
                <c:pt idx="12">
                  <c:v>10.918128229722205</c:v>
                </c:pt>
                <c:pt idx="13">
                  <c:v>11.609939889097692</c:v>
                </c:pt>
                <c:pt idx="14">
                  <c:v>12.277607628792863</c:v>
                </c:pt>
                <c:pt idx="15">
                  <c:v>12.690193786384802</c:v>
                </c:pt>
                <c:pt idx="16">
                  <c:v>11.947571424097523</c:v>
                </c:pt>
                <c:pt idx="17">
                  <c:v>12.297854593433604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2-47FA-AFE9-DE4F2979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'V2'!$C$2:$C$19</c:f>
              <c:numCache>
                <c:formatCode>General</c:formatCode>
                <c:ptCount val="18"/>
                <c:pt idx="0">
                  <c:v>22490.666000000001</c:v>
                </c:pt>
                <c:pt idx="1">
                  <c:v>11337.581399999999</c:v>
                </c:pt>
                <c:pt idx="2">
                  <c:v>7854.2798000000003</c:v>
                </c:pt>
                <c:pt idx="3">
                  <c:v>5946.9078</c:v>
                </c:pt>
                <c:pt idx="4">
                  <c:v>4742.3573999999999</c:v>
                </c:pt>
                <c:pt idx="5">
                  <c:v>4047.3154</c:v>
                </c:pt>
                <c:pt idx="6">
                  <c:v>3492.4654</c:v>
                </c:pt>
                <c:pt idx="7">
                  <c:v>3114.4207999999999</c:v>
                </c:pt>
                <c:pt idx="8">
                  <c:v>2803.3404</c:v>
                </c:pt>
                <c:pt idx="9">
                  <c:v>2579.4351999999999</c:v>
                </c:pt>
                <c:pt idx="10">
                  <c:v>2342.2930000000001</c:v>
                </c:pt>
                <c:pt idx="11">
                  <c:v>2215.2272000000003</c:v>
                </c:pt>
                <c:pt idx="12">
                  <c:v>2067.2296000000001</c:v>
                </c:pt>
                <c:pt idx="13">
                  <c:v>1940.3556000000001</c:v>
                </c:pt>
                <c:pt idx="14">
                  <c:v>1838.5955999999999</c:v>
                </c:pt>
                <c:pt idx="15">
                  <c:v>1791.204</c:v>
                </c:pt>
                <c:pt idx="16">
                  <c:v>1923.0128</c:v>
                </c:pt>
                <c:pt idx="17">
                  <c:v>1929.3296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4D2E-84FF-6379B33839E7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'V2'!$I$2:$I$19</c:f>
              <c:numCache>
                <c:formatCode>General</c:formatCode>
                <c:ptCount val="18"/>
                <c:pt idx="0">
                  <c:v>111933.73639999999</c:v>
                </c:pt>
                <c:pt idx="1">
                  <c:v>56307.57</c:v>
                </c:pt>
                <c:pt idx="2">
                  <c:v>39109.661399999997</c:v>
                </c:pt>
                <c:pt idx="3">
                  <c:v>29692.55</c:v>
                </c:pt>
                <c:pt idx="4">
                  <c:v>24222.696199999998</c:v>
                </c:pt>
                <c:pt idx="5">
                  <c:v>20196.313600000001</c:v>
                </c:pt>
                <c:pt idx="6">
                  <c:v>17572.359800000002</c:v>
                </c:pt>
                <c:pt idx="7">
                  <c:v>15416.054599999999</c:v>
                </c:pt>
                <c:pt idx="8">
                  <c:v>14122.3488</c:v>
                </c:pt>
                <c:pt idx="9">
                  <c:v>12766.856400000001</c:v>
                </c:pt>
                <c:pt idx="10">
                  <c:v>11946.766799999999</c:v>
                </c:pt>
                <c:pt idx="11">
                  <c:v>11024.019399999999</c:v>
                </c:pt>
                <c:pt idx="12">
                  <c:v>10375.7444</c:v>
                </c:pt>
                <c:pt idx="13">
                  <c:v>9768.4261999999999</c:v>
                </c:pt>
                <c:pt idx="14">
                  <c:v>9202.48</c:v>
                </c:pt>
                <c:pt idx="15">
                  <c:v>8929.9601999999995</c:v>
                </c:pt>
                <c:pt idx="16">
                  <c:v>9546.3158000000003</c:v>
                </c:pt>
                <c:pt idx="17">
                  <c:v>9147.3259999999991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D-4D2E-84FF-6379B33839E7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'V2'!$O$2:$O$21</c:f>
              <c:numCache>
                <c:formatCode>General</c:formatCode>
                <c:ptCount val="20"/>
                <c:pt idx="0">
                  <c:v>224856.3026</c:v>
                </c:pt>
                <c:pt idx="1">
                  <c:v>113758.4682</c:v>
                </c:pt>
                <c:pt idx="2">
                  <c:v>78240.6302</c:v>
                </c:pt>
                <c:pt idx="3">
                  <c:v>58490.2336</c:v>
                </c:pt>
                <c:pt idx="4">
                  <c:v>48591.920399999995</c:v>
                </c:pt>
                <c:pt idx="5">
                  <c:v>40277.995600000002</c:v>
                </c:pt>
                <c:pt idx="6">
                  <c:v>34934.556799999998</c:v>
                </c:pt>
                <c:pt idx="7">
                  <c:v>30773.912400000001</c:v>
                </c:pt>
                <c:pt idx="8">
                  <c:v>28118.645800000002</c:v>
                </c:pt>
                <c:pt idx="9">
                  <c:v>25490.294000000002</c:v>
                </c:pt>
                <c:pt idx="10">
                  <c:v>23595.082200000001</c:v>
                </c:pt>
                <c:pt idx="11">
                  <c:v>21944.648000000001</c:v>
                </c:pt>
                <c:pt idx="12">
                  <c:v>20594.766599999999</c:v>
                </c:pt>
                <c:pt idx="13">
                  <c:v>19367.568200000002</c:v>
                </c:pt>
                <c:pt idx="14">
                  <c:v>18314.341799999998</c:v>
                </c:pt>
                <c:pt idx="15">
                  <c:v>17718.9022</c:v>
                </c:pt>
                <c:pt idx="16">
                  <c:v>18820.251800000002</c:v>
                </c:pt>
                <c:pt idx="17">
                  <c:v>18284.189399999999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D-4D2E-84FF-6379B338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  <c:max val="2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'V2'!$D$2:$D$19</c:f>
              <c:numCache>
                <c:formatCode>General</c:formatCode>
                <c:ptCount val="18"/>
                <c:pt idx="0">
                  <c:v>4.4462889627190229E-2</c:v>
                </c:pt>
                <c:pt idx="1">
                  <c:v>8.8202233326412999E-2</c:v>
                </c:pt>
                <c:pt idx="2">
                  <c:v>0.12731912097147341</c:v>
                </c:pt>
                <c:pt idx="3">
                  <c:v>0.16815461642099108</c:v>
                </c:pt>
                <c:pt idx="4">
                  <c:v>0.21086559186787568</c:v>
                </c:pt>
                <c:pt idx="5">
                  <c:v>0.24707735898220337</c:v>
                </c:pt>
                <c:pt idx="6">
                  <c:v>0.28633068204483858</c:v>
                </c:pt>
                <c:pt idx="7">
                  <c:v>0.32108698991478607</c:v>
                </c:pt>
                <c:pt idx="8">
                  <c:v>0.35671729341181685</c:v>
                </c:pt>
                <c:pt idx="9">
                  <c:v>0.38768176847396674</c:v>
                </c:pt>
                <c:pt idx="10">
                  <c:v>0.42693207041134473</c:v>
                </c:pt>
                <c:pt idx="11">
                  <c:v>0.45142096485633615</c:v>
                </c:pt>
                <c:pt idx="12">
                  <c:v>0.48373920342471871</c:v>
                </c:pt>
                <c:pt idx="13">
                  <c:v>0.51536945083674346</c:v>
                </c:pt>
                <c:pt idx="14">
                  <c:v>0.54389339341397314</c:v>
                </c:pt>
                <c:pt idx="15">
                  <c:v>0.55828370191223331</c:v>
                </c:pt>
                <c:pt idx="16">
                  <c:v>0.52001733945816686</c:v>
                </c:pt>
                <c:pt idx="17">
                  <c:v>0.51831475555032169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2-4105-955B-0A62206099BF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'V2'!$J$2:$J$19</c:f>
              <c:numCache>
                <c:formatCode>General</c:formatCode>
                <c:ptCount val="18"/>
                <c:pt idx="0">
                  <c:v>4.4669285246873976E-2</c:v>
                </c:pt>
                <c:pt idx="1">
                  <c:v>8.8798007088567305E-2</c:v>
                </c:pt>
                <c:pt idx="2">
                  <c:v>0.12784564787871061</c:v>
                </c:pt>
                <c:pt idx="3">
                  <c:v>0.16839240819666887</c:v>
                </c:pt>
                <c:pt idx="4">
                  <c:v>0.20641797918433211</c:v>
                </c:pt>
                <c:pt idx="5">
                  <c:v>0.24756993276238293</c:v>
                </c:pt>
                <c:pt idx="6">
                  <c:v>0.28453776595218583</c:v>
                </c:pt>
                <c:pt idx="7">
                  <c:v>0.32433720103715774</c:v>
                </c:pt>
                <c:pt idx="8">
                  <c:v>0.35404875426954474</c:v>
                </c:pt>
                <c:pt idx="9">
                  <c:v>0.39163908822535198</c:v>
                </c:pt>
                <c:pt idx="10">
                  <c:v>0.4185232777792231</c:v>
                </c:pt>
                <c:pt idx="11">
                  <c:v>0.45355507991939858</c:v>
                </c:pt>
                <c:pt idx="12">
                  <c:v>0.48189313530121269</c:v>
                </c:pt>
                <c:pt idx="13">
                  <c:v>0.51185317856012469</c:v>
                </c:pt>
                <c:pt idx="14">
                  <c:v>0.54333179751545235</c:v>
                </c:pt>
                <c:pt idx="15">
                  <c:v>0.55991290980221842</c:v>
                </c:pt>
                <c:pt idx="16">
                  <c:v>0.52376226648609292</c:v>
                </c:pt>
                <c:pt idx="17">
                  <c:v>0.54660782834240307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2-4105-955B-0A62206099BF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4.4472847255649928E-2</c:v>
                </c:pt>
                <c:pt idx="1">
                  <c:v>8.7905543721095922E-2</c:v>
                </c:pt>
                <c:pt idx="2">
                  <c:v>0.12781083146234679</c:v>
                </c:pt>
                <c:pt idx="3">
                  <c:v>0.17096871365547084</c:v>
                </c:pt>
                <c:pt idx="4">
                  <c:v>0.20579552974407656</c:v>
                </c:pt>
                <c:pt idx="5">
                  <c:v>0.24827451940036457</c:v>
                </c:pt>
                <c:pt idx="6">
                  <c:v>0.28624951669631604</c:v>
                </c:pt>
                <c:pt idx="7">
                  <c:v>0.32495055779777937</c:v>
                </c:pt>
                <c:pt idx="8">
                  <c:v>0.35563590334780631</c:v>
                </c:pt>
                <c:pt idx="9">
                  <c:v>0.39230618524839295</c:v>
                </c:pt>
                <c:pt idx="10">
                  <c:v>0.42381712914736103</c:v>
                </c:pt>
                <c:pt idx="11">
                  <c:v>0.45569197555595331</c:v>
                </c:pt>
                <c:pt idx="12">
                  <c:v>0.48556024907803524</c:v>
                </c:pt>
                <c:pt idx="13">
                  <c:v>0.5163270833351189</c:v>
                </c:pt>
                <c:pt idx="14">
                  <c:v>0.54602016874010728</c:v>
                </c:pt>
                <c:pt idx="15">
                  <c:v>0.56436904990648906</c:v>
                </c:pt>
                <c:pt idx="16">
                  <c:v>0.53134251901985707</c:v>
                </c:pt>
                <c:pt idx="17">
                  <c:v>0.5469206089059655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2-4105-955B-0A622060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1.9674618180814372</c:v>
                </c:pt>
                <c:pt idx="2">
                  <c:v>2.8911870746081445</c:v>
                </c:pt>
                <c:pt idx="3">
                  <c:v>3.7965813415851413</c:v>
                </c:pt>
                <c:pt idx="4">
                  <c:v>4.666017819112696</c:v>
                </c:pt>
                <c:pt idx="5">
                  <c:v>5.6016552813286458</c:v>
                </c:pt>
                <c:pt idx="6">
                  <c:v>6.4251691649053511</c:v>
                </c:pt>
                <c:pt idx="7">
                  <c:v>7.3784075418196542</c:v>
                </c:pt>
                <c:pt idx="8">
                  <c:v>8.1351267159435192</c:v>
                </c:pt>
                <c:pt idx="9">
                  <c:v>8.8612986535313141</c:v>
                </c:pt>
                <c:pt idx="10">
                  <c:v>9.624418950380468</c:v>
                </c:pt>
                <c:pt idx="11">
                  <c:v>10.361410050019822</c:v>
                </c:pt>
                <c:pt idx="12">
                  <c:v>11.075780143271862</c:v>
                </c:pt>
                <c:pt idx="13">
                  <c:v>11.864533070107246</c:v>
                </c:pt>
                <c:pt idx="14">
                  <c:v>12.586113046730365</c:v>
                </c:pt>
                <c:pt idx="15">
                  <c:v>13.288834512753015</c:v>
                </c:pt>
                <c:pt idx="16">
                  <c:v>11.8996450257793</c:v>
                </c:pt>
                <c:pt idx="17">
                  <c:v>12.341308718647079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8-4B66-B86E-DD07CB779F3A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1.9995156999021113</c:v>
                </c:pt>
                <c:pt idx="2">
                  <c:v>2.979939923552767</c:v>
                </c:pt>
                <c:pt idx="3">
                  <c:v>3.8460902654175078</c:v>
                </c:pt>
                <c:pt idx="4">
                  <c:v>4.8171993910375894</c:v>
                </c:pt>
                <c:pt idx="5">
                  <c:v>5.6402517568215815</c:v>
                </c:pt>
                <c:pt idx="6">
                  <c:v>6.6193334444808398</c:v>
                </c:pt>
                <c:pt idx="7">
                  <c:v>7.4851656808633997</c:v>
                </c:pt>
                <c:pt idx="8">
                  <c:v>8.3564955308901361</c:v>
                </c:pt>
                <c:pt idx="9">
                  <c:v>9.0205888527071938</c:v>
                </c:pt>
                <c:pt idx="10">
                  <c:v>9.8919107078763933</c:v>
                </c:pt>
                <c:pt idx="11">
                  <c:v>10.496371469253042</c:v>
                </c:pt>
                <c:pt idx="12">
                  <c:v>11.080990650297219</c:v>
                </c:pt>
                <c:pt idx="13">
                  <c:v>11.813637560573454</c:v>
                </c:pt>
                <c:pt idx="14">
                  <c:v>12.401433432457884</c:v>
                </c:pt>
                <c:pt idx="15">
                  <c:v>13.023636776422347</c:v>
                </c:pt>
                <c:pt idx="16">
                  <c:v>12.153934854186742</c:v>
                </c:pt>
                <c:pt idx="17">
                  <c:v>12.563699887699739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8-4B66-B86E-DD07CB779F3A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1.9716674655578683</c:v>
                </c:pt>
                <c:pt idx="2">
                  <c:v>2.9377472140376106</c:v>
                </c:pt>
                <c:pt idx="3">
                  <c:v>3.8076423312644185</c:v>
                </c:pt>
                <c:pt idx="4">
                  <c:v>4.7430365522939937</c:v>
                </c:pt>
                <c:pt idx="5">
                  <c:v>5.5869754778814835</c:v>
                </c:pt>
                <c:pt idx="6">
                  <c:v>6.5371929405032425</c:v>
                </c:pt>
                <c:pt idx="7">
                  <c:v>7.3419925675127882</c:v>
                </c:pt>
                <c:pt idx="8">
                  <c:v>8.2552760502611022</c:v>
                </c:pt>
                <c:pt idx="9">
                  <c:v>8.9112538449472769</c:v>
                </c:pt>
                <c:pt idx="10">
                  <c:v>9.7317318836262121</c:v>
                </c:pt>
                <c:pt idx="11">
                  <c:v>10.387666932074836</c:v>
                </c:pt>
                <c:pt idx="12">
                  <c:v>11.089635335152197</c:v>
                </c:pt>
                <c:pt idx="13">
                  <c:v>11.710609086426141</c:v>
                </c:pt>
                <c:pt idx="14">
                  <c:v>12.319087080856299</c:v>
                </c:pt>
                <c:pt idx="15">
                  <c:v>12.952432353658089</c:v>
                </c:pt>
                <c:pt idx="16">
                  <c:v>12.109901858153359</c:v>
                </c:pt>
                <c:pt idx="17">
                  <c:v>12.414277260296297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8-4B66-B86E-DD07CB77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180974</xdr:rowOff>
    </xdr:from>
    <xdr:to>
      <xdr:col>9</xdr:col>
      <xdr:colOff>577850</xdr:colOff>
      <xdr:row>53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186F1C-D06B-4617-AAA3-DA67F88C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24</xdr:row>
      <xdr:rowOff>6350</xdr:rowOff>
    </xdr:from>
    <xdr:to>
      <xdr:col>19</xdr:col>
      <xdr:colOff>330200</xdr:colOff>
      <xdr:row>53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6DE8DD-09CE-454F-A8F9-125694506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24</xdr:row>
      <xdr:rowOff>0</xdr:rowOff>
    </xdr:from>
    <xdr:to>
      <xdr:col>30</xdr:col>
      <xdr:colOff>241300</xdr:colOff>
      <xdr:row>53</xdr:row>
      <xdr:rowOff>155575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4BADB7-80D8-4A9A-9911-B87270BB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161924</xdr:rowOff>
    </xdr:from>
    <xdr:to>
      <xdr:col>9</xdr:col>
      <xdr:colOff>577850</xdr:colOff>
      <xdr:row>53</xdr:row>
      <xdr:rowOff>133349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B6D326-D996-1184-EB7A-E19378DA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755650</xdr:colOff>
      <xdr:row>23</xdr:row>
      <xdr:rowOff>171450</xdr:rowOff>
    </xdr:from>
    <xdr:to>
      <xdr:col>19</xdr:col>
      <xdr:colOff>330200</xdr:colOff>
      <xdr:row>53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5F734A-7883-D68F-C17F-17B89021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24</xdr:row>
      <xdr:rowOff>22226</xdr:rowOff>
    </xdr:from>
    <xdr:to>
      <xdr:col>32</xdr:col>
      <xdr:colOff>444500</xdr:colOff>
      <xdr:row>53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60DD24-9B26-43AA-A111-DE5863723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425450</xdr:colOff>
      <xdr:row>53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09A17-51C3-46FF-B3B6-CEB2EE07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24</xdr:row>
      <xdr:rowOff>9526</xdr:rowOff>
    </xdr:from>
    <xdr:to>
      <xdr:col>21</xdr:col>
      <xdr:colOff>533400</xdr:colOff>
      <xdr:row>53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6FD6AE6-E946-433F-B5BD-8C9E47FB1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23</xdr:row>
      <xdr:rowOff>22226</xdr:rowOff>
    </xdr:from>
    <xdr:to>
      <xdr:col>32</xdr:col>
      <xdr:colOff>374650</xdr:colOff>
      <xdr:row>52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F9263F-3ACE-4610-BCEB-C5FA9605A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425450</xdr:colOff>
      <xdr:row>52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64AB813-8806-4BE3-A03B-253883EE4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23</xdr:row>
      <xdr:rowOff>9526</xdr:rowOff>
    </xdr:from>
    <xdr:to>
      <xdr:col>21</xdr:col>
      <xdr:colOff>463550</xdr:colOff>
      <xdr:row>52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5B7712-26D1-4D92-8871-46EFA10B0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438150</xdr:colOff>
      <xdr:row>22</xdr:row>
      <xdr:rowOff>22226</xdr:rowOff>
    </xdr:from>
    <xdr:to>
      <xdr:col>35</xdr:col>
      <xdr:colOff>107950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7613B5-79D3-4768-A6C5-5AD14DB24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25400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449265-0011-47CA-A8FF-CEDC03B3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22</xdr:row>
      <xdr:rowOff>9526</xdr:rowOff>
    </xdr:from>
    <xdr:to>
      <xdr:col>24</xdr:col>
      <xdr:colOff>196850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F0E2A2-F0CB-467F-81C2-924388A9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8D5F95-CF67-49FD-9A9B-EBF42E585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35990E-1F9D-481B-81F4-A532658FF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E8BE8C0-A91D-4DAE-A6A5-ECAC8F3F0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666496-FBE4-46BE-A58B-FA5C16E90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14E6A2-1A27-48A7-80DB-C6A0EEB48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0EB50B-B648-4F54-ADCD-8E8BEAA0F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6</xdr:col>
      <xdr:colOff>482600</xdr:colOff>
      <xdr:row>23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DD8DAA2-E3C7-64F0-0E2C-1CBF0D09E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9</xdr:row>
      <xdr:rowOff>15875</xdr:rowOff>
    </xdr:from>
    <xdr:to>
      <xdr:col>15</xdr:col>
      <xdr:colOff>146050</xdr:colOff>
      <xdr:row>23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FBB704B-59B9-BBC1-EAED-DFCE8B37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15874</xdr:rowOff>
    </xdr:from>
    <xdr:to>
      <xdr:col>15</xdr:col>
      <xdr:colOff>596900</xdr:colOff>
      <xdr:row>34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588F26-3542-CE76-5801-C6CAF037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32</xdr:col>
      <xdr:colOff>0</xdr:colOff>
      <xdr:row>34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BB265C-E9CA-4BA2-B028-A50C338A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16</xdr:col>
      <xdr:colOff>0</xdr:colOff>
      <xdr:row>68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2D4324E-CCA6-43CB-92EF-99915995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25A8D892-765C-4137-82A6-41E6D1F61B2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7366A30E-E965-4281-B59A-49A8848C058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8" xr16:uid="{EDD71C71-F73D-4018-A80D-F764C4CD83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B04B3D40-DC55-44EE-9187-B633195BBC5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2" xr16:uid="{F2774A49-8DBD-46FE-A7BA-91F8A1FC063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9" xr16:uid="{B89E3FF2-B43B-4F71-8292-A04EFEAB18B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" xr16:uid="{B47CFEBE-E7EE-4009-BBEB-D4F0A553D3C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7EF722C3-B48F-4038-9B44-66BEE327FFB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0" xr16:uid="{B7E3124A-0B0F-4BF2-AEAB-0D404DCD086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3808C241-D01C-4BC9-8E6B-154E2FBE074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2" xr16:uid="{979DE9BC-3A00-4725-A1A4-61B2C04B837E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RowsFilter" tableColumnId="1"/>
      <queryTableField id="2" name="mean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5" xr16:uid="{F63CA92F-C414-4505-9AE9-C32EDA47EFC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23AD176E-0802-490F-BC62-D307A9B0B7E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F8FF25EA-E6E9-4AC6-B835-3566C8BD2D7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6" xr16:uid="{B649B86D-D51E-4421-A33B-EB198FDF597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7F7C4757-F40B-4DB3-8B9F-3192E954F08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" xr16:uid="{60AF1DE1-19A2-4163-A6DA-9C4CA31EDB6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7" xr16:uid="{1211458C-F63F-4F4C-80BF-897504C09AA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203522D7-93EF-4BE2-B56C-C55402A9BF1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7E82F-A2DC-4BD4-95A5-A6058131D35E}" name="executionTime_1IMGS" displayName="executionTime_1IMGS" ref="A1:E19" tableType="queryTable" totalsRowShown="0">
  <autoFilter ref="A1:E19" xr:uid="{B8F7E82F-A2DC-4BD4-95A5-A6058131D35E}"/>
  <tableColumns count="5">
    <tableColumn id="1" xr3:uid="{C9A21ADF-AD18-4DAA-9644-A53B7E700E24}" uniqueName="1" name="Threads" queryTableFieldId="1"/>
    <tableColumn id="2" xr3:uid="{61447FE0-B583-4B76-B17D-3197D86AF5CB}" uniqueName="2" name="NImgs" queryTableFieldId="2"/>
    <tableColumn id="3" xr3:uid="{47604FBA-A345-4080-8F01-3E2EC7D8A48C}" uniqueName="3" name="mean" queryTableFieldId="3"/>
    <tableColumn id="4" xr3:uid="{A873C642-06AD-4607-BE79-563F53DED7B8}" uniqueName="4" name="Colonna1" queryTableFieldId="4" dataDxfId="37">
      <calculatedColumnFormula>1000/executionTime_1IMGS[[#This Row],[mean]]</calculatedColumnFormula>
    </tableColumn>
    <tableColumn id="5" xr3:uid="{126D258A-5E18-4371-AA20-9C3E8462DEEB}" uniqueName="5" name="Colonna2" queryTableFieldId="5" dataDxfId="36">
      <calculatedColumnFormula>$C$2/executionTime_1IMGS[[#This Row],[mean]]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15932A-3A09-43B2-BE4E-924DDD17F88D}" name="executionTime_1IMGS__4" displayName="executionTime_1IMGS__4" ref="A1:E19" tableType="queryTable" totalsRowShown="0">
  <autoFilter ref="A1:E19" xr:uid="{B815932A-3A09-43B2-BE4E-924DDD17F88D}"/>
  <tableColumns count="5">
    <tableColumn id="1" xr3:uid="{BE94BF17-0491-4EBA-AE78-23E0558C8FD8}" uniqueName="1" name="Threads" queryTableFieldId="1"/>
    <tableColumn id="2" xr3:uid="{41B91264-6B96-4BB0-A205-AD8FBAA6290C}" uniqueName="2" name="NImgs" queryTableFieldId="2"/>
    <tableColumn id="3" xr3:uid="{BD339680-1185-4D0A-9FBD-C16476C3FE2F}" uniqueName="3" name="mean" queryTableFieldId="3"/>
    <tableColumn id="4" xr3:uid="{3ED5E2E3-6251-4C4C-A0BD-9C470060D708}" uniqueName="4" name="Colonna1" queryTableFieldId="4" dataDxfId="19">
      <calculatedColumnFormula>executionTime_1IMGS__4[[#This Row],[NImgs]]*1000/executionTime_1IMGS__4[[#This Row],[mean]]</calculatedColumnFormula>
    </tableColumn>
    <tableColumn id="5" xr3:uid="{C2952EE2-3528-4025-B864-94A2E9D2E05E}" uniqueName="5" name="Colonna2" queryTableFieldId="5" dataDxfId="18">
      <calculatedColumnFormula>$C$2/executionTime_1IMGS__4[[#This Row],[mean]]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5F6350-3EA8-45A0-BCCB-8CE45CDF949B}" name="executionTime_5IMGS__4" displayName="executionTime_5IMGS__4" ref="G1:K19" tableType="queryTable" totalsRowShown="0">
  <autoFilter ref="G1:K19" xr:uid="{B75F6350-3EA8-45A0-BCCB-8CE45CDF949B}"/>
  <tableColumns count="5">
    <tableColumn id="1" xr3:uid="{0A4107B1-4F96-418D-9DDD-3A56AD9286B0}" uniqueName="1" name="Threads" queryTableFieldId="1"/>
    <tableColumn id="2" xr3:uid="{30909811-AD33-426C-AD9F-ECA31E568E20}" uniqueName="2" name="NImgs" queryTableFieldId="2"/>
    <tableColumn id="3" xr3:uid="{198B7341-FEEB-46D2-B3E4-C9F695675A9E}" uniqueName="3" name="mean" queryTableFieldId="3"/>
    <tableColumn id="4" xr3:uid="{0A6C3ACA-EBF8-403A-9CCA-8B5A94F8B914}" uniqueName="4" name="Colonna1" queryTableFieldId="4" dataDxfId="17">
      <calculatedColumnFormula>executionTime_5IMGS__4[[#This Row],[NImgs]]*1000/executionTime_5IMGS__4[[#This Row],[mean]]</calculatedColumnFormula>
    </tableColumn>
    <tableColumn id="5" xr3:uid="{3EF9AEFD-AD30-45AC-884E-9F0A9BD576FB}" uniqueName="5" name="Colonna2" queryTableFieldId="5" dataDxfId="16">
      <calculatedColumnFormula>$I$2/executionTime_5IMGS__4[[#This Row],[mean]]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CF01F4-5B27-4A20-A107-AC6B357D6487}" name="executionTime_10IMGS__4" displayName="executionTime_10IMGS__4" ref="M1:Q19" tableType="queryTable" totalsRowShown="0">
  <autoFilter ref="M1:Q19" xr:uid="{85CF01F4-5B27-4A20-A107-AC6B357D6487}"/>
  <tableColumns count="5">
    <tableColumn id="1" xr3:uid="{88BA1F5A-E505-47DD-ADB8-D4E59AE0E1D5}" uniqueName="1" name="Threads" queryTableFieldId="1"/>
    <tableColumn id="2" xr3:uid="{1A7497C8-FA5B-4BA6-85FB-32A7CCCB5ED4}" uniqueName="2" name="NImgs" queryTableFieldId="2"/>
    <tableColumn id="3" xr3:uid="{B75C08D9-BC91-4E2D-A78F-40FB89E4AB9C}" uniqueName="3" name="mean" queryTableFieldId="3"/>
    <tableColumn id="4" xr3:uid="{19ADC167-3851-4743-ADDF-F7F4B10CED6E}" uniqueName="4" name="Colonna1" queryTableFieldId="4" dataDxfId="15">
      <calculatedColumnFormula>executionTime_10IMGS__4[[#This Row],[NImgs]]*1000/executionTime_10IMGS__4[[#This Row],[mean]]</calculatedColumnFormula>
    </tableColumn>
    <tableColumn id="5" xr3:uid="{A17E2362-BFB4-49B3-910D-751060C28071}" uniqueName="5" name="Colonna2" queryTableFieldId="5" dataDxfId="14">
      <calculatedColumnFormula>$O$2/executionTime_10IMGS__4[[#This Row],[mean]]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288C0C2-9D8A-4000-943F-023B03DFC8B5}" name="executionTime_1IMGS__5" displayName="executionTime_1IMGS__5" ref="A1:E19" tableType="queryTable" totalsRowShown="0">
  <autoFilter ref="A1:E19" xr:uid="{B288C0C2-9D8A-4000-943F-023B03DFC8B5}"/>
  <tableColumns count="5">
    <tableColumn id="1" xr3:uid="{2B2E5D65-1179-4FF2-AC59-D1B0B68684D0}" uniqueName="1" name="Threads" queryTableFieldId="1"/>
    <tableColumn id="2" xr3:uid="{56DB9D88-018B-4EC1-8619-01CEB9EEFE33}" uniqueName="2" name="NImgs" queryTableFieldId="2"/>
    <tableColumn id="3" xr3:uid="{A3CB52D9-CD18-451D-9E01-A8CFBF4F3C7F}" uniqueName="3" name="mean" queryTableFieldId="3"/>
    <tableColumn id="4" xr3:uid="{DEDDD485-4D58-4433-AB4B-AD0F854D75D4}" uniqueName="4" name="Colonna1" queryTableFieldId="4" dataDxfId="13">
      <calculatedColumnFormula>executionTime_1IMGS__5[[#This Row],[NImgs]]*1000/executionTime_1IMGS__5[[#This Row],[mean]]</calculatedColumnFormula>
    </tableColumn>
    <tableColumn id="5" xr3:uid="{F53AFF70-20B6-4FE2-83C9-6133E1763A24}" uniqueName="5" name="Colonna2" queryTableFieldId="5" dataDxfId="12">
      <calculatedColumnFormula>$C$2/executionTime_1IMGS__5[[#This Row],[mean]]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C551312-225B-4798-8F8F-260868FC3BCF}" name="executionTime_5IMGS__5" displayName="executionTime_5IMGS__5" ref="G1:K19" tableType="queryTable" totalsRowShown="0">
  <autoFilter ref="G1:K19" xr:uid="{5C551312-225B-4798-8F8F-260868FC3BCF}"/>
  <tableColumns count="5">
    <tableColumn id="1" xr3:uid="{3254AE89-4909-43E9-A932-DF350095426F}" uniqueName="1" name="Threads" queryTableFieldId="1"/>
    <tableColumn id="2" xr3:uid="{D85680BD-4B26-432A-91E8-B9C8C651A21D}" uniqueName="2" name="NImgs" queryTableFieldId="2"/>
    <tableColumn id="3" xr3:uid="{EB3AA7C0-4955-4FED-B0AA-D817FB201663}" uniqueName="3" name="mean" queryTableFieldId="3"/>
    <tableColumn id="4" xr3:uid="{438A9AAF-8501-49F5-8D29-6B8B646FE0CD}" uniqueName="4" name="Colonna1" queryTableFieldId="4" dataDxfId="11">
      <calculatedColumnFormula>executionTime_5IMGS__5[[#This Row],[NImgs]]*1000/executionTime_5IMGS__5[[#This Row],[mean]]</calculatedColumnFormula>
    </tableColumn>
    <tableColumn id="5" xr3:uid="{3E15B50C-4868-4A1C-A855-B581147327C3}" uniqueName="5" name="Colonna2" queryTableFieldId="5" dataDxfId="10">
      <calculatedColumnFormula>$I$2/executionTime_5IMGS__5[[#This Row],[mean]]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2C7C569-93D0-4519-9CE9-DFA88E81A28D}" name="executionTime_10IMGS__5" displayName="executionTime_10IMGS__5" ref="M1:Q19" tableType="queryTable" totalsRowShown="0">
  <autoFilter ref="M1:Q19" xr:uid="{02C7C569-93D0-4519-9CE9-DFA88E81A28D}"/>
  <tableColumns count="5">
    <tableColumn id="1" xr3:uid="{272D64A0-0C72-4C45-AE4F-674C51D83BD6}" uniqueName="1" name="Threads" queryTableFieldId="1"/>
    <tableColumn id="2" xr3:uid="{E42FDA21-3065-4F29-9204-9E455397A7B7}" uniqueName="2" name="NImgs" queryTableFieldId="2"/>
    <tableColumn id="3" xr3:uid="{82147806-FABC-4B88-8A68-ACF69CBD8050}" uniqueName="3" name="mean" queryTableFieldId="3"/>
    <tableColumn id="4" xr3:uid="{8062C119-EA87-401B-ABEE-B99E472CFC9F}" uniqueName="4" name="Colonna1" queryTableFieldId="4" dataDxfId="9">
      <calculatedColumnFormula>executionTime_10IMGS__5[[#This Row],[NImgs]]*1000/executionTime_10IMGS__5[[#This Row],[mean]]</calculatedColumnFormula>
    </tableColumn>
    <tableColumn id="5" xr3:uid="{D1FDF48A-4F3C-48EC-B3BB-96ED5DD151FA}" uniqueName="5" name="Colonna2" queryTableFieldId="5" dataDxfId="8">
      <calculatedColumnFormula>$O$2/executionTime_10IMGS__5[[#This Row],[mean]]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3BD6BAF-8408-4B12-8627-F7CA0D82BA0F}" name="executionTime_1IMGS__6" displayName="executionTime_1IMGS__6" ref="A1:E19" tableType="queryTable" totalsRowShown="0">
  <autoFilter ref="A1:E19" xr:uid="{73BD6BAF-8408-4B12-8627-F7CA0D82BA0F}"/>
  <tableColumns count="5">
    <tableColumn id="1" xr3:uid="{D3C4E466-3F39-4BCC-962A-855EFB553EC6}" uniqueName="1" name="Threads" queryTableFieldId="1"/>
    <tableColumn id="2" xr3:uid="{A626064B-3F44-428C-BD58-D0307AE78E7D}" uniqueName="2" name="NImgs" queryTableFieldId="2"/>
    <tableColumn id="3" xr3:uid="{3AF43E4B-0E1E-4473-8016-F4996DDB8449}" uniqueName="3" name="mean" queryTableFieldId="3"/>
    <tableColumn id="4" xr3:uid="{644A6218-9276-45E3-A89F-ABED43E01554}" uniqueName="4" name="Colonna1" queryTableFieldId="4" dataDxfId="7">
      <calculatedColumnFormula>executionTime_1IMGS__6[[#This Row],[NImgs]]*1000/executionTime_1IMGS__6[[#This Row],[mean]]</calculatedColumnFormula>
    </tableColumn>
    <tableColumn id="5" xr3:uid="{2C13EC8A-0BC1-40E1-9765-5DA2A0C66331}" uniqueName="5" name="Colonna2" queryTableFieldId="5" dataDxfId="6">
      <calculatedColumnFormula>$C$2/executionTime_1IMGS__6[[#This Row],[mean]]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4D0543-B015-415D-AFDF-4A05A96B69FC}" name="executionTime_5IMGS__6" displayName="executionTime_5IMGS__6" ref="G1:K19" tableType="queryTable" totalsRowShown="0">
  <autoFilter ref="G1:K19" xr:uid="{744D0543-B015-415D-AFDF-4A05A96B69FC}"/>
  <tableColumns count="5">
    <tableColumn id="1" xr3:uid="{3B57D13A-0985-42E5-AF59-3E639EB393C9}" uniqueName="1" name="Threads" queryTableFieldId="1"/>
    <tableColumn id="2" xr3:uid="{AE56745C-8876-4842-A42E-30AAA2D380E3}" uniqueName="2" name="NImgs" queryTableFieldId="2"/>
    <tableColumn id="3" xr3:uid="{BD81804B-A1FD-4320-9334-B153ED621534}" uniqueName="3" name="mean" queryTableFieldId="3"/>
    <tableColumn id="4" xr3:uid="{9AA8D9EA-46DC-40E4-9A8A-6FC844FB851B}" uniqueName="4" name="Colonna1" queryTableFieldId="4" dataDxfId="5">
      <calculatedColumnFormula>executionTime_5IMGS__6[[#This Row],[NImgs]]*1000/executionTime_5IMGS__6[[#This Row],[mean]]</calculatedColumnFormula>
    </tableColumn>
    <tableColumn id="5" xr3:uid="{E7670930-3BB6-4FA0-AF9B-97F5894C3024}" uniqueName="5" name="Colonna2" queryTableFieldId="5" dataDxfId="4">
      <calculatedColumnFormula>$I$2/executionTime_5IMGS__6[[#This Row],[mean]]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836B3F-EA80-48AC-A6A8-9A9699654522}" name="executionTime_10IMGS__6" displayName="executionTime_10IMGS__6" ref="M1:Q19" tableType="queryTable" totalsRowShown="0">
  <autoFilter ref="M1:Q19" xr:uid="{75836B3F-EA80-48AC-A6A8-9A9699654522}"/>
  <tableColumns count="5">
    <tableColumn id="1" xr3:uid="{2799364D-110E-4231-B1AE-89F1354A6C28}" uniqueName="1" name="Threads" queryTableFieldId="1"/>
    <tableColumn id="2" xr3:uid="{6A795F66-FEB7-4080-A28F-2B161C10F145}" uniqueName="2" name="NImgs" queryTableFieldId="2"/>
    <tableColumn id="3" xr3:uid="{60DF36E8-5EF8-46E3-AA44-0F8DE550E624}" uniqueName="3" name="mean" queryTableFieldId="3"/>
    <tableColumn id="4" xr3:uid="{5330A780-9F0B-420F-B668-58315AD51809}" uniqueName="4" name="Colonna1" queryTableFieldId="4" dataDxfId="3">
      <calculatedColumnFormula>executionTime_10IMGS__6[[#This Row],[NImgs]]*1000/executionTime_10IMGS__6[[#This Row],[mean]]</calculatedColumnFormula>
    </tableColumn>
    <tableColumn id="5" xr3:uid="{164F3679-8233-4A41-ACD3-A9BF55FD82D7}" uniqueName="5" name="Colonna2" queryTableFieldId="5" dataDxfId="2">
      <calculatedColumnFormula>$O$2/executionTime_10IMGS__6[[#This Row],[mean]]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51815-D6E7-40B0-AC7A-756EE2283BCF}" name="scalability" displayName="scalability" ref="A1:D6" tableType="queryTable" totalsRowShown="0">
  <autoFilter ref="A1:D6" xr:uid="{A5151815-D6E7-40B0-AC7A-756EE2283BCF}"/>
  <tableColumns count="4">
    <tableColumn id="1" xr3:uid="{57F5DC95-2DF8-4CC9-A96D-0C3580C5CBB9}" uniqueName="1" name="RowsFilter" queryTableFieldId="1"/>
    <tableColumn id="2" xr3:uid="{AE8E78C4-ACE5-4A33-BCFF-3CD12E96DCDD}" uniqueName="2" name="mean" queryTableFieldId="2"/>
    <tableColumn id="3" xr3:uid="{0057A1E7-C52B-4ED2-86CB-D0730E85062E}" uniqueName="3" name="Colonna1" queryTableFieldId="3" dataDxfId="1">
      <calculatedColumnFormula>scalability[[#This Row],[RowsFilter]]*scalability[[#This Row],[RowsFilter]]*3840*2160</calculatedColumnFormula>
    </tableColumn>
    <tableColumn id="4" xr3:uid="{2ACF230D-AA50-4309-8407-E9745B74DD75}" uniqueName="4" name="Colonna2" queryTableFieldId="4" dataDxfId="0">
      <calculatedColumnFormula>scalability[[#This Row],[mean]]/scalability[[#This Row],[Colonna1]]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0071A-EF4B-4E6B-A72B-118654CDB769}" name="executionTime_5IMGS" displayName="executionTime_5IMGS" ref="G1:K19" tableType="queryTable" totalsRowShown="0">
  <autoFilter ref="G1:K19" xr:uid="{ED00071A-EF4B-4E6B-A72B-118654CDB769}"/>
  <tableColumns count="5">
    <tableColumn id="1" xr3:uid="{D7E73001-D8F0-49E3-BB64-2F46F6BA4943}" uniqueName="1" name="Threads" queryTableFieldId="1"/>
    <tableColumn id="2" xr3:uid="{1DD6E9B2-3825-4AAC-A451-05D456A55A7C}" uniqueName="2" name="NImgs" queryTableFieldId="2"/>
    <tableColumn id="3" xr3:uid="{CE0A929C-36BA-4316-AACD-8C3CBCC5CA7A}" uniqueName="3" name="mean" queryTableFieldId="3"/>
    <tableColumn id="4" xr3:uid="{E117CD4D-65C8-4406-A0AB-B7BEB9289903}" uniqueName="4" name="Colonna1" queryTableFieldId="4" dataDxfId="35">
      <calculatedColumnFormula>5000/executionTime_5IMGS[[#This Row],[mean]]</calculatedColumnFormula>
    </tableColumn>
    <tableColumn id="5" xr3:uid="{75A8AC57-B8EA-4C15-80FD-4C7B1EB849A0}" uniqueName="5" name="Colonna2" queryTableFieldId="5" dataDxfId="34">
      <calculatedColumnFormula>$I$2/executionTime_5IMGS[[#This Row],[mean]]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38A785-58A5-47FC-98AE-887A82868369}" name="executionTime_10IMGS" displayName="executionTime_10IMGS" ref="M1:Q19" tableType="queryTable" totalsRowShown="0">
  <autoFilter ref="M1:Q19" xr:uid="{BB38A785-58A5-47FC-98AE-887A82868369}"/>
  <tableColumns count="5">
    <tableColumn id="1" xr3:uid="{53321D62-336D-432E-A20A-08B758F5818A}" uniqueName="1" name="Threads" queryTableFieldId="1"/>
    <tableColumn id="2" xr3:uid="{4CA7AE6C-C0E6-4AE0-B7CC-175833A281DF}" uniqueName="2" name="NImgs" queryTableFieldId="2"/>
    <tableColumn id="3" xr3:uid="{E6A1AD78-D965-49F7-AB98-DCC35049CF02}" uniqueName="3" name="mean" queryTableFieldId="3"/>
    <tableColumn id="4" xr3:uid="{5F292B05-D84F-40C7-BAFC-BDF5F47A1A15}" uniqueName="4" name="Colonna1" queryTableFieldId="4" dataDxfId="33">
      <calculatedColumnFormula>executionTime_10IMGS[[#This Row],[NImgs]]*1000/executionTime_10IMGS[[#This Row],[mean]]</calculatedColumnFormula>
    </tableColumn>
    <tableColumn id="5" xr3:uid="{6231C5D5-A585-4EB0-8AD4-2E210FC8DE0D}" uniqueName="5" name="Colonna2" queryTableFieldId="5" dataDxfId="32">
      <calculatedColumnFormula>$O$2/executionTime_10IMGS[[#This Row],[mean]]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4D25CF-3729-4AAC-902A-86D6CE9F5619}" name="executionTime_1IMGS__2" displayName="executionTime_1IMGS__2" ref="A1:E19" tableType="queryTable" totalsRowShown="0">
  <autoFilter ref="A1:E19" xr:uid="{8A4D25CF-3729-4AAC-902A-86D6CE9F5619}"/>
  <tableColumns count="5">
    <tableColumn id="1" xr3:uid="{23F8442D-30BB-4DEB-BB71-55D4FAF3B236}" uniqueName="1" name="Threads" queryTableFieldId="1"/>
    <tableColumn id="2" xr3:uid="{5A5F171A-CDEA-467B-A1F8-9ED97E081D23}" uniqueName="2" name="NImgs" queryTableFieldId="2"/>
    <tableColumn id="3" xr3:uid="{D5843088-AE87-4242-AB06-5E7F0B295C38}" uniqueName="3" name="mean" queryTableFieldId="3"/>
    <tableColumn id="4" xr3:uid="{3E7A18D2-BA5E-42DC-B177-01A430B3BF37}" uniqueName="4" name="Colonna1" queryTableFieldId="4" dataDxfId="31">
      <calculatedColumnFormula>1000/executionTime_1IMGS__2[[#This Row],[mean]]</calculatedColumnFormula>
    </tableColumn>
    <tableColumn id="5" xr3:uid="{4F10ED23-1FD9-4D9E-A597-99999C4FC0A9}" uniqueName="5" name="Colonna2" queryTableFieldId="5" dataDxfId="30">
      <calculatedColumnFormula>$C$2/executionTime_1IMGS__2[[#This Row],[mean]]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DB97EF-0281-4716-A2A2-87A7323A67EB}" name="executionTime_5IMGS__2" displayName="executionTime_5IMGS__2" ref="G1:K19" tableType="queryTable" totalsRowShown="0">
  <autoFilter ref="G1:K19" xr:uid="{3CDB97EF-0281-4716-A2A2-87A7323A67EB}"/>
  <tableColumns count="5">
    <tableColumn id="1" xr3:uid="{DCD31EE3-B8B8-4026-ADDD-C0C5723B5E9F}" uniqueName="1" name="Threads" queryTableFieldId="1"/>
    <tableColumn id="2" xr3:uid="{66F3C5F1-0608-43F4-B8BD-0A7DBF66DECB}" uniqueName="2" name="NImgs" queryTableFieldId="2"/>
    <tableColumn id="3" xr3:uid="{31A6B407-5A40-4D64-B7EC-DAA1AE32B6CB}" uniqueName="3" name="mean" queryTableFieldId="3"/>
    <tableColumn id="4" xr3:uid="{B5BD37B6-F1C0-4A12-AF91-D37398064C11}" uniqueName="4" name="Colonna1" queryTableFieldId="4" dataDxfId="29">
      <calculatedColumnFormula>5000/executionTime_5IMGS__2[[#This Row],[mean]]</calculatedColumnFormula>
    </tableColumn>
    <tableColumn id="5" xr3:uid="{959708A8-C950-4B05-B9B7-D44CDFA29D8F}" uniqueName="5" name="Colonna2" queryTableFieldId="5" dataDxfId="28">
      <calculatedColumnFormula>$I$2/executionTime_5IMGS__2[[#This Row],[mean]]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17B5C5-F5FB-4853-8239-5B5B7E829D1E}" name="executionTime_10IMGS__2" displayName="executionTime_10IMGS__2" ref="M1:Q19" tableType="queryTable" totalsRowShown="0">
  <autoFilter ref="M1:Q19" xr:uid="{CF17B5C5-F5FB-4853-8239-5B5B7E829D1E}"/>
  <tableColumns count="5">
    <tableColumn id="1" xr3:uid="{A4A9984B-99CF-4A35-951A-DCF6D150EEA8}" uniqueName="1" name="Threads" queryTableFieldId="1"/>
    <tableColumn id="2" xr3:uid="{929818BD-BB1A-4CAB-A80C-BEC8BC46ADA7}" uniqueName="2" name="NImgs" queryTableFieldId="2"/>
    <tableColumn id="3" xr3:uid="{79CFCCE1-55A5-4BBA-ACC1-F2D3CB44C66B}" uniqueName="3" name="mean" queryTableFieldId="3"/>
    <tableColumn id="4" xr3:uid="{F62C7DBF-FD68-4020-B1B3-B4F6C3257FDD}" uniqueName="4" name="Colonna1" queryTableFieldId="4" dataDxfId="27">
      <calculatedColumnFormula>executionTime_10IMGS__2[[#This Row],[NImgs]]*1000/executionTime_10IMGS__2[[#This Row],[mean]]</calculatedColumnFormula>
    </tableColumn>
    <tableColumn id="5" xr3:uid="{353CF1E9-3637-4636-9686-D0587A1D2765}" uniqueName="5" name="Colonna2" queryTableFieldId="5" dataDxfId="26">
      <calculatedColumnFormula>$O$2/executionTime_10IMGS__2[[#This Row],[mean]]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D60513-7599-4F9E-95EF-8D32597EE299}" name="executionTime_1IMGS__3" displayName="executionTime_1IMGS__3" ref="A1:E19" tableType="queryTable" totalsRowShown="0">
  <autoFilter ref="A1:E19" xr:uid="{8CD60513-7599-4F9E-95EF-8D32597EE299}"/>
  <tableColumns count="5">
    <tableColumn id="1" xr3:uid="{84784ED2-A46D-485B-83AB-C349B7A67BFD}" uniqueName="1" name="Threads" queryTableFieldId="1"/>
    <tableColumn id="2" xr3:uid="{3A277DB2-7C64-4A6B-A7FF-39D207472F69}" uniqueName="2" name="NImgs" queryTableFieldId="2"/>
    <tableColumn id="3" xr3:uid="{2D95CF3C-A833-4C37-A146-9195E5FA282C}" uniqueName="3" name="mean" queryTableFieldId="3"/>
    <tableColumn id="4" xr3:uid="{C4D4CA08-593E-408D-AA57-369A391BA6D6}" uniqueName="4" name="Colonna1" queryTableFieldId="4" dataDxfId="25">
      <calculatedColumnFormula>(executionTime_1IMGS__3[[#This Row],[NImgs]]*1000)/executionTime_1IMGS__3[[#This Row],[mean]]</calculatedColumnFormula>
    </tableColumn>
    <tableColumn id="5" xr3:uid="{D8ADCAE5-C08B-43B1-A4D1-85C2E6F4823E}" uniqueName="5" name="Colonna2" queryTableFieldId="5" dataDxfId="24">
      <calculatedColumnFormula>$C$2/executionTime_1IMGS__3[[#This Row],[mean]]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9BE23C-A92A-4BBE-82C4-0F05BC28CBB2}" name="executionTime_5IMGS__3" displayName="executionTime_5IMGS__3" ref="G1:K19" tableType="queryTable" totalsRowShown="0">
  <autoFilter ref="G1:K19" xr:uid="{2B9BE23C-A92A-4BBE-82C4-0F05BC28CBB2}"/>
  <tableColumns count="5">
    <tableColumn id="1" xr3:uid="{CC5BBF57-F116-45D9-91B3-56036A9C738A}" uniqueName="1" name="Threads" queryTableFieldId="1"/>
    <tableColumn id="2" xr3:uid="{50F47840-48A5-49AC-A2AA-8AB1A626FBDB}" uniqueName="2" name="NImgs" queryTableFieldId="2"/>
    <tableColumn id="3" xr3:uid="{9CBCBF29-DE79-4AB8-AD41-66BBB9008E42}" uniqueName="3" name="mean" queryTableFieldId="3"/>
    <tableColumn id="4" xr3:uid="{F50306B2-A0DD-443D-BCE6-79AE5B839CA2}" uniqueName="4" name="Colonna1" queryTableFieldId="4" dataDxfId="23">
      <calculatedColumnFormula>(executionTime_5IMGS__3[[#This Row],[NImgs]]*1000)/executionTime_5IMGS__3[[#This Row],[mean]]</calculatedColumnFormula>
    </tableColumn>
    <tableColumn id="5" xr3:uid="{A80F8E6E-8715-4B50-B62E-DFAD0115E389}" uniqueName="5" name="Colonna2" queryTableFieldId="5" dataDxfId="22">
      <calculatedColumnFormula>$I$2/executionTime_5IMGS__3[[#This Row],[mean]]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473D83-BE0B-4FDD-8CE7-AA7A011E51D6}" name="executionTime_10IMGS__3" displayName="executionTime_10IMGS__3" ref="M1:Q19" tableType="queryTable" totalsRowShown="0">
  <autoFilter ref="M1:Q19" xr:uid="{D8473D83-BE0B-4FDD-8CE7-AA7A011E51D6}"/>
  <tableColumns count="5">
    <tableColumn id="1" xr3:uid="{C3025E68-B51B-444D-8C3F-972431D782A2}" uniqueName="1" name="Threads" queryTableFieldId="1"/>
    <tableColumn id="2" xr3:uid="{5F8AD89C-A345-4E95-9412-2E7942370B92}" uniqueName="2" name="NImgs" queryTableFieldId="2"/>
    <tableColumn id="3" xr3:uid="{0EB3F410-BE43-48AD-93AF-EB62D5C17836}" uniqueName="3" name="mean" queryTableFieldId="3"/>
    <tableColumn id="4" xr3:uid="{399A7E89-47B9-4E61-9C18-4B631B5AEF2B}" uniqueName="4" name="Colonna1" queryTableFieldId="4" dataDxfId="21">
      <calculatedColumnFormula>(executionTime_10IMGS__3[[#This Row],[NImgs]]*1000)/executionTime_10IMGS__3[[#This Row],[mean]]</calculatedColumnFormula>
    </tableColumn>
    <tableColumn id="5" xr3:uid="{44D69468-6E3A-4039-B7FE-530676410D7B}" uniqueName="5" name="Colonna2" queryTableFieldId="5" dataDxfId="20">
      <calculatedColumnFormula>$O$2/executionTime_10IMGS__3[[#This Row],[mean]]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opLeftCell="D25" workbookViewId="0">
      <selection activeCell="L24" sqref="L24"/>
    </sheetView>
  </sheetViews>
  <sheetFormatPr defaultRowHeight="14.4" x14ac:dyDescent="0.3"/>
  <cols>
    <col min="1" max="1" width="9.88671875" bestFit="1" customWidth="1"/>
    <col min="2" max="2" width="8.33203125" bestFit="1" customWidth="1"/>
    <col min="3" max="3" width="10.88671875" bestFit="1" customWidth="1"/>
    <col min="4" max="5" width="11.88671875" bestFit="1" customWidth="1"/>
    <col min="7" max="7" width="9.88671875" bestFit="1" customWidth="1"/>
    <col min="8" max="8" width="8.33203125" bestFit="1" customWidth="1"/>
    <col min="9" max="9" width="10.88671875" bestFit="1" customWidth="1"/>
    <col min="10" max="11" width="11.88671875" bestFit="1" customWidth="1"/>
    <col min="13" max="13" width="9.88671875" bestFit="1" customWidth="1"/>
    <col min="14" max="14" width="8.33203125" bestFit="1" customWidth="1"/>
    <col min="15" max="17" width="11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">
      <c r="A2">
        <v>1</v>
      </c>
      <c r="B2">
        <v>1</v>
      </c>
      <c r="C2">
        <v>22484.887599999998</v>
      </c>
      <c r="D2">
        <f>1000/executionTime_1IMGS[[#This Row],[mean]]</f>
        <v>4.4474316162469947E-2</v>
      </c>
      <c r="E2">
        <f>$C$2/executionTime_1IMGS[[#This Row],[mean]]</f>
        <v>1</v>
      </c>
      <c r="G2">
        <v>1</v>
      </c>
      <c r="H2">
        <v>5</v>
      </c>
      <c r="I2">
        <v>114331.664</v>
      </c>
      <c r="J2">
        <f>5000/executionTime_5IMGS[[#This Row],[mean]]</f>
        <v>4.3732416944443318E-2</v>
      </c>
      <c r="K2">
        <f>$I$2/executionTime_5IMGS[[#This Row],[mean]]</f>
        <v>1</v>
      </c>
      <c r="M2">
        <v>1</v>
      </c>
      <c r="N2">
        <v>10</v>
      </c>
      <c r="O2">
        <v>230852.9038</v>
      </c>
      <c r="P2">
        <f>executionTime_10IMGS[[#This Row],[NImgs]]*1000/executionTime_10IMGS[[#This Row],[mean]]</f>
        <v>4.3317627092373613E-2</v>
      </c>
      <c r="Q2">
        <f>$O$2/executionTime_10IMGS[[#This Row],[mean]]</f>
        <v>1</v>
      </c>
    </row>
    <row r="3" spans="1:17" x14ac:dyDescent="0.3">
      <c r="A3">
        <v>2</v>
      </c>
      <c r="B3">
        <v>1</v>
      </c>
      <c r="C3">
        <v>11714.159599999999</v>
      </c>
      <c r="D3">
        <f>1000/executionTime_1IMGS[[#This Row],[mean]]</f>
        <v>8.5366772704718832E-2</v>
      </c>
      <c r="E3">
        <f>$C$2/executionTime_1IMGS[[#This Row],[mean]]</f>
        <v>1.9194622890403508</v>
      </c>
      <c r="G3">
        <v>2</v>
      </c>
      <c r="H3">
        <v>5</v>
      </c>
      <c r="I3">
        <v>57891.686200000004</v>
      </c>
      <c r="J3">
        <f>5000/executionTime_5IMGS[[#This Row],[mean]]</f>
        <v>8.6368187354680978E-2</v>
      </c>
      <c r="K3">
        <f>$I$2/executionTime_5IMGS[[#This Row],[mean]]</f>
        <v>1.9749237153848871</v>
      </c>
      <c r="M3">
        <v>2</v>
      </c>
      <c r="N3">
        <v>10</v>
      </c>
      <c r="O3">
        <v>115117.80440000001</v>
      </c>
      <c r="P3">
        <f>executionTime_10IMGS[[#This Row],[NImgs]]*1000/executionTime_10IMGS[[#This Row],[mean]]</f>
        <v>8.686753584400364E-2</v>
      </c>
      <c r="Q3">
        <f>$O$2/executionTime_10IMGS[[#This Row],[mean]]</f>
        <v>2.0053622895538821</v>
      </c>
    </row>
    <row r="4" spans="1:17" x14ac:dyDescent="0.3">
      <c r="A4">
        <v>3</v>
      </c>
      <c r="B4">
        <v>1</v>
      </c>
      <c r="C4">
        <v>7768.5420000000004</v>
      </c>
      <c r="D4">
        <f>1000/executionTime_1IMGS[[#This Row],[mean]]</f>
        <v>0.12872428314090339</v>
      </c>
      <c r="E4">
        <f>$C$2/executionTime_1IMGS[[#This Row],[mean]]</f>
        <v>2.8943510378137876</v>
      </c>
      <c r="G4">
        <v>3</v>
      </c>
      <c r="H4">
        <v>5</v>
      </c>
      <c r="I4">
        <v>39310.391600000003</v>
      </c>
      <c r="J4">
        <f>5000/executionTime_5IMGS[[#This Row],[mean]]</f>
        <v>0.12719283111898586</v>
      </c>
      <c r="K4">
        <f>$I$2/executionTime_5IMGS[[#This Row],[mean]]</f>
        <v>2.9084336061409268</v>
      </c>
      <c r="M4">
        <v>3</v>
      </c>
      <c r="N4">
        <v>10</v>
      </c>
      <c r="O4">
        <v>79006.966</v>
      </c>
      <c r="P4">
        <f>executionTime_10IMGS[[#This Row],[NImgs]]*1000/executionTime_10IMGS[[#This Row],[mean]]</f>
        <v>0.12657111779232227</v>
      </c>
      <c r="Q4">
        <f>$O$2/executionTime_10IMGS[[#This Row],[mean]]</f>
        <v>2.9219310079569438</v>
      </c>
    </row>
    <row r="5" spans="1:17" x14ac:dyDescent="0.3">
      <c r="A5">
        <v>4</v>
      </c>
      <c r="B5">
        <v>1</v>
      </c>
      <c r="C5">
        <v>5934.8793999999998</v>
      </c>
      <c r="D5">
        <f>1000/executionTime_1IMGS[[#This Row],[mean]]</f>
        <v>0.16849542047981633</v>
      </c>
      <c r="E5">
        <f>$C$2/executionTime_1IMGS[[#This Row],[mean]]</f>
        <v>3.7886005906034077</v>
      </c>
      <c r="G5">
        <v>4</v>
      </c>
      <c r="H5">
        <v>5</v>
      </c>
      <c r="I5">
        <v>29356.448199999999</v>
      </c>
      <c r="J5">
        <f>5000/executionTime_5IMGS[[#This Row],[mean]]</f>
        <v>0.17032033187175552</v>
      </c>
      <c r="K5">
        <f>$I$2/executionTime_5IMGS[[#This Row],[mean]]</f>
        <v>3.8946013911860091</v>
      </c>
      <c r="M5">
        <v>4</v>
      </c>
      <c r="N5">
        <v>10</v>
      </c>
      <c r="O5">
        <v>59214.988799999999</v>
      </c>
      <c r="P5">
        <f>executionTime_10IMGS[[#This Row],[NImgs]]*1000/executionTime_10IMGS[[#This Row],[mean]]</f>
        <v>0.16887616130056585</v>
      </c>
      <c r="Q5">
        <f>$O$2/executionTime_10IMGS[[#This Row],[mean]]</f>
        <v>3.8985552218832811</v>
      </c>
    </row>
    <row r="6" spans="1:17" x14ac:dyDescent="0.3">
      <c r="A6">
        <v>5</v>
      </c>
      <c r="B6">
        <v>1</v>
      </c>
      <c r="C6">
        <v>4831.4881999999998</v>
      </c>
      <c r="D6">
        <f>1000/executionTime_1IMGS[[#This Row],[mean]]</f>
        <v>0.20697556500293224</v>
      </c>
      <c r="E6">
        <f>$C$2/executionTime_1IMGS[[#This Row],[mean]]</f>
        <v>4.6538223150374245</v>
      </c>
      <c r="G6">
        <v>5</v>
      </c>
      <c r="H6">
        <v>5</v>
      </c>
      <c r="I6">
        <v>23853.821799999998</v>
      </c>
      <c r="J6">
        <f>5000/executionTime_5IMGS[[#This Row],[mean]]</f>
        <v>0.20961001729291029</v>
      </c>
      <c r="K6">
        <f>$I$2/executionTime_5IMGS[[#This Row],[mean]]</f>
        <v>4.7930124136334422</v>
      </c>
      <c r="M6">
        <v>5</v>
      </c>
      <c r="N6">
        <v>10</v>
      </c>
      <c r="O6">
        <v>48233.665200000003</v>
      </c>
      <c r="P6">
        <f>executionTime_10IMGS[[#This Row],[NImgs]]*1000/executionTime_10IMGS[[#This Row],[mean]]</f>
        <v>0.20732407455529628</v>
      </c>
      <c r="Q6">
        <f>$O$2/executionTime_10IMGS[[#This Row],[mean]]</f>
        <v>4.7861364638737838</v>
      </c>
    </row>
    <row r="7" spans="1:17" x14ac:dyDescent="0.3">
      <c r="A7">
        <v>6</v>
      </c>
      <c r="B7">
        <v>1</v>
      </c>
      <c r="C7">
        <v>4076.6181999999999</v>
      </c>
      <c r="D7">
        <f>1000/executionTime_1IMGS[[#This Row],[mean]]</f>
        <v>0.245301362781533</v>
      </c>
      <c r="E7">
        <f>$C$2/executionTime_1IMGS[[#This Row],[mean]]</f>
        <v>5.5155735702695923</v>
      </c>
      <c r="G7">
        <v>6</v>
      </c>
      <c r="H7">
        <v>5</v>
      </c>
      <c r="I7">
        <v>20346.254000000001</v>
      </c>
      <c r="J7">
        <f>5000/executionTime_5IMGS[[#This Row],[mean]]</f>
        <v>0.24574548219048084</v>
      </c>
      <c r="K7">
        <f>$I$2/executionTime_5IMGS[[#This Row],[mean]]</f>
        <v>5.6192979798640081</v>
      </c>
      <c r="M7">
        <v>6</v>
      </c>
      <c r="N7">
        <v>10</v>
      </c>
      <c r="O7">
        <v>40458.220800000003</v>
      </c>
      <c r="P7">
        <f>executionTime_10IMGS[[#This Row],[NImgs]]*1000/executionTime_10IMGS[[#This Row],[mean]]</f>
        <v>0.24716855566718346</v>
      </c>
      <c r="Q7">
        <f>$O$2/executionTime_10IMGS[[#This Row],[mean]]</f>
        <v>5.7059578803821243</v>
      </c>
    </row>
    <row r="8" spans="1:17" x14ac:dyDescent="0.3">
      <c r="A8">
        <v>7</v>
      </c>
      <c r="B8">
        <v>1</v>
      </c>
      <c r="C8">
        <v>3460.6705999999999</v>
      </c>
      <c r="D8">
        <f>1000/executionTime_1IMGS[[#This Row],[mean]]</f>
        <v>0.28896133599077589</v>
      </c>
      <c r="E8">
        <f>$C$2/executionTime_1IMGS[[#This Row],[mean]]</f>
        <v>6.4972631604984299</v>
      </c>
      <c r="G8">
        <v>7</v>
      </c>
      <c r="H8">
        <v>5</v>
      </c>
      <c r="I8">
        <v>17522.897399999998</v>
      </c>
      <c r="J8">
        <f>5000/executionTime_5IMGS[[#This Row],[mean]]</f>
        <v>0.28534093910747893</v>
      </c>
      <c r="K8">
        <f>$I$2/executionTime_5IMGS[[#This Row],[mean]]</f>
        <v>6.5247008750961477</v>
      </c>
      <c r="M8">
        <v>7</v>
      </c>
      <c r="N8">
        <v>10</v>
      </c>
      <c r="O8">
        <v>35406.536200000002</v>
      </c>
      <c r="P8">
        <f>executionTime_10IMGS[[#This Row],[NImgs]]*1000/executionTime_10IMGS[[#This Row],[mean]]</f>
        <v>0.28243372758954033</v>
      </c>
      <c r="Q8">
        <f>$O$2/executionTime_10IMGS[[#This Row],[mean]]</f>
        <v>6.5200646145103569</v>
      </c>
    </row>
    <row r="9" spans="1:17" x14ac:dyDescent="0.3">
      <c r="A9">
        <v>8</v>
      </c>
      <c r="B9">
        <v>1</v>
      </c>
      <c r="C9">
        <v>3128.9423999999999</v>
      </c>
      <c r="D9">
        <f>1000/executionTime_1IMGS[[#This Row],[mean]]</f>
        <v>0.31959680689551845</v>
      </c>
      <c r="E9">
        <f>$C$2/executionTime_1IMGS[[#This Row],[mean]]</f>
        <v>7.1860982803646367</v>
      </c>
      <c r="G9">
        <v>8</v>
      </c>
      <c r="H9">
        <v>5</v>
      </c>
      <c r="I9">
        <v>15582.2034</v>
      </c>
      <c r="J9">
        <f>5000/executionTime_5IMGS[[#This Row],[mean]]</f>
        <v>0.32087888160925943</v>
      </c>
      <c r="K9">
        <f>$I$2/executionTime_5IMGS[[#This Row],[mean]]</f>
        <v>7.3373232953691261</v>
      </c>
      <c r="M9">
        <v>8</v>
      </c>
      <c r="N9">
        <v>10</v>
      </c>
      <c r="O9">
        <v>31411.059400000002</v>
      </c>
      <c r="P9">
        <f>executionTime_10IMGS[[#This Row],[NImgs]]*1000/executionTime_10IMGS[[#This Row],[mean]]</f>
        <v>0.31835920822205693</v>
      </c>
      <c r="Q9">
        <f>$O$2/executionTime_10IMGS[[#This Row],[mean]]</f>
        <v>7.3494147669530685</v>
      </c>
    </row>
    <row r="10" spans="1:17" x14ac:dyDescent="0.3">
      <c r="A10">
        <v>9</v>
      </c>
      <c r="B10">
        <v>1</v>
      </c>
      <c r="C10">
        <v>2855.0945999999999</v>
      </c>
      <c r="D10">
        <f>1000/executionTime_1IMGS[[#This Row],[mean]]</f>
        <v>0.35025109150498901</v>
      </c>
      <c r="E10">
        <f>$C$2/executionTime_1IMGS[[#This Row],[mean]]</f>
        <v>7.8753564242669922</v>
      </c>
      <c r="G10">
        <v>9</v>
      </c>
      <c r="H10">
        <v>5</v>
      </c>
      <c r="I10">
        <v>14129.707399999999</v>
      </c>
      <c r="J10">
        <f>5000/executionTime_5IMGS[[#This Row],[mean]]</f>
        <v>0.35386436947731842</v>
      </c>
      <c r="K10">
        <f>$I$2/executionTime_5IMGS[[#This Row],[mean]]</f>
        <v>8.0915804385305261</v>
      </c>
      <c r="M10">
        <v>9</v>
      </c>
      <c r="N10">
        <v>10</v>
      </c>
      <c r="O10">
        <v>28471.939600000002</v>
      </c>
      <c r="P10">
        <f>executionTime_10IMGS[[#This Row],[NImgs]]*1000/executionTime_10IMGS[[#This Row],[mean]]</f>
        <v>0.35122299852026939</v>
      </c>
      <c r="Q10">
        <f>$O$2/executionTime_10IMGS[[#This Row],[mean]]</f>
        <v>8.10808490897473</v>
      </c>
    </row>
    <row r="11" spans="1:17" x14ac:dyDescent="0.3">
      <c r="A11">
        <v>10</v>
      </c>
      <c r="B11">
        <v>1</v>
      </c>
      <c r="C11">
        <v>2612.7975999999999</v>
      </c>
      <c r="D11">
        <f>1000/executionTime_1IMGS[[#This Row],[mean]]</f>
        <v>0.38273152118633302</v>
      </c>
      <c r="E11">
        <f>$C$2/executionTime_1IMGS[[#This Row],[mean]]</f>
        <v>8.6056752348517165</v>
      </c>
      <c r="G11">
        <v>10</v>
      </c>
      <c r="H11">
        <v>5</v>
      </c>
      <c r="I11">
        <v>13010.438</v>
      </c>
      <c r="J11">
        <f>5000/executionTime_5IMGS[[#This Row],[mean]]</f>
        <v>0.38430681580435649</v>
      </c>
      <c r="K11">
        <f>$I$2/executionTime_5IMGS[[#This Row],[mean]]</f>
        <v>8.7876875474907159</v>
      </c>
      <c r="M11">
        <v>10</v>
      </c>
      <c r="N11">
        <v>10</v>
      </c>
      <c r="O11">
        <v>25587.940200000001</v>
      </c>
      <c r="P11">
        <f>executionTime_10IMGS[[#This Row],[NImgs]]*1000/executionTime_10IMGS[[#This Row],[mean]]</f>
        <v>0.39080910467345864</v>
      </c>
      <c r="Q11">
        <f>$O$2/executionTime_10IMGS[[#This Row],[mean]]</f>
        <v>9.0219416645346069</v>
      </c>
    </row>
    <row r="12" spans="1:17" x14ac:dyDescent="0.3">
      <c r="A12">
        <v>11</v>
      </c>
      <c r="B12">
        <v>1</v>
      </c>
      <c r="C12">
        <v>2383.1945999999998</v>
      </c>
      <c r="D12">
        <f>1000/executionTime_1IMGS[[#This Row],[mean]]</f>
        <v>0.41960484469040005</v>
      </c>
      <c r="E12">
        <f>$C$2/executionTime_1IMGS[[#This Row],[mean]]</f>
        <v>9.4347677692791017</v>
      </c>
      <c r="G12">
        <v>11</v>
      </c>
      <c r="H12">
        <v>5</v>
      </c>
      <c r="I12">
        <v>12031.8048</v>
      </c>
      <c r="J12">
        <f>5000/executionTime_5IMGS[[#This Row],[mean]]</f>
        <v>0.41556525252138399</v>
      </c>
      <c r="K12">
        <f>$I$2/executionTime_5IMGS[[#This Row],[mean]]</f>
        <v>9.5024533642700053</v>
      </c>
      <c r="M12">
        <v>11</v>
      </c>
      <c r="N12">
        <v>10</v>
      </c>
      <c r="O12">
        <v>24066.953399999999</v>
      </c>
      <c r="P12">
        <f>executionTime_10IMGS[[#This Row],[NImgs]]*1000/executionTime_10IMGS[[#This Row],[mean]]</f>
        <v>0.41550751496448241</v>
      </c>
      <c r="Q12">
        <f>$O$2/executionTime_10IMGS[[#This Row],[mean]]</f>
        <v>9.5921116380272711</v>
      </c>
    </row>
    <row r="13" spans="1:17" x14ac:dyDescent="0.3">
      <c r="A13">
        <v>12</v>
      </c>
      <c r="B13">
        <v>1</v>
      </c>
      <c r="C13">
        <v>2253.7730000000001</v>
      </c>
      <c r="D13">
        <f>1000/executionTime_1IMGS[[#This Row],[mean]]</f>
        <v>0.44370040816000544</v>
      </c>
      <c r="E13">
        <f>$C$2/executionTime_1IMGS[[#This Row],[mean]]</f>
        <v>9.9765538055518448</v>
      </c>
      <c r="G13">
        <v>12</v>
      </c>
      <c r="H13">
        <v>5</v>
      </c>
      <c r="I13">
        <v>11270.903200000001</v>
      </c>
      <c r="J13">
        <f>5000/executionTime_5IMGS[[#This Row],[mean]]</f>
        <v>0.44362017056450276</v>
      </c>
      <c r="K13">
        <f>$I$2/executionTime_5IMGS[[#This Row],[mean]]</f>
        <v>10.143966456920683</v>
      </c>
      <c r="M13">
        <v>12</v>
      </c>
      <c r="N13">
        <v>10</v>
      </c>
      <c r="O13">
        <v>22545.3734</v>
      </c>
      <c r="P13">
        <f>executionTime_10IMGS[[#This Row],[NImgs]]*1000/executionTime_10IMGS[[#This Row],[mean]]</f>
        <v>0.44354998351901326</v>
      </c>
      <c r="Q13">
        <f>$O$2/executionTime_10IMGS[[#This Row],[mean]]</f>
        <v>10.239480167580636</v>
      </c>
    </row>
    <row r="14" spans="1:17" x14ac:dyDescent="0.3">
      <c r="A14">
        <v>13</v>
      </c>
      <c r="B14">
        <v>1</v>
      </c>
      <c r="C14">
        <v>2178.1864</v>
      </c>
      <c r="D14">
        <f>1000/executionTime_1IMGS[[#This Row],[mean]]</f>
        <v>0.45909753178148571</v>
      </c>
      <c r="E14">
        <f>$C$2/executionTime_1IMGS[[#This Row],[mean]]</f>
        <v>10.322756399544133</v>
      </c>
      <c r="G14">
        <v>13</v>
      </c>
      <c r="H14">
        <v>5</v>
      </c>
      <c r="I14">
        <v>10891.1958</v>
      </c>
      <c r="J14">
        <f>5000/executionTime_5IMGS[[#This Row],[mean]]</f>
        <v>0.45908641179694887</v>
      </c>
      <c r="K14">
        <f>$I$2/executionTime_5IMGS[[#This Row],[mean]]</f>
        <v>10.49762267610688</v>
      </c>
      <c r="M14">
        <v>13</v>
      </c>
      <c r="N14">
        <v>10</v>
      </c>
      <c r="O14">
        <v>21395.169600000001</v>
      </c>
      <c r="P14">
        <f>executionTime_10IMGS[[#This Row],[NImgs]]*1000/executionTime_10IMGS[[#This Row],[mean]]</f>
        <v>0.46739521990047694</v>
      </c>
      <c r="Q14">
        <f>$O$2/executionTime_10IMGS[[#This Row],[mean]]</f>
        <v>10.789954373626465</v>
      </c>
    </row>
    <row r="15" spans="1:17" x14ac:dyDescent="0.3">
      <c r="A15">
        <v>14</v>
      </c>
      <c r="B15">
        <v>1</v>
      </c>
      <c r="C15">
        <v>2054.4066000000003</v>
      </c>
      <c r="D15">
        <f>1000/executionTime_1IMGS[[#This Row],[mean]]</f>
        <v>0.48675856084185082</v>
      </c>
      <c r="E15">
        <f>$C$2/executionTime_1IMGS[[#This Row],[mean]]</f>
        <v>10.944711528866776</v>
      </c>
      <c r="G15">
        <v>14</v>
      </c>
      <c r="H15">
        <v>5</v>
      </c>
      <c r="I15">
        <v>10276.592000000001</v>
      </c>
      <c r="J15">
        <f>5000/executionTime_5IMGS[[#This Row],[mean]]</f>
        <v>0.4865426203550749</v>
      </c>
      <c r="K15">
        <f>$I$2/executionTime_5IMGS[[#This Row],[mean]]</f>
        <v>11.125445478423197</v>
      </c>
      <c r="M15">
        <v>14</v>
      </c>
      <c r="N15">
        <v>10</v>
      </c>
      <c r="O15">
        <v>20142.583999999999</v>
      </c>
      <c r="P15">
        <f>executionTime_10IMGS[[#This Row],[NImgs]]*1000/executionTime_10IMGS[[#This Row],[mean]]</f>
        <v>0.49646063285624131</v>
      </c>
      <c r="Q15">
        <f>$O$2/executionTime_10IMGS[[#This Row],[mean]]</f>
        <v>11.4609378717249</v>
      </c>
    </row>
    <row r="16" spans="1:17" x14ac:dyDescent="0.3">
      <c r="A16">
        <v>15</v>
      </c>
      <c r="B16">
        <v>1</v>
      </c>
      <c r="C16">
        <v>1934.748</v>
      </c>
      <c r="D16">
        <f>1000/executionTime_1IMGS[[#This Row],[mean]]</f>
        <v>0.51686317804696014</v>
      </c>
      <c r="E16">
        <f>$C$2/executionTime_1IMGS[[#This Row],[mean]]</f>
        <v>11.621610462964684</v>
      </c>
      <c r="G16">
        <v>15</v>
      </c>
      <c r="H16">
        <v>5</v>
      </c>
      <c r="I16">
        <v>9715.7945999999993</v>
      </c>
      <c r="J16">
        <f>5000/executionTime_5IMGS[[#This Row],[mean]]</f>
        <v>0.51462594732087075</v>
      </c>
      <c r="K16">
        <f>$I$2/executionTime_5IMGS[[#This Row],[mean]]</f>
        <v>11.767608178954299</v>
      </c>
      <c r="M16">
        <v>15</v>
      </c>
      <c r="N16">
        <v>10</v>
      </c>
      <c r="O16">
        <v>19017.269199999999</v>
      </c>
      <c r="P16">
        <f>executionTime_10IMGS[[#This Row],[NImgs]]*1000/executionTime_10IMGS[[#This Row],[mean]]</f>
        <v>0.52583785268181404</v>
      </c>
      <c r="Q16">
        <f>$O$2/executionTime_10IMGS[[#This Row],[mean]]</f>
        <v>12.13911952195534</v>
      </c>
    </row>
    <row r="17" spans="1:17" x14ac:dyDescent="0.3">
      <c r="A17">
        <v>16</v>
      </c>
      <c r="B17">
        <v>1</v>
      </c>
      <c r="C17">
        <v>1881.252</v>
      </c>
      <c r="D17">
        <f>1000/executionTime_1IMGS[[#This Row],[mean]]</f>
        <v>0.53156089667944539</v>
      </c>
      <c r="E17">
        <f>$C$2/executionTime_1IMGS[[#This Row],[mean]]</f>
        <v>11.952087014392543</v>
      </c>
      <c r="G17">
        <v>16</v>
      </c>
      <c r="H17">
        <v>5</v>
      </c>
      <c r="I17">
        <v>9354.382599999999</v>
      </c>
      <c r="J17">
        <f>5000/executionTime_5IMGS[[#This Row],[mean]]</f>
        <v>0.5345088194275911</v>
      </c>
      <c r="K17">
        <f>$I$2/executionTime_5IMGS[[#This Row],[mean]]</f>
        <v>12.222256549566405</v>
      </c>
      <c r="M17">
        <v>16</v>
      </c>
      <c r="N17">
        <v>10</v>
      </c>
      <c r="O17">
        <v>18234.047200000001</v>
      </c>
      <c r="P17">
        <f>executionTime_10IMGS[[#This Row],[NImgs]]*1000/executionTime_10IMGS[[#This Row],[mean]]</f>
        <v>0.54842459769436158</v>
      </c>
      <c r="Q17">
        <f>$O$2/executionTime_10IMGS[[#This Row],[mean]]</f>
        <v>12.660541089309014</v>
      </c>
    </row>
    <row r="18" spans="1:17" x14ac:dyDescent="0.3">
      <c r="A18">
        <v>17</v>
      </c>
      <c r="B18">
        <v>1</v>
      </c>
      <c r="C18">
        <v>1992.8462</v>
      </c>
      <c r="D18">
        <f>1000/executionTime_1IMGS[[#This Row],[mean]]</f>
        <v>0.50179487007075607</v>
      </c>
      <c r="E18">
        <f>$C$2/executionTime_1IMGS[[#This Row],[mean]]</f>
        <v>11.282801251797554</v>
      </c>
      <c r="G18">
        <v>17</v>
      </c>
      <c r="H18">
        <v>5</v>
      </c>
      <c r="I18">
        <v>9417.8757999999998</v>
      </c>
      <c r="J18">
        <f>5000/executionTime_5IMGS[[#This Row],[mean]]</f>
        <v>0.53090528121001557</v>
      </c>
      <c r="K18">
        <f>$I$2/executionTime_5IMGS[[#This Row],[mean]]</f>
        <v>12.139856845425802</v>
      </c>
      <c r="M18">
        <v>17</v>
      </c>
      <c r="N18">
        <v>10</v>
      </c>
      <c r="O18">
        <v>19318.191600000002</v>
      </c>
      <c r="P18">
        <f>executionTime_10IMGS[[#This Row],[NImgs]]*1000/executionTime_10IMGS[[#This Row],[mean]]</f>
        <v>0.51764679671155134</v>
      </c>
      <c r="Q18">
        <f>$O$2/executionTime_10IMGS[[#This Row],[mean]]</f>
        <v>11.950026616362992</v>
      </c>
    </row>
    <row r="19" spans="1:17" x14ac:dyDescent="0.3">
      <c r="A19">
        <v>18</v>
      </c>
      <c r="B19">
        <v>1</v>
      </c>
      <c r="C19">
        <v>1970.0162</v>
      </c>
      <c r="D19">
        <f>1000/executionTime_1IMGS[[#This Row],[mean]]</f>
        <v>0.50761003894282697</v>
      </c>
      <c r="E19">
        <f>$C$2/executionTime_1IMGS[[#This Row],[mean]]</f>
        <v>11.413554670261085</v>
      </c>
      <c r="G19">
        <v>18</v>
      </c>
      <c r="H19">
        <v>5</v>
      </c>
      <c r="I19">
        <v>10247.372799999999</v>
      </c>
      <c r="J19">
        <f>5000/executionTime_5IMGS[[#This Row],[mean]]</f>
        <v>0.48792994044288118</v>
      </c>
      <c r="K19">
        <f>$I$2/executionTime_5IMGS[[#This Row],[mean]]</f>
        <v>11.1571684012511</v>
      </c>
      <c r="M19">
        <v>18</v>
      </c>
      <c r="N19">
        <v>10</v>
      </c>
      <c r="O19">
        <v>18902.961800000001</v>
      </c>
      <c r="P19">
        <f>executionTime_10IMGS[[#This Row],[NImgs]]*1000/executionTime_10IMGS[[#This Row],[mean]]</f>
        <v>0.5290176272799747</v>
      </c>
      <c r="Q19">
        <f>$O$2/executionTime_10IMGS[[#This Row],[mean]]</f>
        <v>12.212525541896825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3E7D-2354-4BB5-8416-EB0C50186856}">
  <dimension ref="A1:Q19"/>
  <sheetViews>
    <sheetView topLeftCell="K10" workbookViewId="0">
      <selection activeCell="T22" sqref="T22"/>
    </sheetView>
  </sheetViews>
  <sheetFormatPr defaultRowHeight="14.4" x14ac:dyDescent="0.3"/>
  <cols>
    <col min="1" max="1" width="9.88671875" bestFit="1" customWidth="1"/>
    <col min="2" max="2" width="8.33203125" bestFit="1" customWidth="1"/>
    <col min="3" max="3" width="10.88671875" bestFit="1" customWidth="1"/>
    <col min="4" max="5" width="11.88671875" bestFit="1" customWidth="1"/>
    <col min="7" max="7" width="9.88671875" bestFit="1" customWidth="1"/>
    <col min="8" max="8" width="8.33203125" bestFit="1" customWidth="1"/>
    <col min="9" max="11" width="11.88671875" bestFit="1" customWidth="1"/>
    <col min="13" max="13" width="9.88671875" bestFit="1" customWidth="1"/>
    <col min="14" max="14" width="8.33203125" bestFit="1" customWidth="1"/>
    <col min="15" max="17" width="11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">
      <c r="A2">
        <v>1</v>
      </c>
      <c r="B2">
        <v>1</v>
      </c>
      <c r="C2">
        <v>22490.666000000001</v>
      </c>
      <c r="D2">
        <f>1000/executionTime_1IMGS__2[[#This Row],[mean]]</f>
        <v>4.4462889627190229E-2</v>
      </c>
      <c r="E2">
        <f>$C$2/executionTime_1IMGS__2[[#This Row],[mean]]</f>
        <v>1</v>
      </c>
      <c r="G2">
        <v>1</v>
      </c>
      <c r="H2">
        <v>5</v>
      </c>
      <c r="I2">
        <v>111933.73639999999</v>
      </c>
      <c r="J2">
        <f>5000/executionTime_5IMGS__2[[#This Row],[mean]]</f>
        <v>4.4669285246873976E-2</v>
      </c>
      <c r="K2">
        <f>$I$2/executionTime_5IMGS__2[[#This Row],[mean]]</f>
        <v>1</v>
      </c>
      <c r="M2">
        <v>1</v>
      </c>
      <c r="N2">
        <v>10</v>
      </c>
      <c r="O2">
        <v>224856.3026</v>
      </c>
      <c r="P2">
        <f>executionTime_10IMGS__2[[#This Row],[NImgs]]*1000/executionTime_10IMGS__2[[#This Row],[mean]]</f>
        <v>4.4472847255649928E-2</v>
      </c>
      <c r="Q2">
        <f>$O$2/executionTime_10IMGS__2[[#This Row],[mean]]</f>
        <v>1</v>
      </c>
    </row>
    <row r="3" spans="1:17" x14ac:dyDescent="0.3">
      <c r="A3">
        <v>2</v>
      </c>
      <c r="B3">
        <v>1</v>
      </c>
      <c r="C3">
        <v>11337.581399999999</v>
      </c>
      <c r="D3">
        <f>1000/executionTime_1IMGS__2[[#This Row],[mean]]</f>
        <v>8.8202233326412999E-2</v>
      </c>
      <c r="E3">
        <f>$C$2/executionTime_1IMGS__2[[#This Row],[mean]]</f>
        <v>1.9837269701984237</v>
      </c>
      <c r="G3">
        <v>2</v>
      </c>
      <c r="H3">
        <v>5</v>
      </c>
      <c r="I3">
        <v>56307.57</v>
      </c>
      <c r="J3">
        <f>5000/executionTime_5IMGS__2[[#This Row],[mean]]</f>
        <v>8.8798007088567305E-2</v>
      </c>
      <c r="K3">
        <f>$I$2/executionTime_5IMGS__2[[#This Row],[mean]]</f>
        <v>1.9878985436594048</v>
      </c>
      <c r="M3">
        <v>2</v>
      </c>
      <c r="N3">
        <v>10</v>
      </c>
      <c r="O3">
        <v>113758.4682</v>
      </c>
      <c r="P3">
        <f>executionTime_10IMGS__2[[#This Row],[NImgs]]*1000/executionTime_10IMGS__2[[#This Row],[mean]]</f>
        <v>8.7905543721095922E-2</v>
      </c>
      <c r="Q3">
        <f>$O$2/executionTime_10IMGS__2[[#This Row],[mean]]</f>
        <v>1.9766115539168274</v>
      </c>
    </row>
    <row r="4" spans="1:17" x14ac:dyDescent="0.3">
      <c r="A4">
        <v>3</v>
      </c>
      <c r="B4">
        <v>1</v>
      </c>
      <c r="C4">
        <v>7854.2798000000003</v>
      </c>
      <c r="D4">
        <f>1000/executionTime_1IMGS__2[[#This Row],[mean]]</f>
        <v>0.12731912097147341</v>
      </c>
      <c r="E4">
        <f>$C$2/executionTime_1IMGS__2[[#This Row],[mean]]</f>
        <v>2.8634918251830039</v>
      </c>
      <c r="G4">
        <v>3</v>
      </c>
      <c r="H4">
        <v>5</v>
      </c>
      <c r="I4">
        <v>39109.661399999997</v>
      </c>
      <c r="J4">
        <f>5000/executionTime_5IMGS__2[[#This Row],[mean]]</f>
        <v>0.12784564787871061</v>
      </c>
      <c r="K4">
        <f>$I$2/executionTime_5IMGS__2[[#This Row],[mean]]</f>
        <v>2.8620482099085622</v>
      </c>
      <c r="M4">
        <v>3</v>
      </c>
      <c r="N4">
        <v>10</v>
      </c>
      <c r="O4">
        <v>78240.6302</v>
      </c>
      <c r="P4">
        <f>executionTime_10IMGS__2[[#This Row],[NImgs]]*1000/executionTime_10IMGS__2[[#This Row],[mean]]</f>
        <v>0.12781083146234679</v>
      </c>
      <c r="Q4">
        <f>$O$2/executionTime_10IMGS__2[[#This Row],[mean]]</f>
        <v>2.8739070994855047</v>
      </c>
    </row>
    <row r="5" spans="1:17" x14ac:dyDescent="0.3">
      <c r="A5">
        <v>4</v>
      </c>
      <c r="B5">
        <v>1</v>
      </c>
      <c r="C5">
        <v>5946.9078</v>
      </c>
      <c r="D5">
        <f>1000/executionTime_1IMGS__2[[#This Row],[mean]]</f>
        <v>0.16815461642099108</v>
      </c>
      <c r="E5">
        <f>$C$2/executionTime_1IMGS__2[[#This Row],[mean]]</f>
        <v>3.7819093142826263</v>
      </c>
      <c r="G5">
        <v>4</v>
      </c>
      <c r="H5">
        <v>5</v>
      </c>
      <c r="I5">
        <v>29692.55</v>
      </c>
      <c r="J5">
        <f>5000/executionTime_5IMGS__2[[#This Row],[mean]]</f>
        <v>0.16839240819666887</v>
      </c>
      <c r="K5">
        <f>$I$2/executionTime_5IMGS__2[[#This Row],[mean]]</f>
        <v>3.7697582861694263</v>
      </c>
      <c r="M5">
        <v>4</v>
      </c>
      <c r="N5">
        <v>10</v>
      </c>
      <c r="O5">
        <v>58490.2336</v>
      </c>
      <c r="P5">
        <f>executionTime_10IMGS__2[[#This Row],[NImgs]]*1000/executionTime_10IMGS__2[[#This Row],[mean]]</f>
        <v>0.17096871365547084</v>
      </c>
      <c r="Q5">
        <f>$O$2/executionTime_10IMGS__2[[#This Row],[mean]]</f>
        <v>3.8443392812847303</v>
      </c>
    </row>
    <row r="6" spans="1:17" x14ac:dyDescent="0.3">
      <c r="A6">
        <v>5</v>
      </c>
      <c r="B6">
        <v>1</v>
      </c>
      <c r="C6">
        <v>4742.3573999999999</v>
      </c>
      <c r="D6">
        <f>1000/executionTime_1IMGS__2[[#This Row],[mean]]</f>
        <v>0.21086559186787568</v>
      </c>
      <c r="E6">
        <f>$C$2/executionTime_1IMGS__2[[#This Row],[mean]]</f>
        <v>4.7425075975927085</v>
      </c>
      <c r="G6">
        <v>5</v>
      </c>
      <c r="H6">
        <v>5</v>
      </c>
      <c r="I6">
        <v>24222.696199999998</v>
      </c>
      <c r="J6">
        <f>5000/executionTime_5IMGS__2[[#This Row],[mean]]</f>
        <v>0.20641797918433211</v>
      </c>
      <c r="K6">
        <f>$I$2/executionTime_5IMGS__2[[#This Row],[mean]]</f>
        <v>4.6210271340479432</v>
      </c>
      <c r="M6">
        <v>5</v>
      </c>
      <c r="N6">
        <v>10</v>
      </c>
      <c r="O6">
        <v>48591.920399999995</v>
      </c>
      <c r="P6">
        <f>executionTime_10IMGS__2[[#This Row],[NImgs]]*1000/executionTime_10IMGS__2[[#This Row],[mean]]</f>
        <v>0.20579552974407656</v>
      </c>
      <c r="Q6">
        <f>$O$2/executionTime_10IMGS__2[[#This Row],[mean]]</f>
        <v>4.6274421909861383</v>
      </c>
    </row>
    <row r="7" spans="1:17" x14ac:dyDescent="0.3">
      <c r="A7">
        <v>6</v>
      </c>
      <c r="B7">
        <v>1</v>
      </c>
      <c r="C7">
        <v>4047.3154</v>
      </c>
      <c r="D7">
        <f>1000/executionTime_1IMGS__2[[#This Row],[mean]]</f>
        <v>0.24707735898220337</v>
      </c>
      <c r="E7">
        <f>$C$2/executionTime_1IMGS__2[[#This Row],[mean]]</f>
        <v>5.556934357030836</v>
      </c>
      <c r="G7">
        <v>6</v>
      </c>
      <c r="H7">
        <v>5</v>
      </c>
      <c r="I7">
        <v>20196.313600000001</v>
      </c>
      <c r="J7">
        <f>5000/executionTime_5IMGS__2[[#This Row],[mean]]</f>
        <v>0.24756993276238293</v>
      </c>
      <c r="K7">
        <f>$I$2/executionTime_5IMGS__2[[#This Row],[mean]]</f>
        <v>5.5422855188780584</v>
      </c>
      <c r="M7">
        <v>6</v>
      </c>
      <c r="N7">
        <v>10</v>
      </c>
      <c r="O7">
        <v>40277.995600000002</v>
      </c>
      <c r="P7">
        <f>executionTime_10IMGS__2[[#This Row],[NImgs]]*1000/executionTime_10IMGS__2[[#This Row],[mean]]</f>
        <v>0.24827451940036457</v>
      </c>
      <c r="Q7">
        <f>$O$2/executionTime_10IMGS__2[[#This Row],[mean]]</f>
        <v>5.5826090462157953</v>
      </c>
    </row>
    <row r="8" spans="1:17" x14ac:dyDescent="0.3">
      <c r="A8">
        <v>7</v>
      </c>
      <c r="B8">
        <v>1</v>
      </c>
      <c r="C8">
        <v>3492.4654</v>
      </c>
      <c r="D8">
        <f>1000/executionTime_1IMGS__2[[#This Row],[mean]]</f>
        <v>0.28633068204483858</v>
      </c>
      <c r="E8">
        <f>$C$2/executionTime_1IMGS__2[[#This Row],[mean]]</f>
        <v>6.4397677354226621</v>
      </c>
      <c r="G8">
        <v>7</v>
      </c>
      <c r="H8">
        <v>5</v>
      </c>
      <c r="I8">
        <v>17572.359800000002</v>
      </c>
      <c r="J8">
        <f>5000/executionTime_5IMGS__2[[#This Row],[mean]]</f>
        <v>0.28453776595218583</v>
      </c>
      <c r="K8">
        <f>$I$2/executionTime_5IMGS__2[[#This Row],[mean]]</f>
        <v>6.3698750579873726</v>
      </c>
      <c r="M8">
        <v>7</v>
      </c>
      <c r="N8">
        <v>10</v>
      </c>
      <c r="O8">
        <v>34934.556799999998</v>
      </c>
      <c r="P8">
        <f>executionTime_10IMGS__2[[#This Row],[NImgs]]*1000/executionTime_10IMGS__2[[#This Row],[mean]]</f>
        <v>0.28624951669631604</v>
      </c>
      <c r="Q8">
        <f>$O$2/executionTime_10IMGS__2[[#This Row],[mean]]</f>
        <v>6.4365007945370589</v>
      </c>
    </row>
    <row r="9" spans="1:17" x14ac:dyDescent="0.3">
      <c r="A9">
        <v>8</v>
      </c>
      <c r="B9">
        <v>1</v>
      </c>
      <c r="C9">
        <v>3114.4207999999999</v>
      </c>
      <c r="D9">
        <f>1000/executionTime_1IMGS__2[[#This Row],[mean]]</f>
        <v>0.32108698991478607</v>
      </c>
      <c r="E9">
        <f>$C$2/executionTime_1IMGS__2[[#This Row],[mean]]</f>
        <v>7.2214602471188227</v>
      </c>
      <c r="G9">
        <v>8</v>
      </c>
      <c r="H9">
        <v>5</v>
      </c>
      <c r="I9">
        <v>15416.054599999999</v>
      </c>
      <c r="J9">
        <f>5000/executionTime_5IMGS__2[[#This Row],[mean]]</f>
        <v>0.32433720103715774</v>
      </c>
      <c r="K9">
        <f>$I$2/executionTime_5IMGS__2[[#This Row],[mean]]</f>
        <v>7.2608549531214033</v>
      </c>
      <c r="M9">
        <v>8</v>
      </c>
      <c r="N9">
        <v>10</v>
      </c>
      <c r="O9">
        <v>30773.912400000001</v>
      </c>
      <c r="P9">
        <f>executionTime_10IMGS__2[[#This Row],[NImgs]]*1000/executionTime_10IMGS__2[[#This Row],[mean]]</f>
        <v>0.32495055779777937</v>
      </c>
      <c r="Q9">
        <f>$O$2/executionTime_10IMGS__2[[#This Row],[mean]]</f>
        <v>7.3067180954216271</v>
      </c>
    </row>
    <row r="10" spans="1:17" x14ac:dyDescent="0.3">
      <c r="A10">
        <v>9</v>
      </c>
      <c r="B10">
        <v>1</v>
      </c>
      <c r="C10">
        <v>2803.3404</v>
      </c>
      <c r="D10">
        <f>1000/executionTime_1IMGS__2[[#This Row],[mean]]</f>
        <v>0.35671729341181685</v>
      </c>
      <c r="E10">
        <f>$C$2/executionTime_1IMGS__2[[#This Row],[mean]]</f>
        <v>8.0228095025491726</v>
      </c>
      <c r="G10">
        <v>9</v>
      </c>
      <c r="H10">
        <v>5</v>
      </c>
      <c r="I10">
        <v>14122.3488</v>
      </c>
      <c r="J10">
        <f>5000/executionTime_5IMGS__2[[#This Row],[mean]]</f>
        <v>0.35404875426954474</v>
      </c>
      <c r="K10">
        <f>$I$2/executionTime_5IMGS__2[[#This Row],[mean]]</f>
        <v>7.925999986631119</v>
      </c>
      <c r="M10">
        <v>9</v>
      </c>
      <c r="N10">
        <v>10</v>
      </c>
      <c r="O10">
        <v>28118.645800000002</v>
      </c>
      <c r="P10">
        <f>executionTime_10IMGS__2[[#This Row],[NImgs]]*1000/executionTime_10IMGS__2[[#This Row],[mean]]</f>
        <v>0.35563590334780631</v>
      </c>
      <c r="Q10">
        <f>$O$2/executionTime_10IMGS__2[[#This Row],[mean]]</f>
        <v>7.9966974298598679</v>
      </c>
    </row>
    <row r="11" spans="1:17" x14ac:dyDescent="0.3">
      <c r="A11">
        <v>10</v>
      </c>
      <c r="B11">
        <v>1</v>
      </c>
      <c r="C11">
        <v>2579.4351999999999</v>
      </c>
      <c r="D11">
        <f>1000/executionTime_1IMGS__2[[#This Row],[mean]]</f>
        <v>0.38768176847396674</v>
      </c>
      <c r="E11">
        <f>$C$2/executionTime_1IMGS__2[[#This Row],[mean]]</f>
        <v>8.7192211690373149</v>
      </c>
      <c r="G11">
        <v>10</v>
      </c>
      <c r="H11">
        <v>5</v>
      </c>
      <c r="I11">
        <v>12766.856400000001</v>
      </c>
      <c r="J11">
        <f>5000/executionTime_5IMGS__2[[#This Row],[mean]]</f>
        <v>0.39163908822535198</v>
      </c>
      <c r="K11">
        <f>$I$2/executionTime_5IMGS__2[[#This Row],[mean]]</f>
        <v>8.7675252930705785</v>
      </c>
      <c r="M11">
        <v>10</v>
      </c>
      <c r="N11">
        <v>10</v>
      </c>
      <c r="O11">
        <v>25490.294000000002</v>
      </c>
      <c r="P11">
        <f>executionTime_10IMGS__2[[#This Row],[NImgs]]*1000/executionTime_10IMGS__2[[#This Row],[mean]]</f>
        <v>0.39230618524839295</v>
      </c>
      <c r="Q11">
        <f>$O$2/executionTime_10IMGS__2[[#This Row],[mean]]</f>
        <v>8.82125183020643</v>
      </c>
    </row>
    <row r="12" spans="1:17" x14ac:dyDescent="0.3">
      <c r="A12">
        <v>11</v>
      </c>
      <c r="B12">
        <v>1</v>
      </c>
      <c r="C12">
        <v>2342.2930000000001</v>
      </c>
      <c r="D12">
        <f>1000/executionTime_1IMGS__2[[#This Row],[mean]]</f>
        <v>0.42693207041134473</v>
      </c>
      <c r="E12">
        <f>$C$2/executionTime_1IMGS__2[[#This Row],[mean]]</f>
        <v>9.6019866003100383</v>
      </c>
      <c r="G12">
        <v>11</v>
      </c>
      <c r="H12">
        <v>5</v>
      </c>
      <c r="I12">
        <v>11946.766799999999</v>
      </c>
      <c r="J12">
        <f>5000/executionTime_5IMGS__2[[#This Row],[mean]]</f>
        <v>0.4185232777792231</v>
      </c>
      <c r="K12">
        <f>$I$2/executionTime_5IMGS__2[[#This Row],[mean]]</f>
        <v>9.3693748504407068</v>
      </c>
      <c r="M12">
        <v>11</v>
      </c>
      <c r="N12">
        <v>10</v>
      </c>
      <c r="O12">
        <v>23595.082200000001</v>
      </c>
      <c r="P12">
        <f>executionTime_10IMGS__2[[#This Row],[NImgs]]*1000/executionTime_10IMGS__2[[#This Row],[mean]]</f>
        <v>0.42381712914736103</v>
      </c>
      <c r="Q12">
        <f>$O$2/executionTime_10IMGS__2[[#This Row],[mean]]</f>
        <v>9.5297952638622299</v>
      </c>
    </row>
    <row r="13" spans="1:17" x14ac:dyDescent="0.3">
      <c r="A13">
        <v>12</v>
      </c>
      <c r="B13">
        <v>1</v>
      </c>
      <c r="C13">
        <v>2215.2272000000003</v>
      </c>
      <c r="D13">
        <f>1000/executionTime_1IMGS__2[[#This Row],[mean]]</f>
        <v>0.45142096485633615</v>
      </c>
      <c r="E13">
        <f>$C$2/executionTime_1IMGS__2[[#This Row],[mean]]</f>
        <v>10.152758145981593</v>
      </c>
      <c r="G13">
        <v>12</v>
      </c>
      <c r="H13">
        <v>5</v>
      </c>
      <c r="I13">
        <v>11024.019399999999</v>
      </c>
      <c r="J13">
        <f>5000/executionTime_5IMGS__2[[#This Row],[mean]]</f>
        <v>0.45355507991939858</v>
      </c>
      <c r="K13">
        <f>$I$2/executionTime_5IMGS__2[[#This Row],[mean]]</f>
        <v>10.153622951715779</v>
      </c>
      <c r="M13">
        <v>12</v>
      </c>
      <c r="N13">
        <v>10</v>
      </c>
      <c r="O13">
        <v>21944.648000000001</v>
      </c>
      <c r="P13">
        <f>executionTime_10IMGS__2[[#This Row],[NImgs]]*1000/executionTime_10IMGS__2[[#This Row],[mean]]</f>
        <v>0.45569197555595331</v>
      </c>
      <c r="Q13">
        <f>$O$2/executionTime_10IMGS__2[[#This Row],[mean]]</f>
        <v>10.246521274800124</v>
      </c>
    </row>
    <row r="14" spans="1:17" x14ac:dyDescent="0.3">
      <c r="A14">
        <v>13</v>
      </c>
      <c r="B14">
        <v>1</v>
      </c>
      <c r="C14">
        <v>2067.2296000000001</v>
      </c>
      <c r="D14">
        <f>1000/executionTime_1IMGS__2[[#This Row],[mean]]</f>
        <v>0.48373920342471871</v>
      </c>
      <c r="E14">
        <f>$C$2/executionTime_1IMGS__2[[#This Row],[mean]]</f>
        <v>10.879616855331406</v>
      </c>
      <c r="G14">
        <v>13</v>
      </c>
      <c r="H14">
        <v>5</v>
      </c>
      <c r="I14">
        <v>10375.7444</v>
      </c>
      <c r="J14">
        <f>5000/executionTime_5IMGS__2[[#This Row],[mean]]</f>
        <v>0.48189313530121269</v>
      </c>
      <c r="K14">
        <f>$I$2/executionTime_5IMGS__2[[#This Row],[mean]]</f>
        <v>10.788019835955096</v>
      </c>
      <c r="M14">
        <v>13</v>
      </c>
      <c r="N14">
        <v>10</v>
      </c>
      <c r="O14">
        <v>20594.766599999999</v>
      </c>
      <c r="P14">
        <f>executionTime_10IMGS__2[[#This Row],[NImgs]]*1000/executionTime_10IMGS__2[[#This Row],[mean]]</f>
        <v>0.48556024907803524</v>
      </c>
      <c r="Q14">
        <f>$O$2/executionTime_10IMGS__2[[#This Row],[mean]]</f>
        <v>10.918128229722205</v>
      </c>
    </row>
    <row r="15" spans="1:17" x14ac:dyDescent="0.3">
      <c r="A15">
        <v>14</v>
      </c>
      <c r="B15">
        <v>1</v>
      </c>
      <c r="C15">
        <v>1940.3556000000001</v>
      </c>
      <c r="D15">
        <f>1000/executionTime_1IMGS__2[[#This Row],[mean]]</f>
        <v>0.51536945083674346</v>
      </c>
      <c r="E15">
        <f>$C$2/executionTime_1IMGS__2[[#This Row],[mean]]</f>
        <v>11.59100218537262</v>
      </c>
      <c r="G15">
        <v>14</v>
      </c>
      <c r="H15">
        <v>5</v>
      </c>
      <c r="I15">
        <v>9768.4261999999999</v>
      </c>
      <c r="J15">
        <f>5000/executionTime_5IMGS__2[[#This Row],[mean]]</f>
        <v>0.51185317856012469</v>
      </c>
      <c r="K15">
        <f>$I$2/executionTime_5IMGS__2[[#This Row],[mean]]</f>
        <v>11.458727752890224</v>
      </c>
      <c r="M15">
        <v>14</v>
      </c>
      <c r="N15">
        <v>10</v>
      </c>
      <c r="O15">
        <v>19367.568200000002</v>
      </c>
      <c r="P15">
        <f>executionTime_10IMGS__2[[#This Row],[NImgs]]*1000/executionTime_10IMGS__2[[#This Row],[mean]]</f>
        <v>0.5163270833351189</v>
      </c>
      <c r="Q15">
        <f>$O$2/executionTime_10IMGS__2[[#This Row],[mean]]</f>
        <v>11.609939889097692</v>
      </c>
    </row>
    <row r="16" spans="1:17" x14ac:dyDescent="0.3">
      <c r="A16">
        <v>15</v>
      </c>
      <c r="B16">
        <v>1</v>
      </c>
      <c r="C16">
        <v>1838.5955999999999</v>
      </c>
      <c r="D16">
        <f>1000/executionTime_1IMGS__2[[#This Row],[mean]]</f>
        <v>0.54389339341397314</v>
      </c>
      <c r="E16">
        <f>$C$2/executionTime_1IMGS__2[[#This Row],[mean]]</f>
        <v>12.23252465088027</v>
      </c>
      <c r="G16">
        <v>15</v>
      </c>
      <c r="H16">
        <v>5</v>
      </c>
      <c r="I16">
        <v>9202.48</v>
      </c>
      <c r="J16">
        <f>5000/executionTime_5IMGS__2[[#This Row],[mean]]</f>
        <v>0.54333179751545235</v>
      </c>
      <c r="K16">
        <f>$I$2/executionTime_5IMGS__2[[#This Row],[mean]]</f>
        <v>12.163431640166564</v>
      </c>
      <c r="M16">
        <v>15</v>
      </c>
      <c r="N16">
        <v>10</v>
      </c>
      <c r="O16">
        <v>18314.341799999998</v>
      </c>
      <c r="P16">
        <f>executionTime_10IMGS__2[[#This Row],[NImgs]]*1000/executionTime_10IMGS__2[[#This Row],[mean]]</f>
        <v>0.54602016874010728</v>
      </c>
      <c r="Q16">
        <f>$O$2/executionTime_10IMGS__2[[#This Row],[mean]]</f>
        <v>12.277607628792863</v>
      </c>
    </row>
    <row r="17" spans="1:17" x14ac:dyDescent="0.3">
      <c r="A17">
        <v>16</v>
      </c>
      <c r="B17">
        <v>1</v>
      </c>
      <c r="C17">
        <v>1791.204</v>
      </c>
      <c r="D17">
        <f>1000/executionTime_1IMGS__2[[#This Row],[mean]]</f>
        <v>0.55828370191223331</v>
      </c>
      <c r="E17">
        <f>$C$2/executionTime_1IMGS__2[[#This Row],[mean]]</f>
        <v>12.556172272951603</v>
      </c>
      <c r="G17">
        <v>16</v>
      </c>
      <c r="H17">
        <v>5</v>
      </c>
      <c r="I17">
        <v>8929.9601999999995</v>
      </c>
      <c r="J17">
        <f>5000/executionTime_5IMGS__2[[#This Row],[mean]]</f>
        <v>0.55991290980221842</v>
      </c>
      <c r="K17">
        <f>$I$2/executionTime_5IMGS__2[[#This Row],[mean]]</f>
        <v>12.534628810551698</v>
      </c>
      <c r="M17">
        <v>16</v>
      </c>
      <c r="N17">
        <v>10</v>
      </c>
      <c r="O17">
        <v>17718.9022</v>
      </c>
      <c r="P17">
        <f>executionTime_10IMGS__2[[#This Row],[NImgs]]*1000/executionTime_10IMGS__2[[#This Row],[mean]]</f>
        <v>0.56436904990648906</v>
      </c>
      <c r="Q17">
        <f>$O$2/executionTime_10IMGS__2[[#This Row],[mean]]</f>
        <v>12.690193786384802</v>
      </c>
    </row>
    <row r="18" spans="1:17" x14ac:dyDescent="0.3">
      <c r="A18">
        <v>17</v>
      </c>
      <c r="B18">
        <v>1</v>
      </c>
      <c r="C18">
        <v>1923.0128</v>
      </c>
      <c r="D18">
        <f>1000/executionTime_1IMGS__2[[#This Row],[mean]]</f>
        <v>0.52001733945816686</v>
      </c>
      <c r="E18">
        <f>$C$2/executionTime_1IMGS__2[[#This Row],[mean]]</f>
        <v>11.695536295962253</v>
      </c>
      <c r="G18">
        <v>17</v>
      </c>
      <c r="H18">
        <v>5</v>
      </c>
      <c r="I18">
        <v>9546.3158000000003</v>
      </c>
      <c r="J18">
        <f>5000/executionTime_5IMGS__2[[#This Row],[mean]]</f>
        <v>0.52376226648609292</v>
      </c>
      <c r="K18">
        <f>$I$2/executionTime_5IMGS__2[[#This Row],[mean]]</f>
        <v>11.725333494624177</v>
      </c>
      <c r="M18">
        <v>17</v>
      </c>
      <c r="N18">
        <v>10</v>
      </c>
      <c r="O18">
        <v>18820.251800000002</v>
      </c>
      <c r="P18">
        <f>executionTime_10IMGS__2[[#This Row],[NImgs]]*1000/executionTime_10IMGS__2[[#This Row],[mean]]</f>
        <v>0.53134251901985707</v>
      </c>
      <c r="Q18">
        <f>$O$2/executionTime_10IMGS__2[[#This Row],[mean]]</f>
        <v>11.947571424097523</v>
      </c>
    </row>
    <row r="19" spans="1:17" x14ac:dyDescent="0.3">
      <c r="A19">
        <v>18</v>
      </c>
      <c r="B19">
        <v>1</v>
      </c>
      <c r="C19">
        <v>1929.3296</v>
      </c>
      <c r="D19">
        <f>1000/executionTime_1IMGS__2[[#This Row],[mean]]</f>
        <v>0.51831475555032169</v>
      </c>
      <c r="E19">
        <f>$C$2/executionTime_1IMGS__2[[#This Row],[mean]]</f>
        <v>11.657244049953933</v>
      </c>
      <c r="G19">
        <v>18</v>
      </c>
      <c r="H19">
        <v>5</v>
      </c>
      <c r="I19">
        <v>9147.3259999999991</v>
      </c>
      <c r="J19">
        <f>5000/executionTime_5IMGS__2[[#This Row],[mean]]</f>
        <v>0.54660782834240307</v>
      </c>
      <c r="K19">
        <f>$I$2/executionTime_5IMGS__2[[#This Row],[mean]]</f>
        <v>12.236771314370998</v>
      </c>
      <c r="M19">
        <v>18</v>
      </c>
      <c r="N19">
        <v>10</v>
      </c>
      <c r="O19">
        <v>18284.189399999999</v>
      </c>
      <c r="P19">
        <f>executionTime_10IMGS__2[[#This Row],[NImgs]]*1000/executionTime_10IMGS__2[[#This Row],[mean]]</f>
        <v>0.5469206089059655</v>
      </c>
      <c r="Q19">
        <f>$O$2/executionTime_10IMGS__2[[#This Row],[mean]]</f>
        <v>12.297854593433604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6A12-BBAA-42ED-B44F-4870CBA543F1}">
  <dimension ref="A1:Q19"/>
  <sheetViews>
    <sheetView topLeftCell="Q23" workbookViewId="0">
      <selection activeCell="V18" sqref="V18"/>
    </sheetView>
  </sheetViews>
  <sheetFormatPr defaultRowHeight="14.4" x14ac:dyDescent="0.3"/>
  <cols>
    <col min="1" max="1" width="9.88671875" bestFit="1" customWidth="1"/>
    <col min="2" max="2" width="8.33203125" bestFit="1" customWidth="1"/>
    <col min="3" max="3" width="10.88671875" bestFit="1" customWidth="1"/>
    <col min="4" max="5" width="11.88671875" bestFit="1" customWidth="1"/>
    <col min="7" max="7" width="9.88671875" bestFit="1" customWidth="1"/>
    <col min="8" max="8" width="8.33203125" bestFit="1" customWidth="1"/>
    <col min="9" max="11" width="11.88671875" bestFit="1" customWidth="1"/>
    <col min="13" max="13" width="9.88671875" bestFit="1" customWidth="1"/>
    <col min="14" max="14" width="8.33203125" bestFit="1" customWidth="1"/>
    <col min="15" max="17" width="11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">
      <c r="A2">
        <v>1</v>
      </c>
      <c r="B2">
        <v>1</v>
      </c>
      <c r="C2">
        <v>21894.925599999999</v>
      </c>
      <c r="D2">
        <f>(executionTime_1IMGS__3[[#This Row],[NImgs]]*1000)/executionTime_1IMGS__3[[#This Row],[mean]]</f>
        <v>4.5672683171848735E-2</v>
      </c>
      <c r="E2">
        <f>$C$2/executionTime_1IMGS__3[[#This Row],[mean]]</f>
        <v>1</v>
      </c>
      <c r="G2">
        <v>1</v>
      </c>
      <c r="H2">
        <v>5</v>
      </c>
      <c r="I2">
        <v>111287.4972</v>
      </c>
      <c r="J2">
        <f>(executionTime_5IMGS__3[[#This Row],[NImgs]]*1000)/executionTime_5IMGS__3[[#This Row],[mean]]</f>
        <v>4.4928676857691072E-2</v>
      </c>
      <c r="K2">
        <f>$I$2/executionTime_5IMGS__3[[#This Row],[mean]]</f>
        <v>1</v>
      </c>
      <c r="M2">
        <v>1</v>
      </c>
      <c r="N2">
        <v>10</v>
      </c>
      <c r="O2">
        <v>219386.72160000002</v>
      </c>
      <c r="P2">
        <f>(executionTime_10IMGS__3[[#This Row],[NImgs]]*1000)/executionTime_10IMGS__3[[#This Row],[mean]]</f>
        <v>4.5581610076806028E-2</v>
      </c>
      <c r="Q2">
        <f>$O$2/executionTime_10IMGS__3[[#This Row],[mean]]</f>
        <v>1</v>
      </c>
    </row>
    <row r="3" spans="1:17" x14ac:dyDescent="0.3">
      <c r="A3">
        <v>2</v>
      </c>
      <c r="B3">
        <v>1</v>
      </c>
      <c r="C3">
        <v>11128.5136</v>
      </c>
      <c r="D3">
        <f>(executionTime_1IMGS__3[[#This Row],[NImgs]]*1000)/executionTime_1IMGS__3[[#This Row],[mean]]</f>
        <v>8.9859260269942967E-2</v>
      </c>
      <c r="E3">
        <f>$C$2/executionTime_1IMGS__3[[#This Row],[mean]]</f>
        <v>1.9674618180814372</v>
      </c>
      <c r="G3">
        <v>2</v>
      </c>
      <c r="H3">
        <v>5</v>
      </c>
      <c r="I3">
        <v>55657.226000000002</v>
      </c>
      <c r="J3">
        <f>(executionTime_5IMGS__3[[#This Row],[NImgs]]*1000)/executionTime_5IMGS__3[[#This Row],[mean]]</f>
        <v>8.9835594752781966E-2</v>
      </c>
      <c r="K3">
        <f>$I$2/executionTime_5IMGS__3[[#This Row],[mean]]</f>
        <v>1.9995156999021113</v>
      </c>
      <c r="M3">
        <v>2</v>
      </c>
      <c r="N3">
        <v>10</v>
      </c>
      <c r="O3">
        <v>111269.63619999999</v>
      </c>
      <c r="P3">
        <f>(executionTime_10IMGS__3[[#This Row],[NImgs]]*1000)/executionTime_10IMGS__3[[#This Row],[mean]]</f>
        <v>8.9871777616183132E-2</v>
      </c>
      <c r="Q3">
        <f>$O$2/executionTime_10IMGS__3[[#This Row],[mean]]</f>
        <v>1.9716674655578683</v>
      </c>
    </row>
    <row r="4" spans="1:17" x14ac:dyDescent="0.3">
      <c r="A4">
        <v>3</v>
      </c>
      <c r="B4">
        <v>1</v>
      </c>
      <c r="C4">
        <v>7572.9881999999998</v>
      </c>
      <c r="D4">
        <f>(executionTime_1IMGS__3[[#This Row],[NImgs]]*1000)/executionTime_1IMGS__3[[#This Row],[mean]]</f>
        <v>0.132048271249122</v>
      </c>
      <c r="E4">
        <f>$C$2/executionTime_1IMGS__3[[#This Row],[mean]]</f>
        <v>2.8911870746081445</v>
      </c>
      <c r="G4">
        <v>3</v>
      </c>
      <c r="H4">
        <v>5</v>
      </c>
      <c r="I4">
        <v>37345.550600000002</v>
      </c>
      <c r="J4">
        <f>(executionTime_5IMGS__3[[#This Row],[NImgs]]*1000)/executionTime_5IMGS__3[[#This Row],[mean]]</f>
        <v>0.13388475788063492</v>
      </c>
      <c r="K4">
        <f>$I$2/executionTime_5IMGS__3[[#This Row],[mean]]</f>
        <v>2.979939923552767</v>
      </c>
      <c r="M4">
        <v>3</v>
      </c>
      <c r="N4">
        <v>10</v>
      </c>
      <c r="O4">
        <v>74678.556599999996</v>
      </c>
      <c r="P4">
        <f>(executionTime_10IMGS__3[[#This Row],[NImgs]]*1000)/executionTime_10IMGS__3[[#This Row],[mean]]</f>
        <v>0.13390724801448561</v>
      </c>
      <c r="Q4">
        <f>$O$2/executionTime_10IMGS__3[[#This Row],[mean]]</f>
        <v>2.9377472140376106</v>
      </c>
    </row>
    <row r="5" spans="1:17" x14ac:dyDescent="0.3">
      <c r="A5">
        <v>4</v>
      </c>
      <c r="B5">
        <v>1</v>
      </c>
      <c r="C5">
        <v>5767.0108</v>
      </c>
      <c r="D5">
        <f>(executionTime_1IMGS__3[[#This Row],[NImgs]]*1000)/executionTime_1IMGS__3[[#This Row],[mean]]</f>
        <v>0.17340005675037057</v>
      </c>
      <c r="E5">
        <f>$C$2/executionTime_1IMGS__3[[#This Row],[mean]]</f>
        <v>3.7965813415851413</v>
      </c>
      <c r="G5">
        <v>4</v>
      </c>
      <c r="H5">
        <v>5</v>
      </c>
      <c r="I5">
        <v>28935.227600000002</v>
      </c>
      <c r="J5">
        <f>(executionTime_5IMGS__3[[#This Row],[NImgs]]*1000)/executionTime_5IMGS__3[[#This Row],[mean]]</f>
        <v>0.17279974670045448</v>
      </c>
      <c r="K5">
        <f>$I$2/executionTime_5IMGS__3[[#This Row],[mean]]</f>
        <v>3.8460902654175078</v>
      </c>
      <c r="M5">
        <v>4</v>
      </c>
      <c r="N5">
        <v>10</v>
      </c>
      <c r="O5">
        <v>57617.470999999998</v>
      </c>
      <c r="P5">
        <f>(executionTime_10IMGS__3[[#This Row],[NImgs]]*1000)/executionTime_10IMGS__3[[#This Row],[mean]]</f>
        <v>0.17355846805563543</v>
      </c>
      <c r="Q5">
        <f>$O$2/executionTime_10IMGS__3[[#This Row],[mean]]</f>
        <v>3.8076423312644185</v>
      </c>
    </row>
    <row r="6" spans="1:17" x14ac:dyDescent="0.3">
      <c r="A6">
        <v>5</v>
      </c>
      <c r="B6">
        <v>1</v>
      </c>
      <c r="C6">
        <v>4692.4222</v>
      </c>
      <c r="D6">
        <f>(executionTime_1IMGS__3[[#This Row],[NImgs]]*1000)/executionTime_1IMGS__3[[#This Row],[mean]]</f>
        <v>0.21310955352653477</v>
      </c>
      <c r="E6">
        <f>$C$2/executionTime_1IMGS__3[[#This Row],[mean]]</f>
        <v>4.666017819112696</v>
      </c>
      <c r="G6">
        <v>5</v>
      </c>
      <c r="H6">
        <v>5</v>
      </c>
      <c r="I6">
        <v>23102.115600000001</v>
      </c>
      <c r="J6">
        <f>(executionTime_5IMGS__3[[#This Row],[NImgs]]*1000)/executionTime_5IMGS__3[[#This Row],[mean]]</f>
        <v>0.21643039479899406</v>
      </c>
      <c r="K6">
        <f>$I$2/executionTime_5IMGS__3[[#This Row],[mean]]</f>
        <v>4.8171993910375894</v>
      </c>
      <c r="M6">
        <v>5</v>
      </c>
      <c r="N6">
        <v>10</v>
      </c>
      <c r="O6">
        <v>46254.486799999999</v>
      </c>
      <c r="P6">
        <f>(executionTime_10IMGS__3[[#This Row],[NImgs]]*1000)/executionTime_10IMGS__3[[#This Row],[mean]]</f>
        <v>0.21619524270670321</v>
      </c>
      <c r="Q6">
        <f>$O$2/executionTime_10IMGS__3[[#This Row],[mean]]</f>
        <v>4.7430365522939937</v>
      </c>
    </row>
    <row r="7" spans="1:17" x14ac:dyDescent="0.3">
      <c r="A7">
        <v>6</v>
      </c>
      <c r="B7">
        <v>1</v>
      </c>
      <c r="C7">
        <v>3908.6527999999998</v>
      </c>
      <c r="D7">
        <f>(executionTime_1IMGS__3[[#This Row],[NImgs]]*1000)/executionTime_1IMGS__3[[#This Row],[mean]]</f>
        <v>0.25584262690203646</v>
      </c>
      <c r="E7">
        <f>$C$2/executionTime_1IMGS__3[[#This Row],[mean]]</f>
        <v>5.6016552813286458</v>
      </c>
      <c r="G7">
        <v>6</v>
      </c>
      <c r="H7">
        <v>5</v>
      </c>
      <c r="I7">
        <v>19730.945</v>
      </c>
      <c r="J7">
        <f>(executionTime_5IMGS__3[[#This Row],[NImgs]]*1000)/executionTime_5IMGS__3[[#This Row],[mean]]</f>
        <v>0.25340904857826119</v>
      </c>
      <c r="K7">
        <f>$I$2/executionTime_5IMGS__3[[#This Row],[mean]]</f>
        <v>5.6402517568215815</v>
      </c>
      <c r="M7">
        <v>6</v>
      </c>
      <c r="N7">
        <v>10</v>
      </c>
      <c r="O7">
        <v>39267.529000000002</v>
      </c>
      <c r="P7">
        <f>(executionTime_10IMGS__3[[#This Row],[NImgs]]*1000)/executionTime_10IMGS__3[[#This Row],[mean]]</f>
        <v>0.25466333774147082</v>
      </c>
      <c r="Q7">
        <f>$O$2/executionTime_10IMGS__3[[#This Row],[mean]]</f>
        <v>5.5869754778814835</v>
      </c>
    </row>
    <row r="8" spans="1:17" x14ac:dyDescent="0.3">
      <c r="A8">
        <v>7</v>
      </c>
      <c r="B8">
        <v>1</v>
      </c>
      <c r="C8">
        <v>3407.6808000000001</v>
      </c>
      <c r="D8">
        <f>(executionTime_1IMGS__3[[#This Row],[NImgs]]*1000)/executionTime_1IMGS__3[[#This Row],[mean]]</f>
        <v>0.29345471559425401</v>
      </c>
      <c r="E8">
        <f>$C$2/executionTime_1IMGS__3[[#This Row],[mean]]</f>
        <v>6.4251691649053511</v>
      </c>
      <c r="G8">
        <v>7</v>
      </c>
      <c r="H8">
        <v>5</v>
      </c>
      <c r="I8">
        <v>16812.492999999999</v>
      </c>
      <c r="J8">
        <f>(executionTime_5IMGS__3[[#This Row],[NImgs]]*1000)/executionTime_5IMGS__3[[#This Row],[mean]]</f>
        <v>0.29739789334038685</v>
      </c>
      <c r="K8">
        <f>$I$2/executionTime_5IMGS__3[[#This Row],[mean]]</f>
        <v>6.6193334444808398</v>
      </c>
      <c r="M8">
        <v>7</v>
      </c>
      <c r="N8">
        <v>10</v>
      </c>
      <c r="O8">
        <v>33559.774599999997</v>
      </c>
      <c r="P8">
        <f>(executionTime_10IMGS__3[[#This Row],[NImgs]]*1000)/executionTime_10IMGS__3[[#This Row],[mean]]</f>
        <v>0.29797577961086785</v>
      </c>
      <c r="Q8">
        <f>$O$2/executionTime_10IMGS__3[[#This Row],[mean]]</f>
        <v>6.5371929405032425</v>
      </c>
    </row>
    <row r="9" spans="1:17" x14ac:dyDescent="0.3">
      <c r="A9">
        <v>8</v>
      </c>
      <c r="B9">
        <v>1</v>
      </c>
      <c r="C9">
        <v>2967.4324000000001</v>
      </c>
      <c r="D9">
        <f>(executionTime_1IMGS__3[[#This Row],[NImgs]]*1000)/executionTime_1IMGS__3[[#This Row],[mean]]</f>
        <v>0.33699166997030833</v>
      </c>
      <c r="E9">
        <f>$C$2/executionTime_1IMGS__3[[#This Row],[mean]]</f>
        <v>7.3784075418196542</v>
      </c>
      <c r="G9">
        <v>8</v>
      </c>
      <c r="H9">
        <v>5</v>
      </c>
      <c r="I9">
        <v>14867.74</v>
      </c>
      <c r="J9">
        <f>(executionTime_5IMGS__3[[#This Row],[NImgs]]*1000)/executionTime_5IMGS__3[[#This Row],[mean]]</f>
        <v>0.33629859010179086</v>
      </c>
      <c r="K9">
        <f>$I$2/executionTime_5IMGS__3[[#This Row],[mean]]</f>
        <v>7.4851656808633997</v>
      </c>
      <c r="M9">
        <v>8</v>
      </c>
      <c r="N9">
        <v>10</v>
      </c>
      <c r="O9">
        <v>29881.0874</v>
      </c>
      <c r="P9">
        <f>(executionTime_10IMGS__3[[#This Row],[NImgs]]*1000)/executionTime_10IMGS__3[[#This Row],[mean]]</f>
        <v>0.33465984239917584</v>
      </c>
      <c r="Q9">
        <f>$O$2/executionTime_10IMGS__3[[#This Row],[mean]]</f>
        <v>7.3419925675127882</v>
      </c>
    </row>
    <row r="10" spans="1:17" x14ac:dyDescent="0.3">
      <c r="A10">
        <v>9</v>
      </c>
      <c r="B10">
        <v>1</v>
      </c>
      <c r="C10">
        <v>2691.4056</v>
      </c>
      <c r="D10">
        <f>(executionTime_1IMGS__3[[#This Row],[NImgs]]*1000)/executionTime_1IMGS__3[[#This Row],[mean]]</f>
        <v>0.37155306506013064</v>
      </c>
      <c r="E10">
        <f>$C$2/executionTime_1IMGS__3[[#This Row],[mean]]</f>
        <v>8.1351267159435192</v>
      </c>
      <c r="G10">
        <v>9</v>
      </c>
      <c r="H10">
        <v>5</v>
      </c>
      <c r="I10">
        <v>13317.484199999999</v>
      </c>
      <c r="J10">
        <f>(executionTime_5IMGS__3[[#This Row],[NImgs]]*1000)/executionTime_5IMGS__3[[#This Row],[mean]]</f>
        <v>0.37544628737010255</v>
      </c>
      <c r="K10">
        <f>$I$2/executionTime_5IMGS__3[[#This Row],[mean]]</f>
        <v>8.3564955308901361</v>
      </c>
      <c r="M10">
        <v>9</v>
      </c>
      <c r="N10">
        <v>10</v>
      </c>
      <c r="O10">
        <v>26575.3344</v>
      </c>
      <c r="P10">
        <f>(executionTime_10IMGS__3[[#This Row],[NImgs]]*1000)/executionTime_10IMGS__3[[#This Row],[mean]]</f>
        <v>0.37628877399939697</v>
      </c>
      <c r="Q10">
        <f>$O$2/executionTime_10IMGS__3[[#This Row],[mean]]</f>
        <v>8.2552760502611022</v>
      </c>
    </row>
    <row r="11" spans="1:17" x14ac:dyDescent="0.3">
      <c r="A11">
        <v>10</v>
      </c>
      <c r="B11">
        <v>1</v>
      </c>
      <c r="C11">
        <v>2470.8483999999999</v>
      </c>
      <c r="D11">
        <f>(executionTime_1IMGS__3[[#This Row],[NImgs]]*1000)/executionTime_1IMGS__3[[#This Row],[mean]]</f>
        <v>0.40471928589386547</v>
      </c>
      <c r="E11">
        <f>$C$2/executionTime_1IMGS__3[[#This Row],[mean]]</f>
        <v>8.8612986535313141</v>
      </c>
      <c r="G11">
        <v>10</v>
      </c>
      <c r="H11">
        <v>5</v>
      </c>
      <c r="I11">
        <v>12337.054599999999</v>
      </c>
      <c r="J11">
        <f>(executionTime_5IMGS__3[[#This Row],[NImgs]]*1000)/executionTime_5IMGS__3[[#This Row],[mean]]</f>
        <v>0.40528312162937175</v>
      </c>
      <c r="K11">
        <f>$I$2/executionTime_5IMGS__3[[#This Row],[mean]]</f>
        <v>9.0205888527071938</v>
      </c>
      <c r="M11">
        <v>10</v>
      </c>
      <c r="N11">
        <v>10</v>
      </c>
      <c r="O11">
        <v>24619.063200000001</v>
      </c>
      <c r="P11">
        <f>(executionTime_10IMGS__3[[#This Row],[NImgs]]*1000)/executionTime_10IMGS__3[[#This Row],[mean]]</f>
        <v>0.40618929805582527</v>
      </c>
      <c r="Q11">
        <f>$O$2/executionTime_10IMGS__3[[#This Row],[mean]]</f>
        <v>8.9112538449472769</v>
      </c>
    </row>
    <row r="12" spans="1:17" x14ac:dyDescent="0.3">
      <c r="A12">
        <v>11</v>
      </c>
      <c r="B12">
        <v>1</v>
      </c>
      <c r="C12">
        <v>2274.9348</v>
      </c>
      <c r="D12">
        <f>(executionTime_1IMGS__3[[#This Row],[NImgs]]*1000)/executionTime_1IMGS__3[[#This Row],[mean]]</f>
        <v>0.43957303743386406</v>
      </c>
      <c r="E12">
        <f>$C$2/executionTime_1IMGS__3[[#This Row],[mean]]</f>
        <v>9.624418950380468</v>
      </c>
      <c r="G12">
        <v>11</v>
      </c>
      <c r="H12">
        <v>5</v>
      </c>
      <c r="I12">
        <v>11250.353999999999</v>
      </c>
      <c r="J12">
        <f>(executionTime_5IMGS__3[[#This Row],[NImgs]]*1000)/executionTime_5IMGS__3[[#This Row],[mean]]</f>
        <v>0.44443045969931261</v>
      </c>
      <c r="K12">
        <f>$I$2/executionTime_5IMGS__3[[#This Row],[mean]]</f>
        <v>9.8919107078763933</v>
      </c>
      <c r="M12">
        <v>11</v>
      </c>
      <c r="N12">
        <v>10</v>
      </c>
      <c r="O12">
        <v>22543.4408</v>
      </c>
      <c r="P12">
        <f>(executionTime_10IMGS__3[[#This Row],[NImgs]]*1000)/executionTime_10IMGS__3[[#This Row],[mean]]</f>
        <v>0.44358800809147109</v>
      </c>
      <c r="Q12">
        <f>$O$2/executionTime_10IMGS__3[[#This Row],[mean]]</f>
        <v>9.7317318836262121</v>
      </c>
    </row>
    <row r="13" spans="1:17" x14ac:dyDescent="0.3">
      <c r="A13">
        <v>12</v>
      </c>
      <c r="B13">
        <v>1</v>
      </c>
      <c r="C13">
        <v>2113.1222000000002</v>
      </c>
      <c r="D13">
        <f>(executionTime_1IMGS__3[[#This Row],[NImgs]]*1000)/executionTime_1IMGS__3[[#This Row],[mean]]</f>
        <v>0.4732333984281647</v>
      </c>
      <c r="E13">
        <f>$C$2/executionTime_1IMGS__3[[#This Row],[mean]]</f>
        <v>10.361410050019822</v>
      </c>
      <c r="G13">
        <v>12</v>
      </c>
      <c r="H13">
        <v>5</v>
      </c>
      <c r="I13">
        <v>10602.4732</v>
      </c>
      <c r="J13">
        <f>(executionTime_5IMGS__3[[#This Row],[NImgs]]*1000)/executionTime_5IMGS__3[[#This Row],[mean]]</f>
        <v>0.47158808192035795</v>
      </c>
      <c r="K13">
        <f>$I$2/executionTime_5IMGS__3[[#This Row],[mean]]</f>
        <v>10.496371469253042</v>
      </c>
      <c r="M13">
        <v>12</v>
      </c>
      <c r="N13">
        <v>10</v>
      </c>
      <c r="O13">
        <v>21119.922600000002</v>
      </c>
      <c r="P13">
        <f>(executionTime_10IMGS__3[[#This Row],[NImgs]]*1000)/executionTime_10IMGS__3[[#This Row],[mean]]</f>
        <v>0.47348658370556712</v>
      </c>
      <c r="Q13">
        <f>$O$2/executionTime_10IMGS__3[[#This Row],[mean]]</f>
        <v>10.387666932074836</v>
      </c>
    </row>
    <row r="14" spans="1:17" x14ac:dyDescent="0.3">
      <c r="A14">
        <v>13</v>
      </c>
      <c r="B14">
        <v>1</v>
      </c>
      <c r="C14">
        <v>1976.8291999999999</v>
      </c>
      <c r="D14">
        <f>(executionTime_1IMGS__3[[#This Row],[NImgs]]*1000)/executionTime_1IMGS__3[[#This Row],[mean]]</f>
        <v>0.50586059736470912</v>
      </c>
      <c r="E14">
        <f>$C$2/executionTime_1IMGS__3[[#This Row],[mean]]</f>
        <v>11.075780143271862</v>
      </c>
      <c r="G14">
        <v>13</v>
      </c>
      <c r="H14">
        <v>5</v>
      </c>
      <c r="I14">
        <v>10043.1</v>
      </c>
      <c r="J14">
        <f>(executionTime_5IMGS__3[[#This Row],[NImgs]]*1000)/executionTime_5IMGS__3[[#This Row],[mean]]</f>
        <v>0.49785424819029978</v>
      </c>
      <c r="K14">
        <f>$I$2/executionTime_5IMGS__3[[#This Row],[mean]]</f>
        <v>11.080990650297219</v>
      </c>
      <c r="M14">
        <v>13</v>
      </c>
      <c r="N14">
        <v>10</v>
      </c>
      <c r="O14">
        <v>19783.042000000001</v>
      </c>
      <c r="P14">
        <f>(executionTime_10IMGS__3[[#This Row],[NImgs]]*1000)/executionTime_10IMGS__3[[#This Row],[mean]]</f>
        <v>0.50548343374087767</v>
      </c>
      <c r="Q14">
        <f>$O$2/executionTime_10IMGS__3[[#This Row],[mean]]</f>
        <v>11.089635335152197</v>
      </c>
    </row>
    <row r="15" spans="1:17" x14ac:dyDescent="0.3">
      <c r="A15">
        <v>14</v>
      </c>
      <c r="B15">
        <v>1</v>
      </c>
      <c r="C15">
        <v>1845.4097999999999</v>
      </c>
      <c r="D15">
        <f>(executionTime_1IMGS__3[[#This Row],[NImgs]]*1000)/executionTime_1IMGS__3[[#This Row],[mean]]</f>
        <v>0.54188505989293001</v>
      </c>
      <c r="E15">
        <f>$C$2/executionTime_1IMGS__3[[#This Row],[mean]]</f>
        <v>11.864533070107246</v>
      </c>
      <c r="G15">
        <v>14</v>
      </c>
      <c r="H15">
        <v>5</v>
      </c>
      <c r="I15">
        <v>9420.2566000000006</v>
      </c>
      <c r="J15">
        <f>(executionTime_5IMGS__3[[#This Row],[NImgs]]*1000)/executionTime_5IMGS__3[[#This Row],[mean]]</f>
        <v>0.53077110447288667</v>
      </c>
      <c r="K15">
        <f>$I$2/executionTime_5IMGS__3[[#This Row],[mean]]</f>
        <v>11.813637560573454</v>
      </c>
      <c r="M15">
        <v>14</v>
      </c>
      <c r="N15">
        <v>10</v>
      </c>
      <c r="O15">
        <v>18734.014600000002</v>
      </c>
      <c r="P15">
        <f>(executionTime_10IMGS__3[[#This Row],[NImgs]]*1000)/executionTime_10IMGS__3[[#This Row],[mean]]</f>
        <v>0.53378841713937808</v>
      </c>
      <c r="Q15">
        <f>$O$2/executionTime_10IMGS__3[[#This Row],[mean]]</f>
        <v>11.710609086426141</v>
      </c>
    </row>
    <row r="16" spans="1:17" x14ac:dyDescent="0.3">
      <c r="A16">
        <v>15</v>
      </c>
      <c r="B16">
        <v>1</v>
      </c>
      <c r="C16">
        <v>1739.6098</v>
      </c>
      <c r="D16">
        <f>(executionTime_1IMGS__3[[#This Row],[NImgs]]*1000)/executionTime_1IMGS__3[[#This Row],[mean]]</f>
        <v>0.57484155354838773</v>
      </c>
      <c r="E16">
        <f>$C$2/executionTime_1IMGS__3[[#This Row],[mean]]</f>
        <v>12.586113046730365</v>
      </c>
      <c r="G16">
        <v>15</v>
      </c>
      <c r="H16">
        <v>5</v>
      </c>
      <c r="I16">
        <v>8973.7608</v>
      </c>
      <c r="J16">
        <f>(executionTime_5IMGS__3[[#This Row],[NImgs]]*1000)/executionTime_5IMGS__3[[#This Row],[mean]]</f>
        <v>0.55717999525906681</v>
      </c>
      <c r="K16">
        <f>$I$2/executionTime_5IMGS__3[[#This Row],[mean]]</f>
        <v>12.401433432457884</v>
      </c>
      <c r="M16">
        <v>15</v>
      </c>
      <c r="N16">
        <v>10</v>
      </c>
      <c r="O16">
        <v>17808.683399999998</v>
      </c>
      <c r="P16">
        <f>(executionTime_10IMGS__3[[#This Row],[NImgs]]*1000)/executionTime_10IMGS__3[[#This Row],[mean]]</f>
        <v>0.56152382382181054</v>
      </c>
      <c r="Q16">
        <f>$O$2/executionTime_10IMGS__3[[#This Row],[mean]]</f>
        <v>12.319087080856299</v>
      </c>
    </row>
    <row r="17" spans="1:17" x14ac:dyDescent="0.3">
      <c r="A17">
        <v>16</v>
      </c>
      <c r="B17">
        <v>1</v>
      </c>
      <c r="C17">
        <v>1647.6181999999999</v>
      </c>
      <c r="D17">
        <f>(executionTime_1IMGS__3[[#This Row],[NImgs]]*1000)/executionTime_1IMGS__3[[#This Row],[mean]]</f>
        <v>0.60693672842409729</v>
      </c>
      <c r="E17">
        <f>$C$2/executionTime_1IMGS__3[[#This Row],[mean]]</f>
        <v>13.288834512753015</v>
      </c>
      <c r="G17">
        <v>16</v>
      </c>
      <c r="H17">
        <v>5</v>
      </c>
      <c r="I17">
        <v>8545.0399999999991</v>
      </c>
      <c r="J17">
        <f>(executionTime_5IMGS__3[[#This Row],[NImgs]]*1000)/executionTime_5IMGS__3[[#This Row],[mean]]</f>
        <v>0.58513476823982102</v>
      </c>
      <c r="K17">
        <f>$I$2/executionTime_5IMGS__3[[#This Row],[mean]]</f>
        <v>13.023636776422347</v>
      </c>
      <c r="M17">
        <v>16</v>
      </c>
      <c r="N17">
        <v>10</v>
      </c>
      <c r="O17">
        <v>16937.878199999999</v>
      </c>
      <c r="P17">
        <f>(executionTime_10IMGS__3[[#This Row],[NImgs]]*1000)/executionTime_10IMGS__3[[#This Row],[mean]]</f>
        <v>0.59039272109065</v>
      </c>
      <c r="Q17">
        <f>$O$2/executionTime_10IMGS__3[[#This Row],[mean]]</f>
        <v>12.952432353658089</v>
      </c>
    </row>
    <row r="18" spans="1:17" x14ac:dyDescent="0.3">
      <c r="A18">
        <v>17</v>
      </c>
      <c r="B18">
        <v>1</v>
      </c>
      <c r="C18">
        <v>1839.9646</v>
      </c>
      <c r="D18">
        <f>(executionTime_1IMGS__3[[#This Row],[NImgs]]*1000)/executionTime_1IMGS__3[[#This Row],[mean]]</f>
        <v>0.54348871711988367</v>
      </c>
      <c r="E18">
        <f>$C$2/executionTime_1IMGS__3[[#This Row],[mean]]</f>
        <v>11.8996450257793</v>
      </c>
      <c r="G18">
        <v>17</v>
      </c>
      <c r="H18">
        <v>5</v>
      </c>
      <c r="I18">
        <v>9156.4994000000006</v>
      </c>
      <c r="J18">
        <f>(executionTime_5IMGS__3[[#This Row],[NImgs]]*1000)/executionTime_5IMGS__3[[#This Row],[mean]]</f>
        <v>0.54606021161318485</v>
      </c>
      <c r="K18">
        <f>$I$2/executionTime_5IMGS__3[[#This Row],[mean]]</f>
        <v>12.153934854186742</v>
      </c>
      <c r="M18">
        <v>17</v>
      </c>
      <c r="N18">
        <v>10</v>
      </c>
      <c r="O18">
        <v>18116.308799999999</v>
      </c>
      <c r="P18">
        <f>(executionTime_10IMGS__3[[#This Row],[NImgs]]*1000)/executionTime_10IMGS__3[[#This Row],[mean]]</f>
        <v>0.55198882456673515</v>
      </c>
      <c r="Q18">
        <f>$O$2/executionTime_10IMGS__3[[#This Row],[mean]]</f>
        <v>12.109901858153359</v>
      </c>
    </row>
    <row r="19" spans="1:17" x14ac:dyDescent="0.3">
      <c r="A19">
        <v>18</v>
      </c>
      <c r="B19">
        <v>1</v>
      </c>
      <c r="C19">
        <v>1774.117</v>
      </c>
      <c r="D19">
        <f>(executionTime_1IMGS__3[[#This Row],[NImgs]]*1000)/executionTime_1IMGS__3[[#This Row],[mean]]</f>
        <v>0.56366068303274253</v>
      </c>
      <c r="E19">
        <f>$C$2/executionTime_1IMGS__3[[#This Row],[mean]]</f>
        <v>12.341308718647079</v>
      </c>
      <c r="G19">
        <v>18</v>
      </c>
      <c r="H19">
        <v>5</v>
      </c>
      <c r="I19">
        <v>8857.860200000001</v>
      </c>
      <c r="J19">
        <f>(executionTime_5IMGS__3[[#This Row],[NImgs]]*1000)/executionTime_5IMGS__3[[#This Row],[mean]]</f>
        <v>0.56447041239147122</v>
      </c>
      <c r="K19">
        <f>$I$2/executionTime_5IMGS__3[[#This Row],[mean]]</f>
        <v>12.563699887699739</v>
      </c>
      <c r="M19">
        <v>18</v>
      </c>
      <c r="N19">
        <v>10</v>
      </c>
      <c r="O19">
        <v>17672.13</v>
      </c>
      <c r="P19">
        <f>(executionTime_10IMGS__3[[#This Row],[NImgs]]*1000)/executionTime_10IMGS__3[[#This Row],[mean]]</f>
        <v>0.56586274546418569</v>
      </c>
      <c r="Q19">
        <f>$O$2/executionTime_10IMGS__3[[#This Row],[mean]]</f>
        <v>12.414277260296297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577A-5E3C-4835-AA6E-BB48F14251BD}">
  <dimension ref="A1:Q19"/>
  <sheetViews>
    <sheetView topLeftCell="A21" workbookViewId="0">
      <selection activeCell="O21" sqref="O21"/>
    </sheetView>
  </sheetViews>
  <sheetFormatPr defaultRowHeight="14.4" x14ac:dyDescent="0.3"/>
  <cols>
    <col min="1" max="1" width="9.88671875" bestFit="1" customWidth="1"/>
    <col min="2" max="2" width="8.33203125" bestFit="1" customWidth="1"/>
    <col min="3" max="3" width="9.88671875" bestFit="1" customWidth="1"/>
    <col min="7" max="7" width="9.88671875" bestFit="1" customWidth="1"/>
    <col min="8" max="8" width="8.33203125" bestFit="1" customWidth="1"/>
    <col min="9" max="9" width="10.88671875" bestFit="1" customWidth="1"/>
    <col min="13" max="13" width="9.88671875" bestFit="1" customWidth="1"/>
    <col min="14" max="14" width="8.33203125" bestFit="1" customWidth="1"/>
    <col min="15" max="15" width="10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">
      <c r="A2">
        <v>1</v>
      </c>
      <c r="B2">
        <v>1</v>
      </c>
      <c r="C2">
        <v>5428.8004000000001</v>
      </c>
      <c r="D2">
        <f>executionTime_1IMGS__4[[#This Row],[NImgs]]*1000/executionTime_1IMGS__4[[#This Row],[mean]]</f>
        <v>0.1842027568374037</v>
      </c>
      <c r="E2">
        <f>$C$2/executionTime_1IMGS__4[[#This Row],[mean]]</f>
        <v>1</v>
      </c>
      <c r="G2">
        <v>1</v>
      </c>
      <c r="H2">
        <v>5</v>
      </c>
      <c r="I2">
        <v>27388.8616</v>
      </c>
      <c r="J2">
        <f>executionTime_5IMGS__4[[#This Row],[NImgs]]*1000/executionTime_5IMGS__4[[#This Row],[mean]]</f>
        <v>0.18255596282249278</v>
      </c>
      <c r="K2">
        <f>$I$2/executionTime_5IMGS__4[[#This Row],[mean]]</f>
        <v>1</v>
      </c>
      <c r="M2">
        <v>1</v>
      </c>
      <c r="N2">
        <v>10</v>
      </c>
      <c r="O2">
        <v>55071.845199999996</v>
      </c>
      <c r="P2">
        <f>executionTime_10IMGS__4[[#This Row],[NImgs]]*1000/executionTime_10IMGS__4[[#This Row],[mean]]</f>
        <v>0.18158098686695176</v>
      </c>
      <c r="Q2">
        <f>$O$2/executionTime_10IMGS__4[[#This Row],[mean]]</f>
        <v>1</v>
      </c>
    </row>
    <row r="3" spans="1:17" x14ac:dyDescent="0.3">
      <c r="A3">
        <v>2</v>
      </c>
      <c r="B3">
        <v>1</v>
      </c>
      <c r="C3">
        <v>3076.2202000000002</v>
      </c>
      <c r="D3">
        <f>executionTime_1IMGS__4[[#This Row],[NImgs]]*1000/executionTime_1IMGS__4[[#This Row],[mean]]</f>
        <v>0.32507425833820347</v>
      </c>
      <c r="E3">
        <f>$C$2/executionTime_1IMGS__4[[#This Row],[mean]]</f>
        <v>1.7647632636961423</v>
      </c>
      <c r="G3">
        <v>2</v>
      </c>
      <c r="H3">
        <v>5</v>
      </c>
      <c r="I3">
        <v>14355.9944</v>
      </c>
      <c r="J3">
        <f>executionTime_5IMGS__4[[#This Row],[NImgs]]*1000/executionTime_5IMGS__4[[#This Row],[mean]]</f>
        <v>0.34828656662056096</v>
      </c>
      <c r="K3">
        <f>$I$2/executionTime_5IMGS__4[[#This Row],[mean]]</f>
        <v>1.9078345140619448</v>
      </c>
      <c r="M3">
        <v>2</v>
      </c>
      <c r="N3">
        <v>10</v>
      </c>
      <c r="O3">
        <v>28582.430199999999</v>
      </c>
      <c r="P3">
        <f>executionTime_10IMGS__4[[#This Row],[NImgs]]*1000/executionTime_10IMGS__4[[#This Row],[mean]]</f>
        <v>0.34986528192413813</v>
      </c>
      <c r="Q3">
        <f>$O$2/executionTime_10IMGS__4[[#This Row],[mean]]</f>
        <v>1.9267726646980492</v>
      </c>
    </row>
    <row r="4" spans="1:17" x14ac:dyDescent="0.3">
      <c r="A4">
        <v>3</v>
      </c>
      <c r="B4">
        <v>1</v>
      </c>
      <c r="C4">
        <v>2127.0309999999999</v>
      </c>
      <c r="D4">
        <f>executionTime_1IMGS__4[[#This Row],[NImgs]]*1000/executionTime_1IMGS__4[[#This Row],[mean]]</f>
        <v>0.47013889313319834</v>
      </c>
      <c r="E4">
        <f>$C$2/executionTime_1IMGS__4[[#This Row],[mean]]</f>
        <v>2.5522902110970644</v>
      </c>
      <c r="G4">
        <v>3</v>
      </c>
      <c r="H4">
        <v>5</v>
      </c>
      <c r="I4">
        <v>9871.0184000000008</v>
      </c>
      <c r="J4">
        <f>executionTime_5IMGS__4[[#This Row],[NImgs]]*1000/executionTime_5IMGS__4[[#This Row],[mean]]</f>
        <v>0.5065333481700327</v>
      </c>
      <c r="K4">
        <f>$I$2/executionTime_5IMGS__4[[#This Row],[mean]]</f>
        <v>2.7746743537627281</v>
      </c>
      <c r="M4">
        <v>3</v>
      </c>
      <c r="N4">
        <v>10</v>
      </c>
      <c r="O4">
        <v>19469.2628</v>
      </c>
      <c r="P4">
        <f>executionTime_10IMGS__4[[#This Row],[NImgs]]*1000/executionTime_10IMGS__4[[#This Row],[mean]]</f>
        <v>0.51363013087480636</v>
      </c>
      <c r="Q4">
        <f>$O$2/executionTime_10IMGS__4[[#This Row],[mean]]</f>
        <v>2.8286559057593075</v>
      </c>
    </row>
    <row r="5" spans="1:17" x14ac:dyDescent="0.3">
      <c r="A5">
        <v>4</v>
      </c>
      <c r="B5">
        <v>1</v>
      </c>
      <c r="C5">
        <v>1697.6722</v>
      </c>
      <c r="D5">
        <f>executionTime_1IMGS__4[[#This Row],[NImgs]]*1000/executionTime_1IMGS__4[[#This Row],[mean]]</f>
        <v>0.58904186567936967</v>
      </c>
      <c r="E5">
        <f>$C$2/executionTime_1IMGS__4[[#This Row],[mean]]</f>
        <v>3.1977907160169083</v>
      </c>
      <c r="G5">
        <v>4</v>
      </c>
      <c r="H5">
        <v>5</v>
      </c>
      <c r="I5">
        <v>8180.5676000000003</v>
      </c>
      <c r="J5">
        <f>executionTime_5IMGS__4[[#This Row],[NImgs]]*1000/executionTime_5IMGS__4[[#This Row],[mean]]</f>
        <v>0.61120453304487088</v>
      </c>
      <c r="K5">
        <f>$I$2/executionTime_5IMGS__4[[#This Row],[mean]]</f>
        <v>3.348039272971719</v>
      </c>
      <c r="M5">
        <v>4</v>
      </c>
      <c r="N5">
        <v>10</v>
      </c>
      <c r="O5">
        <v>16604.166999999998</v>
      </c>
      <c r="P5">
        <f>executionTime_10IMGS__4[[#This Row],[NImgs]]*1000/executionTime_10IMGS__4[[#This Row],[mean]]</f>
        <v>0.60225845716921556</v>
      </c>
      <c r="Q5">
        <f>$O$2/executionTime_10IMGS__4[[#This Row],[mean]]</f>
        <v>3.3167484523613866</v>
      </c>
    </row>
    <row r="6" spans="1:17" x14ac:dyDescent="0.3">
      <c r="A6">
        <v>5</v>
      </c>
      <c r="B6">
        <v>1</v>
      </c>
      <c r="C6">
        <v>1478.8178</v>
      </c>
      <c r="D6">
        <f>executionTime_1IMGS__4[[#This Row],[NImgs]]*1000/executionTime_1IMGS__4[[#This Row],[mean]]</f>
        <v>0.67621582591175189</v>
      </c>
      <c r="E6">
        <f>$C$2/executionTime_1IMGS__4[[#This Row],[mean]]</f>
        <v>3.6710407461960495</v>
      </c>
      <c r="G6">
        <v>5</v>
      </c>
      <c r="H6">
        <v>5</v>
      </c>
      <c r="I6">
        <v>7322.8728000000001</v>
      </c>
      <c r="J6">
        <f>executionTime_5IMGS__4[[#This Row],[NImgs]]*1000/executionTime_5IMGS__4[[#This Row],[mean]]</f>
        <v>0.68279214135741917</v>
      </c>
      <c r="K6">
        <f>$I$2/executionTime_5IMGS__4[[#This Row],[mean]]</f>
        <v>3.7401798922411982</v>
      </c>
      <c r="M6">
        <v>5</v>
      </c>
      <c r="N6">
        <v>10</v>
      </c>
      <c r="O6">
        <v>14989.243200000001</v>
      </c>
      <c r="P6">
        <f>executionTime_10IMGS__4[[#This Row],[NImgs]]*1000/executionTime_10IMGS__4[[#This Row],[mean]]</f>
        <v>0.66714508975343056</v>
      </c>
      <c r="Q6">
        <f>$O$2/executionTime_10IMGS__4[[#This Row],[mean]]</f>
        <v>3.6740911108841035</v>
      </c>
    </row>
    <row r="7" spans="1:17" x14ac:dyDescent="0.3">
      <c r="A7">
        <v>6</v>
      </c>
      <c r="B7">
        <v>1</v>
      </c>
      <c r="C7">
        <v>1359.2076</v>
      </c>
      <c r="D7">
        <f>executionTime_1IMGS__4[[#This Row],[NImgs]]*1000/executionTime_1IMGS__4[[#This Row],[mean]]</f>
        <v>0.73572278436347771</v>
      </c>
      <c r="E7">
        <f>$C$2/executionTime_1IMGS__4[[#This Row],[mean]]</f>
        <v>3.9940921460415613</v>
      </c>
      <c r="G7">
        <v>6</v>
      </c>
      <c r="H7">
        <v>5</v>
      </c>
      <c r="I7">
        <v>6391.5357999999997</v>
      </c>
      <c r="J7">
        <f>executionTime_5IMGS__4[[#This Row],[NImgs]]*1000/executionTime_5IMGS__4[[#This Row],[mean]]</f>
        <v>0.78228459582437138</v>
      </c>
      <c r="K7">
        <f>$I$2/executionTime_5IMGS__4[[#This Row],[mean]]</f>
        <v>4.2851769053691289</v>
      </c>
      <c r="M7">
        <v>6</v>
      </c>
      <c r="N7">
        <v>10</v>
      </c>
      <c r="O7">
        <v>13393.238799999999</v>
      </c>
      <c r="P7">
        <f>executionTime_10IMGS__4[[#This Row],[NImgs]]*1000/executionTime_10IMGS__4[[#This Row],[mean]]</f>
        <v>0.74664538946322678</v>
      </c>
      <c r="Q7">
        <f>$O$2/executionTime_10IMGS__4[[#This Row],[mean]]</f>
        <v>4.1119139307812533</v>
      </c>
    </row>
    <row r="8" spans="1:17" x14ac:dyDescent="0.3">
      <c r="A8">
        <v>7</v>
      </c>
      <c r="B8">
        <v>1</v>
      </c>
      <c r="C8">
        <v>1193.2598</v>
      </c>
      <c r="D8">
        <f>executionTime_1IMGS__4[[#This Row],[NImgs]]*1000/executionTime_1IMGS__4[[#This Row],[mean]]</f>
        <v>0.8380404669628525</v>
      </c>
      <c r="E8">
        <f>$C$2/executionTime_1IMGS__4[[#This Row],[mean]]</f>
        <v>4.5495544222641202</v>
      </c>
      <c r="G8">
        <v>7</v>
      </c>
      <c r="H8">
        <v>5</v>
      </c>
      <c r="I8">
        <v>5839.2413999999999</v>
      </c>
      <c r="J8">
        <f>executionTime_5IMGS__4[[#This Row],[NImgs]]*1000/executionTime_5IMGS__4[[#This Row],[mean]]</f>
        <v>0.85627561141760644</v>
      </c>
      <c r="K8">
        <f>$I$2/executionTime_5IMGS__4[[#This Row],[mean]]</f>
        <v>4.6904828425144407</v>
      </c>
      <c r="M8">
        <v>7</v>
      </c>
      <c r="N8">
        <v>10</v>
      </c>
      <c r="O8">
        <v>11611.4342</v>
      </c>
      <c r="P8">
        <f>executionTime_10IMGS__4[[#This Row],[NImgs]]*1000/executionTime_10IMGS__4[[#This Row],[mean]]</f>
        <v>0.86122005496960918</v>
      </c>
      <c r="Q8">
        <f>$O$2/executionTime_10IMGS__4[[#This Row],[mean]]</f>
        <v>4.7428977550421809</v>
      </c>
    </row>
    <row r="9" spans="1:17" x14ac:dyDescent="0.3">
      <c r="A9">
        <v>8</v>
      </c>
      <c r="B9">
        <v>1</v>
      </c>
      <c r="C9">
        <v>1103.0442</v>
      </c>
      <c r="D9">
        <f>executionTime_1IMGS__4[[#This Row],[NImgs]]*1000/executionTime_1IMGS__4[[#This Row],[mean]]</f>
        <v>0.90658198465664386</v>
      </c>
      <c r="E9">
        <f>$C$2/executionTime_1IMGS__4[[#This Row],[mean]]</f>
        <v>4.9216526409367818</v>
      </c>
      <c r="G9">
        <v>8</v>
      </c>
      <c r="H9">
        <v>5</v>
      </c>
      <c r="I9">
        <v>5258.0469999999996</v>
      </c>
      <c r="J9">
        <f>executionTime_5IMGS__4[[#This Row],[NImgs]]*1000/executionTime_5IMGS__4[[#This Row],[mean]]</f>
        <v>0.95092341319885509</v>
      </c>
      <c r="K9">
        <f>$I$2/executionTime_5IMGS__4[[#This Row],[mean]]</f>
        <v>5.208941951260611</v>
      </c>
      <c r="M9">
        <v>8</v>
      </c>
      <c r="N9">
        <v>10</v>
      </c>
      <c r="O9">
        <v>10429.380999999999</v>
      </c>
      <c r="P9">
        <f>executionTime_10IMGS__4[[#This Row],[NImgs]]*1000/executionTime_10IMGS__4[[#This Row],[mean]]</f>
        <v>0.95882967550998477</v>
      </c>
      <c r="Q9">
        <f>$O$2/executionTime_10IMGS__4[[#This Row],[mean]]</f>
        <v>5.2804519462852113</v>
      </c>
    </row>
    <row r="10" spans="1:17" x14ac:dyDescent="0.3">
      <c r="A10">
        <v>9</v>
      </c>
      <c r="B10">
        <v>1</v>
      </c>
      <c r="C10">
        <v>1001.9426</v>
      </c>
      <c r="D10">
        <f>executionTime_1IMGS__4[[#This Row],[NImgs]]*1000/executionTime_1IMGS__4[[#This Row],[mean]]</f>
        <v>0.99806116637819375</v>
      </c>
      <c r="E10">
        <f>$C$2/executionTime_1IMGS__4[[#This Row],[mean]]</f>
        <v>5.4182748592584051</v>
      </c>
      <c r="G10">
        <v>9</v>
      </c>
      <c r="H10">
        <v>5</v>
      </c>
      <c r="I10">
        <v>4821.5302000000001</v>
      </c>
      <c r="J10">
        <f>executionTime_5IMGS__4[[#This Row],[NImgs]]*1000/executionTime_5IMGS__4[[#This Row],[mean]]</f>
        <v>1.0370151782933974</v>
      </c>
      <c r="K10">
        <f>$I$2/executionTime_5IMGS__4[[#This Row],[mean]]</f>
        <v>5.6805330390754367</v>
      </c>
      <c r="M10">
        <v>9</v>
      </c>
      <c r="N10">
        <v>10</v>
      </c>
      <c r="O10">
        <v>9800.7335999999996</v>
      </c>
      <c r="P10">
        <f>executionTime_10IMGS__4[[#This Row],[NImgs]]*1000/executionTime_10IMGS__4[[#This Row],[mean]]</f>
        <v>1.0203317841431789</v>
      </c>
      <c r="Q10">
        <f>$O$2/executionTime_10IMGS__4[[#This Row],[mean]]</f>
        <v>5.6191554068972955</v>
      </c>
    </row>
    <row r="11" spans="1:17" x14ac:dyDescent="0.3">
      <c r="A11">
        <v>10</v>
      </c>
      <c r="B11">
        <v>1</v>
      </c>
      <c r="C11">
        <v>960.53279999999995</v>
      </c>
      <c r="D11">
        <f>executionTime_1IMGS__4[[#This Row],[NImgs]]*1000/executionTime_1IMGS__4[[#This Row],[mean]]</f>
        <v>1.0410888623480636</v>
      </c>
      <c r="E11">
        <f>$C$2/executionTime_1IMGS__4[[#This Row],[mean]]</f>
        <v>5.6518636323507128</v>
      </c>
      <c r="G11">
        <v>10</v>
      </c>
      <c r="H11">
        <v>5</v>
      </c>
      <c r="I11">
        <v>4552.4052000000001</v>
      </c>
      <c r="J11">
        <f>executionTime_5IMGS__4[[#This Row],[NImgs]]*1000/executionTime_5IMGS__4[[#This Row],[mean]]</f>
        <v>1.0983205097823894</v>
      </c>
      <c r="K11">
        <f>$I$2/executionTime_5IMGS__4[[#This Row],[mean]]</f>
        <v>6.0163496869742614</v>
      </c>
      <c r="M11">
        <v>10</v>
      </c>
      <c r="N11">
        <v>10</v>
      </c>
      <c r="O11">
        <v>9138.2836000000007</v>
      </c>
      <c r="P11">
        <f>executionTime_10IMGS__4[[#This Row],[NImgs]]*1000/executionTime_10IMGS__4[[#This Row],[mean]]</f>
        <v>1.0942974017571527</v>
      </c>
      <c r="Q11">
        <f>$O$2/executionTime_10IMGS__4[[#This Row],[mean]]</f>
        <v>6.0264977112332119</v>
      </c>
    </row>
    <row r="12" spans="1:17" x14ac:dyDescent="0.3">
      <c r="A12">
        <v>11</v>
      </c>
      <c r="B12">
        <v>1</v>
      </c>
      <c r="C12">
        <v>936.00720000000001</v>
      </c>
      <c r="D12">
        <f>executionTime_1IMGS__4[[#This Row],[NImgs]]*1000/executionTime_1IMGS__4[[#This Row],[mean]]</f>
        <v>1.0683678501618363</v>
      </c>
      <c r="E12">
        <f>$C$2/executionTime_1IMGS__4[[#This Row],[mean]]</f>
        <v>5.7999558123057176</v>
      </c>
      <c r="G12">
        <v>11</v>
      </c>
      <c r="H12">
        <v>5</v>
      </c>
      <c r="I12">
        <v>4399.1419999999998</v>
      </c>
      <c r="J12">
        <f>executionTime_5IMGS__4[[#This Row],[NImgs]]*1000/executionTime_5IMGS__4[[#This Row],[mean]]</f>
        <v>1.1365852704913821</v>
      </c>
      <c r="K12">
        <f>$I$2/executionTime_5IMGS__4[[#This Row],[mean]]</f>
        <v>6.2259553340174065</v>
      </c>
      <c r="M12">
        <v>11</v>
      </c>
      <c r="N12">
        <v>10</v>
      </c>
      <c r="O12">
        <v>8632.0712000000003</v>
      </c>
      <c r="P12">
        <f>executionTime_10IMGS__4[[#This Row],[NImgs]]*1000/executionTime_10IMGS__4[[#This Row],[mean]]</f>
        <v>1.158470518639837</v>
      </c>
      <c r="Q12">
        <f>$O$2/executionTime_10IMGS__4[[#This Row],[mean]]</f>
        <v>6.3799109071296813</v>
      </c>
    </row>
    <row r="13" spans="1:17" x14ac:dyDescent="0.3">
      <c r="A13">
        <v>12</v>
      </c>
      <c r="B13">
        <v>1</v>
      </c>
      <c r="C13">
        <v>850.37040000000002</v>
      </c>
      <c r="D13">
        <f>executionTime_1IMGS__4[[#This Row],[NImgs]]*1000/executionTime_1IMGS__4[[#This Row],[mean]]</f>
        <v>1.1759581471791587</v>
      </c>
      <c r="E13">
        <f>$C$2/executionTime_1IMGS__4[[#This Row],[mean]]</f>
        <v>6.3840420597894756</v>
      </c>
      <c r="G13">
        <v>12</v>
      </c>
      <c r="H13">
        <v>5</v>
      </c>
      <c r="I13">
        <v>4251.9264000000003</v>
      </c>
      <c r="J13">
        <f>executionTime_5IMGS__4[[#This Row],[NImgs]]*1000/executionTime_5IMGS__4[[#This Row],[mean]]</f>
        <v>1.1759375703210666</v>
      </c>
      <c r="K13">
        <f>$I$2/executionTime_5IMGS__4[[#This Row],[mean]]</f>
        <v>6.4415182727527922</v>
      </c>
      <c r="M13">
        <v>12</v>
      </c>
      <c r="N13">
        <v>10</v>
      </c>
      <c r="O13">
        <v>8282.7936000000009</v>
      </c>
      <c r="P13">
        <f>executionTime_10IMGS__4[[#This Row],[NImgs]]*1000/executionTime_10IMGS__4[[#This Row],[mean]]</f>
        <v>1.2073221286112936</v>
      </c>
      <c r="Q13">
        <f>$O$2/executionTime_10IMGS__4[[#This Row],[mean]]</f>
        <v>6.6489457373415641</v>
      </c>
    </row>
    <row r="14" spans="1:17" x14ac:dyDescent="0.3">
      <c r="A14">
        <v>13</v>
      </c>
      <c r="B14">
        <v>1</v>
      </c>
      <c r="C14">
        <v>836.81880000000001</v>
      </c>
      <c r="D14">
        <f>executionTime_1IMGS__4[[#This Row],[NImgs]]*1000/executionTime_1IMGS__4[[#This Row],[mean]]</f>
        <v>1.1950018331328121</v>
      </c>
      <c r="E14">
        <f>$C$2/executionTime_1IMGS__4[[#This Row],[mean]]</f>
        <v>6.4874264297121433</v>
      </c>
      <c r="G14">
        <v>13</v>
      </c>
      <c r="H14">
        <v>5</v>
      </c>
      <c r="I14">
        <v>4163.4041999999999</v>
      </c>
      <c r="J14">
        <f>executionTime_5IMGS__4[[#This Row],[NImgs]]*1000/executionTime_5IMGS__4[[#This Row],[mean]]</f>
        <v>1.2009403266682586</v>
      </c>
      <c r="K14">
        <f>$I$2/executionTime_5IMGS__4[[#This Row],[mean]]</f>
        <v>6.5784776793951449</v>
      </c>
      <c r="M14">
        <v>13</v>
      </c>
      <c r="N14">
        <v>10</v>
      </c>
      <c r="O14">
        <v>7831.5328</v>
      </c>
      <c r="P14">
        <f>executionTime_10IMGS__4[[#This Row],[NImgs]]*1000/executionTime_10IMGS__4[[#This Row],[mean]]</f>
        <v>1.2768892444656557</v>
      </c>
      <c r="Q14">
        <f>$O$2/executionTime_10IMGS__4[[#This Row],[mean]]</f>
        <v>7.0320646808757532</v>
      </c>
    </row>
    <row r="15" spans="1:17" x14ac:dyDescent="0.3">
      <c r="A15">
        <v>14</v>
      </c>
      <c r="B15">
        <v>1</v>
      </c>
      <c r="C15">
        <v>805.8048</v>
      </c>
      <c r="D15">
        <f>executionTime_1IMGS__4[[#This Row],[NImgs]]*1000/executionTime_1IMGS__4[[#This Row],[mean]]</f>
        <v>1.2409953378287149</v>
      </c>
      <c r="E15">
        <f>$C$2/executionTime_1IMGS__4[[#This Row],[mean]]</f>
        <v>6.737115986402662</v>
      </c>
      <c r="G15">
        <v>14</v>
      </c>
      <c r="H15">
        <v>5</v>
      </c>
      <c r="I15">
        <v>4067.7323999999999</v>
      </c>
      <c r="J15">
        <f>executionTime_5IMGS__4[[#This Row],[NImgs]]*1000/executionTime_5IMGS__4[[#This Row],[mean]]</f>
        <v>1.2291860693687717</v>
      </c>
      <c r="K15">
        <f>$I$2/executionTime_5IMGS__4[[#This Row],[mean]]</f>
        <v>6.7332014269178577</v>
      </c>
      <c r="M15">
        <v>14</v>
      </c>
      <c r="N15">
        <v>10</v>
      </c>
      <c r="O15">
        <v>7726.8159999999998</v>
      </c>
      <c r="P15">
        <f>executionTime_10IMGS__4[[#This Row],[NImgs]]*1000/executionTime_10IMGS__4[[#This Row],[mean]]</f>
        <v>1.2941941415454956</v>
      </c>
      <c r="Q15">
        <f>$O$2/executionTime_10IMGS__4[[#This Row],[mean]]</f>
        <v>7.1273659421940421</v>
      </c>
    </row>
    <row r="16" spans="1:17" x14ac:dyDescent="0.3">
      <c r="A16">
        <v>15</v>
      </c>
      <c r="B16">
        <v>1</v>
      </c>
      <c r="C16">
        <v>770.92719999999997</v>
      </c>
      <c r="D16">
        <f>executionTime_1IMGS__4[[#This Row],[NImgs]]*1000/executionTime_1IMGS__4[[#This Row],[mean]]</f>
        <v>1.29713934078341</v>
      </c>
      <c r="E16">
        <f>$C$2/executionTime_1IMGS__4[[#This Row],[mean]]</f>
        <v>7.0419105721007123</v>
      </c>
      <c r="G16">
        <v>15</v>
      </c>
      <c r="H16">
        <v>5</v>
      </c>
      <c r="I16">
        <v>3942.8353999999999</v>
      </c>
      <c r="J16">
        <f>executionTime_5IMGS__4[[#This Row],[NImgs]]*1000/executionTime_5IMGS__4[[#This Row],[mean]]</f>
        <v>1.2681229350837218</v>
      </c>
      <c r="K16">
        <f>$I$2/executionTime_5IMGS__4[[#This Row],[mean]]</f>
        <v>6.946488712158768</v>
      </c>
      <c r="M16">
        <v>15</v>
      </c>
      <c r="N16">
        <v>10</v>
      </c>
      <c r="O16">
        <v>7405.4206000000004</v>
      </c>
      <c r="P16">
        <f>executionTime_10IMGS__4[[#This Row],[NImgs]]*1000/executionTime_10IMGS__4[[#This Row],[mean]]</f>
        <v>1.3503621927969898</v>
      </c>
      <c r="Q16">
        <f>$O$2/executionTime_10IMGS__4[[#This Row],[mean]]</f>
        <v>7.4366937645648372</v>
      </c>
    </row>
    <row r="17" spans="1:17" x14ac:dyDescent="0.3">
      <c r="A17">
        <v>16</v>
      </c>
      <c r="B17">
        <v>1</v>
      </c>
      <c r="C17">
        <v>748.67380000000003</v>
      </c>
      <c r="D17">
        <f>executionTime_1IMGS__4[[#This Row],[NImgs]]*1000/executionTime_1IMGS__4[[#This Row],[mean]]</f>
        <v>1.3356951986298973</v>
      </c>
      <c r="E17">
        <f>$C$2/executionTime_1IMGS__4[[#This Row],[mean]]</f>
        <v>7.2512226286000656</v>
      </c>
      <c r="G17">
        <v>16</v>
      </c>
      <c r="H17">
        <v>5</v>
      </c>
      <c r="I17">
        <v>3765.5454</v>
      </c>
      <c r="J17">
        <f>executionTime_5IMGS__4[[#This Row],[NImgs]]*1000/executionTime_5IMGS__4[[#This Row],[mean]]</f>
        <v>1.3278288983051432</v>
      </c>
      <c r="K17">
        <f>$I$2/executionTime_5IMGS__4[[#This Row],[mean]]</f>
        <v>7.2735443848320092</v>
      </c>
      <c r="M17">
        <v>16</v>
      </c>
      <c r="N17">
        <v>10</v>
      </c>
      <c r="O17">
        <v>7200.87</v>
      </c>
      <c r="P17">
        <f>executionTime_10IMGS__4[[#This Row],[NImgs]]*1000/executionTime_10IMGS__4[[#This Row],[mean]]</f>
        <v>1.3887210850911071</v>
      </c>
      <c r="Q17">
        <f>$O$2/executionTime_10IMGS__4[[#This Row],[mean]]</f>
        <v>7.6479432624113475</v>
      </c>
    </row>
    <row r="18" spans="1:17" x14ac:dyDescent="0.3">
      <c r="A18">
        <v>17</v>
      </c>
      <c r="B18">
        <v>1</v>
      </c>
      <c r="C18">
        <v>758.91639999999995</v>
      </c>
      <c r="D18">
        <f>executionTime_1IMGS__4[[#This Row],[NImgs]]*1000/executionTime_1IMGS__4[[#This Row],[mean]]</f>
        <v>1.3176681911209194</v>
      </c>
      <c r="E18">
        <f>$C$2/executionTime_1IMGS__4[[#This Row],[mean]]</f>
        <v>7.1533576030245234</v>
      </c>
      <c r="G18">
        <v>17</v>
      </c>
      <c r="H18">
        <v>5</v>
      </c>
      <c r="I18">
        <v>3822.06</v>
      </c>
      <c r="J18">
        <f>executionTime_5IMGS__4[[#This Row],[NImgs]]*1000/executionTime_5IMGS__4[[#This Row],[mean]]</f>
        <v>1.3081950571157963</v>
      </c>
      <c r="K18">
        <f>$I$2/executionTime_5IMGS__4[[#This Row],[mean]]</f>
        <v>7.1659946730297275</v>
      </c>
      <c r="M18">
        <v>17</v>
      </c>
      <c r="N18">
        <v>10</v>
      </c>
      <c r="O18">
        <v>7302.7139999999999</v>
      </c>
      <c r="P18">
        <f>executionTime_10IMGS__4[[#This Row],[NImgs]]*1000/executionTime_10IMGS__4[[#This Row],[mean]]</f>
        <v>1.3693539141749218</v>
      </c>
      <c r="Q18">
        <f>$O$2/executionTime_10IMGS__4[[#This Row],[mean]]</f>
        <v>7.5412846785455372</v>
      </c>
    </row>
    <row r="19" spans="1:17" x14ac:dyDescent="0.3">
      <c r="A19">
        <v>18</v>
      </c>
      <c r="B19">
        <v>1</v>
      </c>
      <c r="C19">
        <v>747.78819999999996</v>
      </c>
      <c r="D19">
        <f>executionTime_1IMGS__4[[#This Row],[NImgs]]*1000/executionTime_1IMGS__4[[#This Row],[mean]]</f>
        <v>1.3372770525129978</v>
      </c>
      <c r="E19">
        <f>$C$2/executionTime_1IMGS__4[[#This Row],[mean]]</f>
        <v>7.2598101975933833</v>
      </c>
      <c r="G19">
        <v>18</v>
      </c>
      <c r="H19">
        <v>5</v>
      </c>
      <c r="I19">
        <v>3747.4694</v>
      </c>
      <c r="J19">
        <f>executionTime_5IMGS__4[[#This Row],[NImgs]]*1000/executionTime_5IMGS__4[[#This Row],[mean]]</f>
        <v>1.3342337098202857</v>
      </c>
      <c r="K19">
        <f>$I$2/executionTime_5IMGS__4[[#This Row],[mean]]</f>
        <v>7.3086284840644735</v>
      </c>
      <c r="M19">
        <v>18</v>
      </c>
      <c r="N19">
        <v>10</v>
      </c>
      <c r="O19">
        <v>7234.2763999999997</v>
      </c>
      <c r="P19">
        <f>executionTime_10IMGS__4[[#This Row],[NImgs]]*1000/executionTime_10IMGS__4[[#This Row],[mean]]</f>
        <v>1.3823082568423843</v>
      </c>
      <c r="Q19">
        <f>$O$2/executionTime_10IMGS__4[[#This Row],[mean]]</f>
        <v>7.6126266339505628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E1AD-7D74-44FF-9128-D1EF884334E3}">
  <dimension ref="A1:Q19"/>
  <sheetViews>
    <sheetView workbookViewId="0">
      <selection activeCell="N22" sqref="N22"/>
    </sheetView>
  </sheetViews>
  <sheetFormatPr defaultRowHeight="14.4" x14ac:dyDescent="0.3"/>
  <cols>
    <col min="1" max="1" width="9.88671875" bestFit="1" customWidth="1"/>
    <col min="2" max="2" width="8.33203125" bestFit="1" customWidth="1"/>
    <col min="3" max="3" width="9.88671875" bestFit="1" customWidth="1"/>
    <col min="7" max="7" width="9.88671875" bestFit="1" customWidth="1"/>
    <col min="8" max="8" width="8.33203125" bestFit="1" customWidth="1"/>
    <col min="9" max="9" width="9.88671875" bestFit="1" customWidth="1"/>
    <col min="13" max="13" width="9.88671875" bestFit="1" customWidth="1"/>
    <col min="14" max="14" width="8.33203125" bestFit="1" customWidth="1"/>
    <col min="15" max="15" width="10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">
      <c r="A2">
        <v>1</v>
      </c>
      <c r="B2">
        <v>1</v>
      </c>
      <c r="C2">
        <v>1461.6787999999999</v>
      </c>
      <c r="D2">
        <f>executionTime_1IMGS__5[[#This Row],[NImgs]]*1000/executionTime_1IMGS__5[[#This Row],[mean]]</f>
        <v>0.68414483400867554</v>
      </c>
      <c r="E2">
        <f>$C$2/executionTime_1IMGS__5[[#This Row],[mean]]</f>
        <v>1</v>
      </c>
      <c r="G2">
        <v>1</v>
      </c>
      <c r="H2">
        <v>5</v>
      </c>
      <c r="I2">
        <v>7434.7732000000005</v>
      </c>
      <c r="J2">
        <f>executionTime_5IMGS__5[[#This Row],[NImgs]]*1000/executionTime_5IMGS__5[[#This Row],[mean]]</f>
        <v>0.672515470949403</v>
      </c>
      <c r="K2">
        <f>$I$2/executionTime_5IMGS__5[[#This Row],[mean]]</f>
        <v>1</v>
      </c>
      <c r="M2">
        <v>1</v>
      </c>
      <c r="N2">
        <v>10</v>
      </c>
      <c r="O2">
        <v>14914.8724</v>
      </c>
      <c r="P2">
        <f>executionTime_10IMGS__5[[#This Row],[NImgs]]*1000/executionTime_10IMGS__5[[#This Row],[mean]]</f>
        <v>0.67047170983507709</v>
      </c>
      <c r="Q2">
        <f>$O$2/executionTime_10IMGS__5[[#This Row],[mean]]</f>
        <v>1</v>
      </c>
    </row>
    <row r="3" spans="1:17" x14ac:dyDescent="0.3">
      <c r="A3">
        <v>2</v>
      </c>
      <c r="B3">
        <v>1</v>
      </c>
      <c r="C3">
        <v>945.77280000000007</v>
      </c>
      <c r="D3">
        <f>executionTime_1IMGS__5[[#This Row],[NImgs]]*1000/executionTime_1IMGS__5[[#This Row],[mean]]</f>
        <v>1.0573363919960481</v>
      </c>
      <c r="E3">
        <f>$C$2/executionTime_1IMGS__5[[#This Row],[mean]]</f>
        <v>1.5454861886491129</v>
      </c>
      <c r="G3">
        <v>2</v>
      </c>
      <c r="H3">
        <v>5</v>
      </c>
      <c r="I3">
        <v>4166.4175999999998</v>
      </c>
      <c r="J3">
        <f>executionTime_5IMGS__5[[#This Row],[NImgs]]*1000/executionTime_5IMGS__5[[#This Row],[mean]]</f>
        <v>1.2000717354880606</v>
      </c>
      <c r="K3">
        <f>$I$2/executionTime_5IMGS__5[[#This Row],[mean]]</f>
        <v>1.7844522354168244</v>
      </c>
      <c r="M3">
        <v>2</v>
      </c>
      <c r="N3">
        <v>10</v>
      </c>
      <c r="O3">
        <v>7839.0450000000001</v>
      </c>
      <c r="P3">
        <f>executionTime_10IMGS__5[[#This Row],[NImgs]]*1000/executionTime_10IMGS__5[[#This Row],[mean]]</f>
        <v>1.2756655944697346</v>
      </c>
      <c r="Q3">
        <f>$O$2/executionTime_10IMGS__5[[#This Row],[mean]]</f>
        <v>1.9026389566586237</v>
      </c>
    </row>
    <row r="4" spans="1:17" x14ac:dyDescent="0.3">
      <c r="A4">
        <v>3</v>
      </c>
      <c r="B4">
        <v>1</v>
      </c>
      <c r="C4">
        <v>652.41819999999996</v>
      </c>
      <c r="D4">
        <f>executionTime_1IMGS__5[[#This Row],[NImgs]]*1000/executionTime_1IMGS__5[[#This Row],[mean]]</f>
        <v>1.5327592026096146</v>
      </c>
      <c r="E4">
        <f>$C$2/executionTime_1IMGS__5[[#This Row],[mean]]</f>
        <v>2.240401631959378</v>
      </c>
      <c r="G4">
        <v>3</v>
      </c>
      <c r="H4">
        <v>5</v>
      </c>
      <c r="I4">
        <v>2899.2918</v>
      </c>
      <c r="J4">
        <f>executionTime_5IMGS__5[[#This Row],[NImgs]]*1000/executionTime_5IMGS__5[[#This Row],[mean]]</f>
        <v>1.7245590802553921</v>
      </c>
      <c r="K4">
        <f>$I$2/executionTime_5IMGS__5[[#This Row],[mean]]</f>
        <v>2.5643411263398876</v>
      </c>
      <c r="M4">
        <v>3</v>
      </c>
      <c r="N4">
        <v>10</v>
      </c>
      <c r="O4">
        <v>5435.2071999999998</v>
      </c>
      <c r="P4">
        <f>executionTime_10IMGS__5[[#This Row],[NImgs]]*1000/executionTime_10IMGS__5[[#This Row],[mean]]</f>
        <v>1.839856261597534</v>
      </c>
      <c r="Q4">
        <f>$O$2/executionTime_10IMGS__5[[#This Row],[mean]]</f>
        <v>2.7441221376068241</v>
      </c>
    </row>
    <row r="5" spans="1:17" x14ac:dyDescent="0.3">
      <c r="A5">
        <v>4</v>
      </c>
      <c r="B5">
        <v>1</v>
      </c>
      <c r="C5">
        <v>601.33839999999998</v>
      </c>
      <c r="D5">
        <f>executionTime_1IMGS__5[[#This Row],[NImgs]]*1000/executionTime_1IMGS__5[[#This Row],[mean]]</f>
        <v>1.6629571635538327</v>
      </c>
      <c r="E5">
        <f>$C$2/executionTime_1IMGS__5[[#This Row],[mean]]</f>
        <v>2.4307092312747698</v>
      </c>
      <c r="G5">
        <v>4</v>
      </c>
      <c r="H5">
        <v>5</v>
      </c>
      <c r="I5">
        <v>2965.585</v>
      </c>
      <c r="J5">
        <f>executionTime_5IMGS__5[[#This Row],[NImgs]]*1000/executionTime_5IMGS__5[[#This Row],[mean]]</f>
        <v>1.6860079883058485</v>
      </c>
      <c r="K5">
        <f>$I$2/executionTime_5IMGS__5[[#This Row],[mean]]</f>
        <v>2.5070174012884476</v>
      </c>
      <c r="M5">
        <v>4</v>
      </c>
      <c r="N5">
        <v>10</v>
      </c>
      <c r="O5">
        <v>5993.12</v>
      </c>
      <c r="P5">
        <f>executionTime_10IMGS__5[[#This Row],[NImgs]]*1000/executionTime_10IMGS__5[[#This Row],[mean]]</f>
        <v>1.6685799717008838</v>
      </c>
      <c r="Q5">
        <f>$O$2/executionTime_10IMGS__5[[#This Row],[mean]]</f>
        <v>2.4886657367114293</v>
      </c>
    </row>
    <row r="6" spans="1:17" x14ac:dyDescent="0.3">
      <c r="A6">
        <v>5</v>
      </c>
      <c r="B6">
        <v>1</v>
      </c>
      <c r="C6">
        <v>598.18999999999994</v>
      </c>
      <c r="D6">
        <f>executionTime_1IMGS__5[[#This Row],[NImgs]]*1000/executionTime_1IMGS__5[[#This Row],[mean]]</f>
        <v>1.6717096574666914</v>
      </c>
      <c r="E6">
        <f>$C$2/executionTime_1IMGS__5[[#This Row],[mean]]</f>
        <v>2.4435025660743244</v>
      </c>
      <c r="G6">
        <v>5</v>
      </c>
      <c r="H6">
        <v>5</v>
      </c>
      <c r="I6">
        <v>2941.4723999999997</v>
      </c>
      <c r="J6">
        <f>executionTime_5IMGS__5[[#This Row],[NImgs]]*1000/executionTime_5IMGS__5[[#This Row],[mean]]</f>
        <v>1.6998289700083538</v>
      </c>
      <c r="K6">
        <f>$I$2/executionTime_5IMGS__5[[#This Row],[mean]]</f>
        <v>2.5275685741603429</v>
      </c>
      <c r="M6">
        <v>5</v>
      </c>
      <c r="N6">
        <v>10</v>
      </c>
      <c r="O6">
        <v>5975.4996000000001</v>
      </c>
      <c r="P6">
        <f>executionTime_10IMGS__5[[#This Row],[NImgs]]*1000/executionTime_10IMGS__5[[#This Row],[mean]]</f>
        <v>1.6735002375366237</v>
      </c>
      <c r="Q6">
        <f>$O$2/executionTime_10IMGS__5[[#This Row],[mean]]</f>
        <v>2.4960042504228435</v>
      </c>
    </row>
    <row r="7" spans="1:17" x14ac:dyDescent="0.3">
      <c r="A7">
        <v>6</v>
      </c>
      <c r="B7">
        <v>1</v>
      </c>
      <c r="C7">
        <v>598.65499999999997</v>
      </c>
      <c r="D7">
        <f>executionTime_1IMGS__5[[#This Row],[NImgs]]*1000/executionTime_1IMGS__5[[#This Row],[mean]]</f>
        <v>1.6704111717099164</v>
      </c>
      <c r="E7">
        <f>$C$2/executionTime_1IMGS__5[[#This Row],[mean]]</f>
        <v>2.4416045969715445</v>
      </c>
      <c r="G7">
        <v>6</v>
      </c>
      <c r="H7">
        <v>5</v>
      </c>
      <c r="I7">
        <v>2893.7734</v>
      </c>
      <c r="J7">
        <f>executionTime_5IMGS__5[[#This Row],[NImgs]]*1000/executionTime_5IMGS__5[[#This Row],[mean]]</f>
        <v>1.7278477990018153</v>
      </c>
      <c r="K7">
        <f>$I$2/executionTime_5IMGS__5[[#This Row],[mean]]</f>
        <v>2.5692313019395367</v>
      </c>
      <c r="M7">
        <v>6</v>
      </c>
      <c r="N7">
        <v>10</v>
      </c>
      <c r="O7">
        <v>5466.1602000000003</v>
      </c>
      <c r="P7">
        <f>executionTime_10IMGS__5[[#This Row],[NImgs]]*1000/executionTime_10IMGS__5[[#This Row],[mean]]</f>
        <v>1.8294377834004938</v>
      </c>
      <c r="Q7">
        <f>$O$2/executionTime_10IMGS__5[[#This Row],[mean]]</f>
        <v>2.7285831103157201</v>
      </c>
    </row>
    <row r="8" spans="1:17" x14ac:dyDescent="0.3">
      <c r="A8">
        <v>7</v>
      </c>
      <c r="B8">
        <v>1</v>
      </c>
      <c r="C8">
        <v>488.93759999999997</v>
      </c>
      <c r="D8">
        <f>executionTime_1IMGS__5[[#This Row],[NImgs]]*1000/executionTime_1IMGS__5[[#This Row],[mean]]</f>
        <v>2.0452507641056856</v>
      </c>
      <c r="E8">
        <f>$C$2/executionTime_1IMGS__5[[#This Row],[mean]]</f>
        <v>2.9894996825770814</v>
      </c>
      <c r="G8">
        <v>7</v>
      </c>
      <c r="H8">
        <v>5</v>
      </c>
      <c r="I8">
        <v>2438.6837999999998</v>
      </c>
      <c r="J8">
        <f>executionTime_5IMGS__5[[#This Row],[NImgs]]*1000/executionTime_5IMGS__5[[#This Row],[mean]]</f>
        <v>2.0502863060803538</v>
      </c>
      <c r="K8">
        <f>$I$2/executionTime_5IMGS__5[[#This Row],[mean]]</f>
        <v>3.0486827361546425</v>
      </c>
      <c r="M8">
        <v>7</v>
      </c>
      <c r="N8">
        <v>10</v>
      </c>
      <c r="O8">
        <v>4957.1758</v>
      </c>
      <c r="P8">
        <f>executionTime_10IMGS__5[[#This Row],[NImgs]]*1000/executionTime_10IMGS__5[[#This Row],[mean]]</f>
        <v>2.0172776603968736</v>
      </c>
      <c r="Q8">
        <f>$O$2/executionTime_10IMGS__5[[#This Row],[mean]]</f>
        <v>3.0087438900189905</v>
      </c>
    </row>
    <row r="9" spans="1:17" x14ac:dyDescent="0.3">
      <c r="A9">
        <v>8</v>
      </c>
      <c r="B9">
        <v>1</v>
      </c>
      <c r="C9">
        <v>440.39440000000002</v>
      </c>
      <c r="D9">
        <f>executionTime_1IMGS__5[[#This Row],[NImgs]]*1000/executionTime_1IMGS__5[[#This Row],[mean]]</f>
        <v>2.2706919070723877</v>
      </c>
      <c r="E9">
        <f>$C$2/executionTime_1IMGS__5[[#This Row],[mean]]</f>
        <v>3.3190222218992789</v>
      </c>
      <c r="G9">
        <v>8</v>
      </c>
      <c r="H9">
        <v>5</v>
      </c>
      <c r="I9">
        <v>2292.5001999999999</v>
      </c>
      <c r="J9">
        <f>executionTime_5IMGS__5[[#This Row],[NImgs]]*1000/executionTime_5IMGS__5[[#This Row],[mean]]</f>
        <v>2.181024891513641</v>
      </c>
      <c r="K9">
        <f>$I$2/executionTime_5IMGS__5[[#This Row],[mean]]</f>
        <v>3.2430850823917052</v>
      </c>
      <c r="M9">
        <v>8</v>
      </c>
      <c r="N9">
        <v>10</v>
      </c>
      <c r="O9">
        <v>4310.8099999999995</v>
      </c>
      <c r="P9">
        <f>executionTime_10IMGS__5[[#This Row],[NImgs]]*1000/executionTime_10IMGS__5[[#This Row],[mean]]</f>
        <v>2.3197496526174897</v>
      </c>
      <c r="Q9">
        <f>$O$2/executionTime_10IMGS__5[[#This Row],[mean]]</f>
        <v>3.4598770068734188</v>
      </c>
    </row>
    <row r="10" spans="1:17" x14ac:dyDescent="0.3">
      <c r="A10">
        <v>9</v>
      </c>
      <c r="B10">
        <v>1</v>
      </c>
      <c r="C10">
        <v>395.08639999999997</v>
      </c>
      <c r="D10">
        <f>executionTime_1IMGS__5[[#This Row],[NImgs]]*1000/executionTime_1IMGS__5[[#This Row],[mean]]</f>
        <v>2.5310919333087649</v>
      </c>
      <c r="E10">
        <f>$C$2/executionTime_1IMGS__5[[#This Row],[mean]]</f>
        <v>3.6996434197684356</v>
      </c>
      <c r="G10">
        <v>9</v>
      </c>
      <c r="H10">
        <v>5</v>
      </c>
      <c r="I10">
        <v>1994.3042</v>
      </c>
      <c r="J10">
        <f>executionTime_5IMGS__5[[#This Row],[NImgs]]*1000/executionTime_5IMGS__5[[#This Row],[mean]]</f>
        <v>2.5071400842459237</v>
      </c>
      <c r="K10">
        <f>$I$2/executionTime_5IMGS__5[[#This Row],[mean]]</f>
        <v>3.7280035813994679</v>
      </c>
      <c r="M10">
        <v>9</v>
      </c>
      <c r="N10">
        <v>10</v>
      </c>
      <c r="O10">
        <v>3814.6646000000001</v>
      </c>
      <c r="P10">
        <f>executionTime_10IMGS__5[[#This Row],[NImgs]]*1000/executionTime_10IMGS__5[[#This Row],[mean]]</f>
        <v>2.6214624478387956</v>
      </c>
      <c r="Q10">
        <f>$O$2/executionTime_10IMGS__5[[#This Row],[mean]]</f>
        <v>3.9098777910907292</v>
      </c>
    </row>
    <row r="11" spans="1:17" x14ac:dyDescent="0.3">
      <c r="A11">
        <v>10</v>
      </c>
      <c r="B11">
        <v>1</v>
      </c>
      <c r="C11">
        <v>373.94580000000002</v>
      </c>
      <c r="D11">
        <f>executionTime_1IMGS__5[[#This Row],[NImgs]]*1000/executionTime_1IMGS__5[[#This Row],[mean]]</f>
        <v>2.6741843336654667</v>
      </c>
      <c r="E11">
        <f>$C$2/executionTime_1IMGS__5[[#This Row],[mean]]</f>
        <v>3.9087985478109388</v>
      </c>
      <c r="G11">
        <v>10</v>
      </c>
      <c r="H11">
        <v>5</v>
      </c>
      <c r="I11">
        <v>1837.7618</v>
      </c>
      <c r="J11">
        <f>executionTime_5IMGS__5[[#This Row],[NImgs]]*1000/executionTime_5IMGS__5[[#This Row],[mean]]</f>
        <v>2.7207008002886992</v>
      </c>
      <c r="K11">
        <f>$I$2/executionTime_5IMGS__5[[#This Row],[mean]]</f>
        <v>4.0455586790409948</v>
      </c>
      <c r="M11">
        <v>10</v>
      </c>
      <c r="N11">
        <v>10</v>
      </c>
      <c r="O11">
        <v>3599.3086000000003</v>
      </c>
      <c r="P11">
        <f>executionTime_10IMGS__5[[#This Row],[NImgs]]*1000/executionTime_10IMGS__5[[#This Row],[mean]]</f>
        <v>2.7783113679110478</v>
      </c>
      <c r="Q11">
        <f>$O$2/executionTime_10IMGS__5[[#This Row],[mean]]</f>
        <v>4.143815953986274</v>
      </c>
    </row>
    <row r="12" spans="1:17" x14ac:dyDescent="0.3">
      <c r="A12">
        <v>11</v>
      </c>
      <c r="B12">
        <v>1</v>
      </c>
      <c r="C12">
        <v>375.80779999999999</v>
      </c>
      <c r="D12">
        <f>executionTime_1IMGS__5[[#This Row],[NImgs]]*1000/executionTime_1IMGS__5[[#This Row],[mean]]</f>
        <v>2.6609346586207101</v>
      </c>
      <c r="E12">
        <f>$C$2/executionTime_1IMGS__5[[#This Row],[mean]]</f>
        <v>3.8894317786911285</v>
      </c>
      <c r="G12">
        <v>11</v>
      </c>
      <c r="H12">
        <v>5</v>
      </c>
      <c r="I12">
        <v>1829.7814000000001</v>
      </c>
      <c r="J12">
        <f>executionTime_5IMGS__5[[#This Row],[NImgs]]*1000/executionTime_5IMGS__5[[#This Row],[mean]]</f>
        <v>2.7325668519747768</v>
      </c>
      <c r="K12">
        <f>$I$2/executionTime_5IMGS__5[[#This Row],[mean]]</f>
        <v>4.0632029596540882</v>
      </c>
      <c r="M12">
        <v>11</v>
      </c>
      <c r="N12">
        <v>10</v>
      </c>
      <c r="O12">
        <v>3394.7035999999998</v>
      </c>
      <c r="P12">
        <f>executionTime_10IMGS__5[[#This Row],[NImgs]]*1000/executionTime_10IMGS__5[[#This Row],[mean]]</f>
        <v>2.9457652797728793</v>
      </c>
      <c r="Q12">
        <f>$O$2/executionTime_10IMGS__5[[#This Row],[mean]]</f>
        <v>4.3935713268162795</v>
      </c>
    </row>
    <row r="13" spans="1:17" x14ac:dyDescent="0.3">
      <c r="A13">
        <v>12</v>
      </c>
      <c r="B13">
        <v>1</v>
      </c>
      <c r="C13">
        <v>321.55680000000001</v>
      </c>
      <c r="D13">
        <f>executionTime_1IMGS__5[[#This Row],[NImgs]]*1000/executionTime_1IMGS__5[[#This Row],[mean]]</f>
        <v>3.1098704801142443</v>
      </c>
      <c r="E13">
        <f>$C$2/executionTime_1IMGS__5[[#This Row],[mean]]</f>
        <v>4.5456317515288118</v>
      </c>
      <c r="G13">
        <v>12</v>
      </c>
      <c r="H13">
        <v>5</v>
      </c>
      <c r="I13">
        <v>1717.6128000000001</v>
      </c>
      <c r="J13">
        <f>executionTime_5IMGS__5[[#This Row],[NImgs]]*1000/executionTime_5IMGS__5[[#This Row],[mean]]</f>
        <v>2.9110169649411088</v>
      </c>
      <c r="K13">
        <f>$I$2/executionTime_5IMGS__5[[#This Row],[mean]]</f>
        <v>4.3285501831378994</v>
      </c>
      <c r="M13">
        <v>12</v>
      </c>
      <c r="N13">
        <v>10</v>
      </c>
      <c r="O13">
        <v>2990.0709999999999</v>
      </c>
      <c r="P13">
        <f>executionTime_10IMGS__5[[#This Row],[NImgs]]*1000/executionTime_10IMGS__5[[#This Row],[mean]]</f>
        <v>3.3444021897807779</v>
      </c>
      <c r="Q13">
        <f>$O$2/executionTime_10IMGS__5[[#This Row],[mean]]</f>
        <v>4.9881331914860887</v>
      </c>
    </row>
    <row r="14" spans="1:17" x14ac:dyDescent="0.3">
      <c r="A14">
        <v>13</v>
      </c>
      <c r="B14">
        <v>1</v>
      </c>
      <c r="C14">
        <v>317.37060000000002</v>
      </c>
      <c r="D14">
        <f>executionTime_1IMGS__5[[#This Row],[NImgs]]*1000/executionTime_1IMGS__5[[#This Row],[mean]]</f>
        <v>3.1508904731566187</v>
      </c>
      <c r="E14">
        <f>$C$2/executionTime_1IMGS__5[[#This Row],[mean]]</f>
        <v>4.605589805734998</v>
      </c>
      <c r="G14">
        <v>13</v>
      </c>
      <c r="H14">
        <v>5</v>
      </c>
      <c r="I14">
        <v>1699.2374</v>
      </c>
      <c r="J14">
        <f>executionTime_5IMGS__5[[#This Row],[NImgs]]*1000/executionTime_5IMGS__5[[#This Row],[mean]]</f>
        <v>2.9424964398735574</v>
      </c>
      <c r="K14">
        <f>$I$2/executionTime_5IMGS__5[[#This Row],[mean]]</f>
        <v>4.3753587344534672</v>
      </c>
      <c r="M14">
        <v>13</v>
      </c>
      <c r="N14">
        <v>10</v>
      </c>
      <c r="O14">
        <v>2910.1840000000002</v>
      </c>
      <c r="P14">
        <f>executionTime_10IMGS__5[[#This Row],[NImgs]]*1000/executionTime_10IMGS__5[[#This Row],[mean]]</f>
        <v>3.4362088445266687</v>
      </c>
      <c r="Q14">
        <f>$O$2/executionTime_10IMGS__5[[#This Row],[mean]]</f>
        <v>5.1250616455866709</v>
      </c>
    </row>
    <row r="15" spans="1:17" x14ac:dyDescent="0.3">
      <c r="A15">
        <v>14</v>
      </c>
      <c r="B15">
        <v>1</v>
      </c>
      <c r="C15">
        <v>291.74180000000001</v>
      </c>
      <c r="D15">
        <f>executionTime_1IMGS__5[[#This Row],[NImgs]]*1000/executionTime_1IMGS__5[[#This Row],[mean]]</f>
        <v>3.4276884560251561</v>
      </c>
      <c r="E15">
        <f>$C$2/executionTime_1IMGS__5[[#This Row],[mean]]</f>
        <v>5.0101795491767032</v>
      </c>
      <c r="G15">
        <v>14</v>
      </c>
      <c r="H15">
        <v>5</v>
      </c>
      <c r="I15">
        <v>1672.6263999999999</v>
      </c>
      <c r="J15">
        <f>executionTime_5IMGS__5[[#This Row],[NImgs]]*1000/executionTime_5IMGS__5[[#This Row],[mean]]</f>
        <v>2.9893107032150157</v>
      </c>
      <c r="K15">
        <f>$I$2/executionTime_5IMGS__5[[#This Row],[mean]]</f>
        <v>4.4449694205472312</v>
      </c>
      <c r="M15">
        <v>14</v>
      </c>
      <c r="N15">
        <v>10</v>
      </c>
      <c r="O15">
        <v>2624.4976000000001</v>
      </c>
      <c r="P15">
        <f>executionTime_10IMGS__5[[#This Row],[NImgs]]*1000/executionTime_10IMGS__5[[#This Row],[mean]]</f>
        <v>3.8102530556705405</v>
      </c>
      <c r="Q15">
        <f>$O$2/executionTime_10IMGS__5[[#This Row],[mean]]</f>
        <v>5.6829438137036208</v>
      </c>
    </row>
    <row r="16" spans="1:17" x14ac:dyDescent="0.3">
      <c r="A16">
        <v>15</v>
      </c>
      <c r="B16">
        <v>1</v>
      </c>
      <c r="C16">
        <v>288.18400000000003</v>
      </c>
      <c r="D16">
        <f>executionTime_1IMGS__5[[#This Row],[NImgs]]*1000/executionTime_1IMGS__5[[#This Row],[mean]]</f>
        <v>3.4700052744080168</v>
      </c>
      <c r="E16">
        <f>$C$2/executionTime_1IMGS__5[[#This Row],[mean]]</f>
        <v>5.07203314549038</v>
      </c>
      <c r="G16">
        <v>15</v>
      </c>
      <c r="H16">
        <v>5</v>
      </c>
      <c r="I16">
        <v>1523.8430000000001</v>
      </c>
      <c r="J16">
        <f>executionTime_5IMGS__5[[#This Row],[NImgs]]*1000/executionTime_5IMGS__5[[#This Row],[mean]]</f>
        <v>3.281177916622644</v>
      </c>
      <c r="K16">
        <f>$I$2/executionTime_5IMGS__5[[#This Row],[mean]]</f>
        <v>4.8789627277875738</v>
      </c>
      <c r="M16">
        <v>15</v>
      </c>
      <c r="N16">
        <v>10</v>
      </c>
      <c r="O16">
        <v>2590.0419999999999</v>
      </c>
      <c r="P16">
        <f>executionTime_10IMGS__5[[#This Row],[NImgs]]*1000/executionTime_10IMGS__5[[#This Row],[mean]]</f>
        <v>3.8609412511457344</v>
      </c>
      <c r="Q16">
        <f>$O$2/executionTime_10IMGS__5[[#This Row],[mean]]</f>
        <v>5.7585446104734981</v>
      </c>
    </row>
    <row r="17" spans="1:17" x14ac:dyDescent="0.3">
      <c r="A17">
        <v>16</v>
      </c>
      <c r="B17">
        <v>1</v>
      </c>
      <c r="C17">
        <v>280.262</v>
      </c>
      <c r="D17">
        <f>executionTime_1IMGS__5[[#This Row],[NImgs]]*1000/executionTime_1IMGS__5[[#This Row],[mean]]</f>
        <v>3.5680898587750032</v>
      </c>
      <c r="E17">
        <f>$C$2/executionTime_1IMGS__5[[#This Row],[mean]]</f>
        <v>5.2154013030664164</v>
      </c>
      <c r="G17">
        <v>16</v>
      </c>
      <c r="H17">
        <v>5</v>
      </c>
      <c r="I17">
        <v>1471.5006000000001</v>
      </c>
      <c r="J17">
        <f>executionTime_5IMGS__5[[#This Row],[NImgs]]*1000/executionTime_5IMGS__5[[#This Row],[mean]]</f>
        <v>3.3978919206692813</v>
      </c>
      <c r="K17">
        <f>$I$2/executionTime_5IMGS__5[[#This Row],[mean]]</f>
        <v>5.0525111576577002</v>
      </c>
      <c r="M17">
        <v>16</v>
      </c>
      <c r="N17">
        <v>10</v>
      </c>
      <c r="O17">
        <v>2488.7220000000002</v>
      </c>
      <c r="P17">
        <f>executionTime_10IMGS__5[[#This Row],[NImgs]]*1000/executionTime_10IMGS__5[[#This Row],[mean]]</f>
        <v>4.0181265725942872</v>
      </c>
      <c r="Q17">
        <f>$O$2/executionTime_10IMGS__5[[#This Row],[mean]]</f>
        <v>5.992984511729313</v>
      </c>
    </row>
    <row r="18" spans="1:17" x14ac:dyDescent="0.3">
      <c r="A18">
        <v>17</v>
      </c>
      <c r="B18">
        <v>1</v>
      </c>
      <c r="C18">
        <v>266.62779999999998</v>
      </c>
      <c r="D18">
        <f>executionTime_1IMGS__5[[#This Row],[NImgs]]*1000/executionTime_1IMGS__5[[#This Row],[mean]]</f>
        <v>3.7505466421730969</v>
      </c>
      <c r="E18">
        <f>$C$2/executionTime_1IMGS__5[[#This Row],[mean]]</f>
        <v>5.4820945152756018</v>
      </c>
      <c r="G18">
        <v>17</v>
      </c>
      <c r="H18">
        <v>5</v>
      </c>
      <c r="I18">
        <v>1383.9318000000001</v>
      </c>
      <c r="J18">
        <f>executionTime_5IMGS__5[[#This Row],[NImgs]]*1000/executionTime_5IMGS__5[[#This Row],[mean]]</f>
        <v>3.6128947972725243</v>
      </c>
      <c r="K18">
        <f>$I$2/executionTime_5IMGS__5[[#This Row],[mean]]</f>
        <v>5.3722106826362399</v>
      </c>
      <c r="M18">
        <v>17</v>
      </c>
      <c r="N18">
        <v>10</v>
      </c>
      <c r="O18">
        <v>2429.1194</v>
      </c>
      <c r="P18">
        <f>executionTime_10IMGS__5[[#This Row],[NImgs]]*1000/executionTime_10IMGS__5[[#This Row],[mean]]</f>
        <v>4.1167181819057559</v>
      </c>
      <c r="Q18">
        <f>$O$2/executionTime_10IMGS__5[[#This Row],[mean]]</f>
        <v>6.1400326389884334</v>
      </c>
    </row>
    <row r="19" spans="1:17" x14ac:dyDescent="0.3">
      <c r="A19">
        <v>18</v>
      </c>
      <c r="B19">
        <v>1</v>
      </c>
      <c r="C19">
        <v>265.971</v>
      </c>
      <c r="D19">
        <f>executionTime_1IMGS__5[[#This Row],[NImgs]]*1000/executionTime_1IMGS__5[[#This Row],[mean]]</f>
        <v>3.7598084001639278</v>
      </c>
      <c r="E19">
        <f>$C$2/executionTime_1IMGS__5[[#This Row],[mean]]</f>
        <v>5.4956322305815295</v>
      </c>
      <c r="G19">
        <v>18</v>
      </c>
      <c r="H19">
        <v>5</v>
      </c>
      <c r="I19">
        <v>1334.46</v>
      </c>
      <c r="J19">
        <f>executionTime_5IMGS__5[[#This Row],[NImgs]]*1000/executionTime_5IMGS__5[[#This Row],[mean]]</f>
        <v>3.7468339253330933</v>
      </c>
      <c r="K19">
        <f>$I$2/executionTime_5IMGS__5[[#This Row],[mean]]</f>
        <v>5.5713720905834574</v>
      </c>
      <c r="M19">
        <v>18</v>
      </c>
      <c r="N19">
        <v>10</v>
      </c>
      <c r="O19">
        <v>2387.3842</v>
      </c>
      <c r="P19">
        <f>executionTime_10IMGS__5[[#This Row],[NImgs]]*1000/executionTime_10IMGS__5[[#This Row],[mean]]</f>
        <v>4.1886848375724357</v>
      </c>
      <c r="Q19">
        <f>$O$2/executionTime_10IMGS__5[[#This Row],[mean]]</f>
        <v>6.2473699876207611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3211-6393-4702-BEEA-173147556F7D}">
  <dimension ref="A1:Q19"/>
  <sheetViews>
    <sheetView tabSelected="1" topLeftCell="H1" workbookViewId="0">
      <selection activeCell="P19" sqref="P19"/>
    </sheetView>
  </sheetViews>
  <sheetFormatPr defaultRowHeight="14.4" x14ac:dyDescent="0.3"/>
  <cols>
    <col min="1" max="1" width="9.88671875" bestFit="1" customWidth="1"/>
    <col min="2" max="2" width="8.33203125" bestFit="1" customWidth="1"/>
    <col min="3" max="3" width="9.88671875" bestFit="1" customWidth="1"/>
    <col min="7" max="7" width="9.88671875" bestFit="1" customWidth="1"/>
    <col min="8" max="8" width="8.33203125" bestFit="1" customWidth="1"/>
    <col min="9" max="9" width="9.88671875" bestFit="1" customWidth="1"/>
    <col min="13" max="13" width="9.88671875" bestFit="1" customWidth="1"/>
    <col min="14" max="14" width="8.33203125" bestFit="1" customWidth="1"/>
    <col min="15" max="15" width="10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">
      <c r="A2">
        <v>1</v>
      </c>
      <c r="B2">
        <v>1</v>
      </c>
      <c r="C2">
        <v>1526.2692</v>
      </c>
      <c r="D2">
        <f>executionTime_1IMGS__6[[#This Row],[NImgs]]*1000/executionTime_1IMGS__6[[#This Row],[mean]]</f>
        <v>0.65519241297668851</v>
      </c>
      <c r="E2">
        <f>$C$2/executionTime_1IMGS__6[[#This Row],[mean]]</f>
        <v>1</v>
      </c>
      <c r="G2">
        <v>1</v>
      </c>
      <c r="H2">
        <v>5</v>
      </c>
      <c r="I2">
        <v>7554.3555999999999</v>
      </c>
      <c r="J2">
        <f>executionTime_5IMGS__6[[#This Row],[NImgs]]*1000/executionTime_5IMGS__6[[#This Row],[mean]]</f>
        <v>0.66186982249022008</v>
      </c>
      <c r="K2">
        <f>$I$2/executionTime_5IMGS__6[[#This Row],[mean]]</f>
        <v>1</v>
      </c>
      <c r="M2">
        <v>1</v>
      </c>
      <c r="N2">
        <v>10</v>
      </c>
      <c r="O2">
        <v>15070.5558</v>
      </c>
      <c r="P2">
        <f>executionTime_10IMGS__6[[#This Row],[NImgs]]*1000/executionTime_10IMGS__6[[#This Row],[mean]]</f>
        <v>0.66354553426622798</v>
      </c>
      <c r="Q2">
        <f>$O$2/executionTime_10IMGS__6[[#This Row],[mean]]</f>
        <v>1</v>
      </c>
    </row>
    <row r="3" spans="1:17" x14ac:dyDescent="0.3">
      <c r="A3">
        <v>2</v>
      </c>
      <c r="B3">
        <v>1</v>
      </c>
      <c r="C3">
        <v>892.43799999999999</v>
      </c>
      <c r="D3">
        <f>executionTime_1IMGS__6[[#This Row],[NImgs]]*1000/executionTime_1IMGS__6[[#This Row],[mean]]</f>
        <v>1.1205260197347042</v>
      </c>
      <c r="E3">
        <f>$C$2/executionTime_1IMGS__6[[#This Row],[mean]]</f>
        <v>1.7102243517196714</v>
      </c>
      <c r="G3">
        <v>2</v>
      </c>
      <c r="H3">
        <v>5</v>
      </c>
      <c r="I3">
        <v>4191.799</v>
      </c>
      <c r="J3">
        <f>executionTime_5IMGS__6[[#This Row],[NImgs]]*1000/executionTime_5IMGS__6[[#This Row],[mean]]</f>
        <v>1.1928052847953825</v>
      </c>
      <c r="K3">
        <f>$I$2/executionTime_5IMGS__6[[#This Row],[mean]]</f>
        <v>1.8021750565807186</v>
      </c>
      <c r="M3">
        <v>2</v>
      </c>
      <c r="N3">
        <v>10</v>
      </c>
      <c r="O3">
        <v>7729.2996000000003</v>
      </c>
      <c r="P3">
        <f>executionTime_10IMGS__6[[#This Row],[NImgs]]*1000/executionTime_10IMGS__6[[#This Row],[mean]]</f>
        <v>1.2937782874919221</v>
      </c>
      <c r="Q3">
        <f>$O$2/executionTime_10IMGS__6[[#This Row],[mean]]</f>
        <v>1.9497957874475456</v>
      </c>
    </row>
    <row r="4" spans="1:17" x14ac:dyDescent="0.3">
      <c r="A4">
        <v>3</v>
      </c>
      <c r="B4">
        <v>1</v>
      </c>
      <c r="C4">
        <v>593.68679999999995</v>
      </c>
      <c r="D4">
        <f>executionTime_1IMGS__6[[#This Row],[NImgs]]*1000/executionTime_1IMGS__6[[#This Row],[mean]]</f>
        <v>1.6843898163139219</v>
      </c>
      <c r="E4">
        <f>$C$2/executionTime_1IMGS__6[[#This Row],[mean]]</f>
        <v>2.5708322974335966</v>
      </c>
      <c r="G4">
        <v>3</v>
      </c>
      <c r="H4">
        <v>5</v>
      </c>
      <c r="I4">
        <v>2796.7302</v>
      </c>
      <c r="J4">
        <f>executionTime_5IMGS__6[[#This Row],[NImgs]]*1000/executionTime_5IMGS__6[[#This Row],[mean]]</f>
        <v>1.7878020554145695</v>
      </c>
      <c r="K4">
        <f>$I$2/executionTime_5IMGS__6[[#This Row],[mean]]</f>
        <v>2.7011384938025125</v>
      </c>
      <c r="M4">
        <v>3</v>
      </c>
      <c r="N4">
        <v>10</v>
      </c>
      <c r="O4">
        <v>5332.9683999999997</v>
      </c>
      <c r="P4">
        <f>executionTime_10IMGS__6[[#This Row],[NImgs]]*1000/executionTime_10IMGS__6[[#This Row],[mean]]</f>
        <v>1.8751283056543144</v>
      </c>
      <c r="Q4">
        <f>$O$2/executionTime_10IMGS__6[[#This Row],[mean]]</f>
        <v>2.8259225762522804</v>
      </c>
    </row>
    <row r="5" spans="1:17" x14ac:dyDescent="0.3">
      <c r="A5">
        <v>4</v>
      </c>
      <c r="B5">
        <v>1</v>
      </c>
      <c r="C5">
        <v>524.79020000000003</v>
      </c>
      <c r="D5">
        <f>executionTime_1IMGS__6[[#This Row],[NImgs]]*1000/executionTime_1IMGS__6[[#This Row],[mean]]</f>
        <v>1.9055233882035143</v>
      </c>
      <c r="E5">
        <f>$C$2/executionTime_1IMGS__6[[#This Row],[mean]]</f>
        <v>2.9083416572946672</v>
      </c>
      <c r="G5">
        <v>4</v>
      </c>
      <c r="H5">
        <v>5</v>
      </c>
      <c r="I5">
        <v>2519.4294</v>
      </c>
      <c r="J5">
        <f>executionTime_5IMGS__6[[#This Row],[NImgs]]*1000/executionTime_5IMGS__6[[#This Row],[mean]]</f>
        <v>1.9845763489145598</v>
      </c>
      <c r="K5">
        <f>$I$2/executionTime_5IMGS__6[[#This Row],[mean]]</f>
        <v>2.9984390910100518</v>
      </c>
      <c r="M5">
        <v>4</v>
      </c>
      <c r="N5">
        <v>10</v>
      </c>
      <c r="O5">
        <v>4908.1953999999996</v>
      </c>
      <c r="P5">
        <f>executionTime_10IMGS__6[[#This Row],[NImgs]]*1000/executionTime_10IMGS__6[[#This Row],[mean]]</f>
        <v>2.0374086981133637</v>
      </c>
      <c r="Q5">
        <f>$O$2/executionTime_10IMGS__6[[#This Row],[mean]]</f>
        <v>3.0704881472322803</v>
      </c>
    </row>
    <row r="6" spans="1:17" x14ac:dyDescent="0.3">
      <c r="A6">
        <v>5</v>
      </c>
      <c r="B6">
        <v>1</v>
      </c>
      <c r="C6">
        <v>480.51339999999999</v>
      </c>
      <c r="D6">
        <f>executionTime_1IMGS__6[[#This Row],[NImgs]]*1000/executionTime_1IMGS__6[[#This Row],[mean]]</f>
        <v>2.0811074155268097</v>
      </c>
      <c r="E6">
        <f>$C$2/executionTime_1IMGS__6[[#This Row],[mean]]</f>
        <v>3.1763301502101711</v>
      </c>
      <c r="G6">
        <v>5</v>
      </c>
      <c r="H6">
        <v>5</v>
      </c>
      <c r="I6">
        <v>2296.8744000000002</v>
      </c>
      <c r="J6">
        <f>executionTime_5IMGS__6[[#This Row],[NImgs]]*1000/executionTime_5IMGS__6[[#This Row],[mean]]</f>
        <v>2.1768713169514187</v>
      </c>
      <c r="K6">
        <f>$I$2/executionTime_5IMGS__6[[#This Row],[mean]]</f>
        <v>3.2889720047382651</v>
      </c>
      <c r="M6">
        <v>5</v>
      </c>
      <c r="N6">
        <v>10</v>
      </c>
      <c r="O6">
        <v>4550.3710000000001</v>
      </c>
      <c r="P6">
        <f>executionTime_10IMGS__6[[#This Row],[NImgs]]*1000/executionTime_10IMGS__6[[#This Row],[mean]]</f>
        <v>2.1976230070031653</v>
      </c>
      <c r="Q6">
        <f>$O$2/executionTime_10IMGS__6[[#This Row],[mean]]</f>
        <v>3.311940015440499</v>
      </c>
    </row>
    <row r="7" spans="1:17" x14ac:dyDescent="0.3">
      <c r="A7">
        <v>6</v>
      </c>
      <c r="B7">
        <v>1</v>
      </c>
      <c r="C7">
        <v>447.47300000000001</v>
      </c>
      <c r="D7">
        <f>executionTime_1IMGS__6[[#This Row],[NImgs]]*1000/executionTime_1IMGS__6[[#This Row],[mean]]</f>
        <v>2.2347717068962818</v>
      </c>
      <c r="E7">
        <f>$C$2/executionTime_1IMGS__6[[#This Row],[mean]]</f>
        <v>3.4108632252672226</v>
      </c>
      <c r="G7">
        <v>6</v>
      </c>
      <c r="H7">
        <v>5</v>
      </c>
      <c r="I7">
        <v>2197.5646000000002</v>
      </c>
      <c r="J7">
        <f>executionTime_5IMGS__6[[#This Row],[NImgs]]*1000/executionTime_5IMGS__6[[#This Row],[mean]]</f>
        <v>2.2752459700160803</v>
      </c>
      <c r="K7">
        <f>$I$2/executionTime_5IMGS__6[[#This Row],[mean]]</f>
        <v>3.4376034269936815</v>
      </c>
      <c r="M7">
        <v>6</v>
      </c>
      <c r="N7">
        <v>10</v>
      </c>
      <c r="O7">
        <v>4223.2614000000003</v>
      </c>
      <c r="P7">
        <f>executionTime_10IMGS__6[[#This Row],[NImgs]]*1000/executionTime_10IMGS__6[[#This Row],[mean]]</f>
        <v>2.3678382777821896</v>
      </c>
      <c r="Q7">
        <f>$O$2/executionTime_10IMGS__6[[#This Row],[mean]]</f>
        <v>3.5684638890692391</v>
      </c>
    </row>
    <row r="8" spans="1:17" x14ac:dyDescent="0.3">
      <c r="A8">
        <v>7</v>
      </c>
      <c r="B8">
        <v>1</v>
      </c>
      <c r="C8">
        <v>370.65980000000002</v>
      </c>
      <c r="D8">
        <f>executionTime_1IMGS__6[[#This Row],[NImgs]]*1000/executionTime_1IMGS__6[[#This Row],[mean]]</f>
        <v>2.6978917055477827</v>
      </c>
      <c r="E8">
        <f>$C$2/executionTime_1IMGS__6[[#This Row],[mean]]</f>
        <v>4.1177090151130491</v>
      </c>
      <c r="G8">
        <v>7</v>
      </c>
      <c r="H8">
        <v>5</v>
      </c>
      <c r="I8">
        <v>1751.6615999999999</v>
      </c>
      <c r="J8">
        <f>executionTime_5IMGS__6[[#This Row],[NImgs]]*1000/executionTime_5IMGS__6[[#This Row],[mean]]</f>
        <v>2.8544326141533274</v>
      </c>
      <c r="K8">
        <f>$I$2/executionTime_5IMGS__6[[#This Row],[mean]]</f>
        <v>4.3126798007103657</v>
      </c>
      <c r="M8">
        <v>7</v>
      </c>
      <c r="N8">
        <v>10</v>
      </c>
      <c r="O8">
        <v>3448.2075999999997</v>
      </c>
      <c r="P8">
        <f>executionTime_10IMGS__6[[#This Row],[NImgs]]*1000/executionTime_10IMGS__6[[#This Row],[mean]]</f>
        <v>2.9000574095364793</v>
      </c>
      <c r="Q8">
        <f>$O$2/executionTime_10IMGS__6[[#This Row],[mean]]</f>
        <v>4.3705477013622964</v>
      </c>
    </row>
    <row r="9" spans="1:17" x14ac:dyDescent="0.3">
      <c r="A9">
        <v>8</v>
      </c>
      <c r="B9">
        <v>1</v>
      </c>
      <c r="C9">
        <v>338.53800000000001</v>
      </c>
      <c r="D9">
        <f>executionTime_1IMGS__6[[#This Row],[NImgs]]*1000/executionTime_1IMGS__6[[#This Row],[mean]]</f>
        <v>2.9538781466186954</v>
      </c>
      <c r="E9">
        <f>$C$2/executionTime_1IMGS__6[[#This Row],[mean]]</f>
        <v>4.5084132357371987</v>
      </c>
      <c r="G9">
        <v>8</v>
      </c>
      <c r="H9">
        <v>5</v>
      </c>
      <c r="I9">
        <v>1634.9234000000001</v>
      </c>
      <c r="J9">
        <f>executionTime_5IMGS__6[[#This Row],[NImgs]]*1000/executionTime_5IMGS__6[[#This Row],[mean]]</f>
        <v>3.0582472548866813</v>
      </c>
      <c r="K9">
        <f>$I$2/executionTime_5IMGS__6[[#This Row],[mean]]</f>
        <v>4.6206174552275652</v>
      </c>
      <c r="M9">
        <v>8</v>
      </c>
      <c r="N9">
        <v>10</v>
      </c>
      <c r="O9">
        <v>3007.2266</v>
      </c>
      <c r="P9">
        <f>executionTime_10IMGS__6[[#This Row],[NImgs]]*1000/executionTime_10IMGS__6[[#This Row],[mean]]</f>
        <v>3.3253230734258601</v>
      </c>
      <c r="Q9">
        <f>$O$2/executionTime_10IMGS__6[[#This Row],[mean]]</f>
        <v>5.0114466931091926</v>
      </c>
    </row>
    <row r="10" spans="1:17" x14ac:dyDescent="0.3">
      <c r="A10">
        <v>9</v>
      </c>
      <c r="B10">
        <v>1</v>
      </c>
      <c r="C10">
        <v>326.59879999999998</v>
      </c>
      <c r="D10">
        <f>executionTime_1IMGS__6[[#This Row],[NImgs]]*1000/executionTime_1IMGS__6[[#This Row],[mean]]</f>
        <v>3.061860606958752</v>
      </c>
      <c r="E10">
        <f>$C$2/executionTime_1IMGS__6[[#This Row],[mean]]</f>
        <v>4.6732235390944483</v>
      </c>
      <c r="G10">
        <v>9</v>
      </c>
      <c r="H10">
        <v>5</v>
      </c>
      <c r="I10">
        <v>1564.932</v>
      </c>
      <c r="J10">
        <f>executionTime_5IMGS__6[[#This Row],[NImgs]]*1000/executionTime_5IMGS__6[[#This Row],[mean]]</f>
        <v>3.1950270043682409</v>
      </c>
      <c r="K10">
        <f>$I$2/executionTime_5IMGS__6[[#This Row],[mean]]</f>
        <v>4.8272740285200886</v>
      </c>
      <c r="M10">
        <v>9</v>
      </c>
      <c r="N10">
        <v>10</v>
      </c>
      <c r="O10">
        <v>2816.0866000000001</v>
      </c>
      <c r="P10">
        <f>executionTime_10IMGS__6[[#This Row],[NImgs]]*1000/executionTime_10IMGS__6[[#This Row],[mean]]</f>
        <v>3.5510271594630649</v>
      </c>
      <c r="Q10">
        <f>$O$2/executionTime_10IMGS__6[[#This Row],[mean]]</f>
        <v>5.3515952954003616</v>
      </c>
    </row>
    <row r="11" spans="1:17" x14ac:dyDescent="0.3">
      <c r="A11">
        <v>10</v>
      </c>
      <c r="B11">
        <v>1</v>
      </c>
      <c r="C11">
        <v>317.4126</v>
      </c>
      <c r="D11">
        <f>executionTime_1IMGS__6[[#This Row],[NImgs]]*1000/executionTime_1IMGS__6[[#This Row],[mean]]</f>
        <v>3.1504735476789518</v>
      </c>
      <c r="E11">
        <f>$C$2/executionTime_1IMGS__6[[#This Row],[mean]]</f>
        <v>4.808470741237115</v>
      </c>
      <c r="G11">
        <v>10</v>
      </c>
      <c r="H11">
        <v>5</v>
      </c>
      <c r="I11">
        <v>1569.3828000000001</v>
      </c>
      <c r="J11">
        <f>executionTime_5IMGS__6[[#This Row],[NImgs]]*1000/executionTime_5IMGS__6[[#This Row],[mean]]</f>
        <v>3.1859658459363769</v>
      </c>
      <c r="K11">
        <f>$I$2/executionTime_5IMGS__6[[#This Row],[mean]]</f>
        <v>4.813583785931641</v>
      </c>
      <c r="M11">
        <v>10</v>
      </c>
      <c r="N11">
        <v>10</v>
      </c>
      <c r="O11">
        <v>2724.192</v>
      </c>
      <c r="P11">
        <f>executionTime_10IMGS__6[[#This Row],[NImgs]]*1000/executionTime_10IMGS__6[[#This Row],[mean]]</f>
        <v>3.6708132172769026</v>
      </c>
      <c r="Q11">
        <f>$O$2/executionTime_10IMGS__6[[#This Row],[mean]]</f>
        <v>5.5321195422349083</v>
      </c>
    </row>
    <row r="12" spans="1:17" x14ac:dyDescent="0.3">
      <c r="A12">
        <v>11</v>
      </c>
      <c r="B12">
        <v>1</v>
      </c>
      <c r="C12">
        <v>309.17700000000002</v>
      </c>
      <c r="D12">
        <f>executionTime_1IMGS__6[[#This Row],[NImgs]]*1000/executionTime_1IMGS__6[[#This Row],[mean]]</f>
        <v>3.2343932439993917</v>
      </c>
      <c r="E12">
        <f>$C$2/executionTime_1IMGS__6[[#This Row],[mean]]</f>
        <v>4.9365547890043562</v>
      </c>
      <c r="G12">
        <v>11</v>
      </c>
      <c r="H12">
        <v>5</v>
      </c>
      <c r="I12">
        <v>1482.1838</v>
      </c>
      <c r="J12">
        <f>executionTime_5IMGS__6[[#This Row],[NImgs]]*1000/executionTime_5IMGS__6[[#This Row],[mean]]</f>
        <v>3.3734007887550788</v>
      </c>
      <c r="K12">
        <f>$I$2/executionTime_5IMGS__6[[#This Row],[mean]]</f>
        <v>5.0967738279152695</v>
      </c>
      <c r="M12">
        <v>11</v>
      </c>
      <c r="N12">
        <v>10</v>
      </c>
      <c r="O12">
        <v>2624.3492000000001</v>
      </c>
      <c r="P12">
        <f>executionTime_10IMGS__6[[#This Row],[NImgs]]*1000/executionTime_10IMGS__6[[#This Row],[mean]]</f>
        <v>3.8104685153942164</v>
      </c>
      <c r="Q12">
        <f>$O$2/executionTime_10IMGS__6[[#This Row],[mean]]</f>
        <v>5.74258783853917</v>
      </c>
    </row>
    <row r="13" spans="1:17" x14ac:dyDescent="0.3">
      <c r="A13">
        <v>12</v>
      </c>
      <c r="B13">
        <v>1</v>
      </c>
      <c r="C13">
        <v>306.06020000000001</v>
      </c>
      <c r="D13">
        <f>executionTime_1IMGS__6[[#This Row],[NImgs]]*1000/executionTime_1IMGS__6[[#This Row],[mean]]</f>
        <v>3.2673310675481488</v>
      </c>
      <c r="E13">
        <f>$C$2/executionTime_1IMGS__6[[#This Row],[mean]]</f>
        <v>4.9868267746018589</v>
      </c>
      <c r="G13">
        <v>12</v>
      </c>
      <c r="H13">
        <v>5</v>
      </c>
      <c r="I13">
        <v>1456.3507999999999</v>
      </c>
      <c r="J13">
        <f>executionTime_5IMGS__6[[#This Row],[NImgs]]*1000/executionTime_5IMGS__6[[#This Row],[mean]]</f>
        <v>3.4332387498945995</v>
      </c>
      <c r="K13">
        <f>$I$2/executionTime_5IMGS__6[[#This Row],[mean]]</f>
        <v>5.1871812752806541</v>
      </c>
      <c r="M13">
        <v>12</v>
      </c>
      <c r="N13">
        <v>10</v>
      </c>
      <c r="O13">
        <v>2605.0499999999997</v>
      </c>
      <c r="P13">
        <f>executionTime_10IMGS__6[[#This Row],[NImgs]]*1000/executionTime_10IMGS__6[[#This Row],[mean]]</f>
        <v>3.8386979136676844</v>
      </c>
      <c r="Q13">
        <f>$O$2/executionTime_10IMGS__6[[#This Row],[mean]]</f>
        <v>5.7851311107272423</v>
      </c>
    </row>
    <row r="14" spans="1:17" x14ac:dyDescent="0.3">
      <c r="A14">
        <v>13</v>
      </c>
      <c r="B14">
        <v>1</v>
      </c>
      <c r="C14">
        <v>307.66039999999998</v>
      </c>
      <c r="D14">
        <f>executionTime_1IMGS__6[[#This Row],[NImgs]]*1000/executionTime_1IMGS__6[[#This Row],[mean]]</f>
        <v>3.2503370599531172</v>
      </c>
      <c r="E14">
        <f>$C$2/executionTime_1IMGS__6[[#This Row],[mean]]</f>
        <v>4.9608893442249959</v>
      </c>
      <c r="G14">
        <v>13</v>
      </c>
      <c r="H14">
        <v>5</v>
      </c>
      <c r="I14">
        <v>1454.5512000000001</v>
      </c>
      <c r="J14">
        <f>executionTime_5IMGS__6[[#This Row],[NImgs]]*1000/executionTime_5IMGS__6[[#This Row],[mean]]</f>
        <v>3.4374864219286332</v>
      </c>
      <c r="K14">
        <f>$I$2/executionTime_5IMGS__6[[#This Row],[mean]]</f>
        <v>5.1935989602841062</v>
      </c>
      <c r="M14">
        <v>13</v>
      </c>
      <c r="N14">
        <v>10</v>
      </c>
      <c r="O14">
        <v>2539.5050000000001</v>
      </c>
      <c r="P14">
        <f>executionTime_10IMGS__6[[#This Row],[NImgs]]*1000/executionTime_10IMGS__6[[#This Row],[mean]]</f>
        <v>3.9377752751028248</v>
      </c>
      <c r="Q14">
        <f>$O$2/executionTime_10IMGS__6[[#This Row],[mean]]</f>
        <v>5.9344462011297479</v>
      </c>
    </row>
    <row r="15" spans="1:17" x14ac:dyDescent="0.3">
      <c r="A15">
        <v>14</v>
      </c>
      <c r="B15">
        <v>1</v>
      </c>
      <c r="C15">
        <v>291.28219999999999</v>
      </c>
      <c r="D15">
        <f>executionTime_1IMGS__6[[#This Row],[NImgs]]*1000/executionTime_1IMGS__6[[#This Row],[mean]]</f>
        <v>3.4330968387357692</v>
      </c>
      <c r="E15">
        <f>$C$2/executionTime_1IMGS__6[[#This Row],[mean]]</f>
        <v>5.2398299655797711</v>
      </c>
      <c r="G15">
        <v>14</v>
      </c>
      <c r="H15">
        <v>5</v>
      </c>
      <c r="I15">
        <v>1395.6697999999999</v>
      </c>
      <c r="J15">
        <f>executionTime_5IMGS__6[[#This Row],[NImgs]]*1000/executionTime_5IMGS__6[[#This Row],[mean]]</f>
        <v>3.5825092726087506</v>
      </c>
      <c r="K15">
        <f>$I$2/executionTime_5IMGS__6[[#This Row],[mean]]</f>
        <v>5.4127097971167686</v>
      </c>
      <c r="M15">
        <v>14</v>
      </c>
      <c r="N15">
        <v>10</v>
      </c>
      <c r="O15">
        <v>2381.1585999999998</v>
      </c>
      <c r="P15">
        <f>executionTime_10IMGS__6[[#This Row],[NImgs]]*1000/executionTime_10IMGS__6[[#This Row],[mean]]</f>
        <v>4.1996362611041533</v>
      </c>
      <c r="Q15">
        <f>$O$2/executionTime_10IMGS__6[[#This Row],[mean]]</f>
        <v>6.3290852612673518</v>
      </c>
    </row>
    <row r="16" spans="1:17" x14ac:dyDescent="0.3">
      <c r="A16">
        <v>15</v>
      </c>
      <c r="B16">
        <v>1</v>
      </c>
      <c r="C16">
        <v>271.161</v>
      </c>
      <c r="D16">
        <f>executionTime_1IMGS__6[[#This Row],[NImgs]]*1000/executionTime_1IMGS__6[[#This Row],[mean]]</f>
        <v>3.6878459660496898</v>
      </c>
      <c r="E16">
        <f>$C$2/executionTime_1IMGS__6[[#This Row],[mean]]</f>
        <v>5.6286457123258877</v>
      </c>
      <c r="G16">
        <v>15</v>
      </c>
      <c r="H16">
        <v>5</v>
      </c>
      <c r="I16">
        <v>1297.5944</v>
      </c>
      <c r="J16">
        <f>executionTime_5IMGS__6[[#This Row],[NImgs]]*1000/executionTime_5IMGS__6[[#This Row],[mean]]</f>
        <v>3.85328420036338</v>
      </c>
      <c r="K16">
        <f>$I$2/executionTime_5IMGS__6[[#This Row],[mean]]</f>
        <v>5.8218158154813242</v>
      </c>
      <c r="M16">
        <v>15</v>
      </c>
      <c r="N16">
        <v>10</v>
      </c>
      <c r="O16">
        <v>2292.0978</v>
      </c>
      <c r="P16">
        <f>executionTime_10IMGS__6[[#This Row],[NImgs]]*1000/executionTime_10IMGS__6[[#This Row],[mean]]</f>
        <v>4.3628155831745055</v>
      </c>
      <c r="Q16">
        <f>$O$2/executionTime_10IMGS__6[[#This Row],[mean]]</f>
        <v>6.5750055691340918</v>
      </c>
    </row>
    <row r="17" spans="1:17" x14ac:dyDescent="0.3">
      <c r="A17">
        <v>16</v>
      </c>
      <c r="B17">
        <v>1</v>
      </c>
      <c r="C17">
        <v>262.82900000000001</v>
      </c>
      <c r="D17">
        <f>executionTime_1IMGS__6[[#This Row],[NImgs]]*1000/executionTime_1IMGS__6[[#This Row],[mean]]</f>
        <v>3.8047551830277482</v>
      </c>
      <c r="E17">
        <f>$C$2/executionTime_1IMGS__6[[#This Row],[mean]]</f>
        <v>5.8070806493956146</v>
      </c>
      <c r="G17">
        <v>16</v>
      </c>
      <c r="H17">
        <v>5</v>
      </c>
      <c r="I17">
        <v>1190.183</v>
      </c>
      <c r="J17">
        <f>executionTime_5IMGS__6[[#This Row],[NImgs]]*1000/executionTime_5IMGS__6[[#This Row],[mean]]</f>
        <v>4.2010346308088753</v>
      </c>
      <c r="K17">
        <f>$I$2/executionTime_5IMGS__6[[#This Row],[mean]]</f>
        <v>6.3472218978089927</v>
      </c>
      <c r="M17">
        <v>16</v>
      </c>
      <c r="N17">
        <v>10</v>
      </c>
      <c r="O17">
        <v>2248.0601999999999</v>
      </c>
      <c r="P17">
        <f>executionTime_10IMGS__6[[#This Row],[NImgs]]*1000/executionTime_10IMGS__6[[#This Row],[mean]]</f>
        <v>4.4482794544380972</v>
      </c>
      <c r="Q17">
        <f>$O$2/executionTime_10IMGS__6[[#This Row],[mean]]</f>
        <v>6.703804373210291</v>
      </c>
    </row>
    <row r="18" spans="1:17" x14ac:dyDescent="0.3">
      <c r="A18">
        <v>17</v>
      </c>
      <c r="B18">
        <v>1</v>
      </c>
      <c r="C18">
        <v>253.60900000000001</v>
      </c>
      <c r="D18">
        <f>executionTime_1IMGS__6[[#This Row],[NImgs]]*1000/executionTime_1IMGS__6[[#This Row],[mean]]</f>
        <v>3.9430777298912894</v>
      </c>
      <c r="E18">
        <f>$C$2/executionTime_1IMGS__6[[#This Row],[mean]]</f>
        <v>6.0181980923389942</v>
      </c>
      <c r="G18">
        <v>17</v>
      </c>
      <c r="H18">
        <v>5</v>
      </c>
      <c r="I18">
        <v>1166.2439999999999</v>
      </c>
      <c r="J18">
        <f>executionTime_5IMGS__6[[#This Row],[NImgs]]*1000/executionTime_5IMGS__6[[#This Row],[mean]]</f>
        <v>4.2872675014833952</v>
      </c>
      <c r="K18">
        <f>$I$2/executionTime_5IMGS__6[[#This Row],[mean]]</f>
        <v>6.4775086517058185</v>
      </c>
      <c r="M18">
        <v>17</v>
      </c>
      <c r="N18">
        <v>10</v>
      </c>
      <c r="O18">
        <v>2205.319</v>
      </c>
      <c r="P18">
        <f>executionTime_10IMGS__6[[#This Row],[NImgs]]*1000/executionTime_10IMGS__6[[#This Row],[mean]]</f>
        <v>4.534491381972404</v>
      </c>
      <c r="Q18">
        <f>$O$2/executionTime_10IMGS__6[[#This Row],[mean]]</f>
        <v>6.8337305396634234</v>
      </c>
    </row>
    <row r="19" spans="1:17" x14ac:dyDescent="0.3">
      <c r="A19">
        <v>18</v>
      </c>
      <c r="B19">
        <v>1</v>
      </c>
      <c r="C19">
        <v>251.69560000000001</v>
      </c>
      <c r="D19">
        <f>executionTime_1IMGS__6[[#This Row],[NImgs]]*1000/executionTime_1IMGS__6[[#This Row],[mean]]</f>
        <v>3.9730531642190008</v>
      </c>
      <c r="E19">
        <f>$C$2/executionTime_1IMGS__6[[#This Row],[mean]]</f>
        <v>6.0639486745100033</v>
      </c>
      <c r="G19">
        <v>18</v>
      </c>
      <c r="H19">
        <v>5</v>
      </c>
      <c r="I19">
        <v>1157.9580000000001</v>
      </c>
      <c r="J19">
        <f>executionTime_5IMGS__6[[#This Row],[NImgs]]*1000/executionTime_5IMGS__6[[#This Row],[mean]]</f>
        <v>4.3179459013193915</v>
      </c>
      <c r="K19">
        <f>$I$2/executionTime_5IMGS__6[[#This Row],[mean]]</f>
        <v>6.5238597600258377</v>
      </c>
      <c r="M19">
        <v>18</v>
      </c>
      <c r="N19">
        <v>10</v>
      </c>
      <c r="O19">
        <v>2253.2302</v>
      </c>
      <c r="P19">
        <f>executionTime_10IMGS__6[[#This Row],[NImgs]]*1000/executionTime_10IMGS__6[[#This Row],[mean]]</f>
        <v>4.4380729496702109</v>
      </c>
      <c r="Q19">
        <f>$O$2/executionTime_10IMGS__6[[#This Row],[mean]]</f>
        <v>6.6884226032475516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019B-2F83-4107-BDE4-1F6E5A3D4A49}">
  <dimension ref="A1:D6"/>
  <sheetViews>
    <sheetView workbookViewId="0">
      <selection sqref="A1:D6"/>
    </sheetView>
  </sheetViews>
  <sheetFormatPr defaultRowHeight="14.4" x14ac:dyDescent="0.3"/>
  <cols>
    <col min="1" max="2" width="11.88671875" bestFit="1" customWidth="1"/>
  </cols>
  <sheetData>
    <row r="1" spans="1:4" x14ac:dyDescent="0.3">
      <c r="A1" t="s">
        <v>5</v>
      </c>
      <c r="B1" t="s">
        <v>2</v>
      </c>
      <c r="C1" t="s">
        <v>3</v>
      </c>
      <c r="D1" t="s">
        <v>4</v>
      </c>
    </row>
    <row r="2" spans="1:4" x14ac:dyDescent="0.3">
      <c r="A2">
        <v>3</v>
      </c>
      <c r="B2">
        <v>9303.6851999999999</v>
      </c>
      <c r="C2">
        <f>scalability[[#This Row],[RowsFilter]]*scalability[[#This Row],[RowsFilter]]*3840*2160</f>
        <v>74649600</v>
      </c>
      <c r="D2">
        <f>scalability[[#This Row],[mean]]/scalability[[#This Row],[Colonna1]]</f>
        <v>1.2463141396604939E-4</v>
      </c>
    </row>
    <row r="3" spans="1:4" x14ac:dyDescent="0.3">
      <c r="A3">
        <v>5</v>
      </c>
      <c r="B3">
        <v>17146.316200000001</v>
      </c>
      <c r="C3">
        <f>scalability[[#This Row],[RowsFilter]]*scalability[[#This Row],[RowsFilter]]*3840*2160</f>
        <v>207360000</v>
      </c>
      <c r="D3">
        <f>scalability[[#This Row],[mean]]/scalability[[#This Row],[Colonna1]]</f>
        <v>8.2688639081790125E-5</v>
      </c>
    </row>
    <row r="4" spans="1:4" x14ac:dyDescent="0.3">
      <c r="A4">
        <v>11</v>
      </c>
      <c r="B4">
        <v>49944.076199999996</v>
      </c>
      <c r="C4">
        <f>scalability[[#This Row],[RowsFilter]]*scalability[[#This Row],[RowsFilter]]*3840*2160</f>
        <v>1003622400</v>
      </c>
      <c r="D4">
        <f>scalability[[#This Row],[mean]]/scalability[[#This Row],[Colonna1]]</f>
        <v>4.9763811768250687E-5</v>
      </c>
    </row>
    <row r="5" spans="1:4" x14ac:dyDescent="0.3">
      <c r="A5">
        <v>19</v>
      </c>
      <c r="B5">
        <v>135151.36900000001</v>
      </c>
      <c r="C5">
        <f>scalability[[#This Row],[RowsFilter]]*scalability[[#This Row],[RowsFilter]]*3840*2160</f>
        <v>2994278400</v>
      </c>
      <c r="D5">
        <f>scalability[[#This Row],[mean]]/scalability[[#This Row],[Colonna1]]</f>
        <v>4.5136540743839987E-5</v>
      </c>
    </row>
    <row r="6" spans="1:4" x14ac:dyDescent="0.3">
      <c r="A6">
        <v>29</v>
      </c>
      <c r="B6">
        <v>441663.51760000002</v>
      </c>
      <c r="C6">
        <f>scalability[[#This Row],[RowsFilter]]*scalability[[#This Row],[RowsFilter]]*3840*2160</f>
        <v>6975590400</v>
      </c>
      <c r="D6">
        <f>scalability[[#This Row],[mean]]/scalability[[#This Row],[Colonna1]]</f>
        <v>6.3315575065875425E-5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548D-6A0A-470D-A64E-43ABB1C7B4B5}">
  <dimension ref="A1"/>
  <sheetViews>
    <sheetView topLeftCell="P2" workbookViewId="0">
      <selection activeCell="AH25" sqref="AH2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U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E c P f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j M 2 s t A z s N G H C d r 4 Z u Y h F B g B H Q y S R R K 0 c S 7 N K S k t S r X L L N H 1 D L H R h 3 F t 9 K F + s A M A A A D / / w M A U E s D B B Q A A g A I A A A A I Q C i N 2 x y p A I A A A s + A A A T A A A A R m 9 y b X V s Y X M v U 2 V j d G l v b j E u b e y Y U W / a M B C A 3 5 H 6 H 6 z 0 J Z U i B B S o t I q H j m 4 d U t t t h e 2 F T J M J V / D k 2 M h 2 2 C j i v + 8 y m K A q V b U p Z J Z 2 v A A 2 9 t 2 Z T 6 f P s Z A 4 o R X r r 9 / r 5 5 W K n X I D Y w Y / I M n y s Y F I 4 W u 9 d 3 P V Z x 0 m w R 1 V G L 7 e G z E R C n C o a + f V S 5 1 k K S g X v h U S q l 2 t H H 6 x Y d B 9 F X + y Y G x s M 6 U W c f c a 9 / t g 9 D e M Z u P X Y o x b K 4 t j X O K a u Z a / A s Y G b C a d / V y P 9 y R R T e w 8 O I m G l y B F K h y Y T n A e R K y L i 1 N l O 8 2 I v V G J H g s 1 6 d Q b r U b E P m b a Q d 8 t J H S 2 H 6 u 3 W s G X k 2 h d z H H Q w 4 y t 4 w 8 Y S j A u H 7 g D N h Z M i j l I q Q M s c 8 B H u A y T T 3 G P d 8 D H W F a 4 O Y W I D T c T F 1 L 2 E y 6 5 s R 1 n s t 0 I N 5 j T v U i 4 0 8 y J 2 c 6 W A 8 O V v d c m X Z c w W M z A h i 9 m F C 2 X w W B q M A + L 1 e O P 2 8 1 q v n Q V s W V w 2 0 s n e 4 b v 9 H e L f x C e 2 d O 5 R y e N 0 w 4 n m M r S E Z j V a l v F H Z 9 M T D a b 5 d l g 7 V P Y 1 n F l d D Y L n x a a 7 7 7 N d J N b H n M Z p M A V j g F P p u x a W F e 9 m I P h E w i H j 9 L B U / y d j 5 R 5 r G 1 i R x W h n s / t O Z p b P t D c I p q J 5 r + j 2 e Z / y k h I 4 R b l U 7 w T / A V 6 G / 8 R v f + O x p 3 I Z X N 4 H O y z h L B x E p S N Z Y N U g Z r r Y a B u e Q M 1 G Q N B X W y n P i 0 f 6 l P q 1 A T 1 Q T u 1 B 1 B T p y a o C 3 l S U a 9 5 8 e C t R j w T z w W Z R 8 2 f S y J h T V g X j L U P R k 1 Y E 9 b F 3 h O b 5 V P d p H s i Q X 3 Q e 6 I H U N M 9 k a A u W E B 8 a N U k I I R 1 s Q L S K p / q F g k I Q X 1 Q A f E A a h I Q g r p g A f G h V Z O A E N b F C k i 7 f K r b J C A E 9 U E F x A O o S U A I 6 o I F x I d W T Q J C W B c r I G f l U 3 1 G A k J Q H 1 R A P I C a B I S g L l h A f G j V J C C E 9 Z 9 h / R M A A P / / A w B Q S w E C L Q A U A A Y A C A A A A C E A K t 2 q Q N I A A A A 3 A Q A A E w A A A A A A A A A A A A A A A A A A A A A A W 0 N v b n R l b n R f V H l w Z X N d L n h t b F B L A Q I t A B Q A A g A I A A A A I Q B E R w 9 8 r Q A A A P c A A A A S A A A A A A A A A A A A A A A A A A s D A A B D b 2 5 m a W c v U G F j a 2 F n Z S 5 4 b W x Q S w E C L Q A U A A I A C A A A A C E A o j d s c q Q C A A A L P g A A E w A A A A A A A A A A A A A A A A D o A w A A R m 9 y b X V s Y X M v U 2 V j d G l v b j E u b V B L B Q Y A A A A A A w A D A M I A A A C 9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u I A A A A A A A D E 4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4 Z W N 1 d G l v b l R p b W V f M U l N R 1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w N l Q x M z o y M T o 1 N i 4 2 O D g 3 N D Q z W i I v P j x F b n R y e S B U e X B l P S J G a W x s Q 2 9 s d W 1 u V H l w Z X M i I F Z h b H V l P S J z Q X d N R i I v P j x F b n R y e S B U e X B l P S J G a W x s Q 2 9 s d W 1 u T m F t Z X M i I F Z h b H V l P S J z W y Z x d W 9 0 O 1 R o c m V h Z H M m c X V v d D s s J n F 1 b 3 Q 7 T k l t Z 3 M m c X V v d D s s J n F 1 b 3 Q 7 b W V h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R m Y j Z m M z I t Y 2 I w N y 0 0 N m Y 4 L T l l Z G Y t N T Y w M G N l N z M w Z G Q 1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Y x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v Q X V 0 b 1 J l b W 9 2 Z W R D b 2 x 1 b W 5 z M S 5 7 V G h y Z W F k c y w w f S Z x d W 9 0 O y w m c X V v d D t T Z W N 0 a W 9 u M S 9 l e G V j d X R p b 2 5 U a W 1 l X z F J T U d T L 0 F 1 d G 9 S Z W 1 v d m V k Q 2 9 s d W 1 u c z E u e 0 5 J b W d z L D F 9 J n F 1 b 3 Q 7 L C Z x d W 9 0 O 1 N l Y 3 R p b 2 4 x L 2 V 4 Z W N 1 d G l v b l R p b W V f M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L 0 F 1 d G 9 S Z W 1 v d m V k Q 2 9 s d W 1 u c z E u e 1 R o c m V h Z H M s M H 0 m c X V v d D s s J n F 1 b 3 Q 7 U 2 V j d G l v b j E v Z X h l Y 3 V 0 a W 9 u V G l t Z V 8 x S U 1 H U y 9 B d X R v U m V t b 3 Z l Z E N v b H V t b n M x L n t O S W 1 n c y w x f S Z x d W 9 0 O y w m c X V v d D t T Z W N 0 a W 9 u M S 9 l e G V j d X R p b 2 5 U a W 1 l X z F J T U d T L 0 F 1 d G 9 S Z W 1 v d m V k Q 2 9 s d W 1 u c z E u e 2 1 l Y W 4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p p b 2 5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e G V j d X R p b 2 5 U a W 1 l X z F J T U d T I i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A 2 V D E z O j I x O j U 2 L j Y 2 N D I 1 O D l a I i 8 + P E V u d H J 5 I F R 5 c G U 9 I k Z p b G x D b 2 x 1 b W 5 U e X B l c y I g V m F s d W U 9 I n N B d 0 1 G I i 8 + P E V u d H J 5 I F R 5 c G U 9 I k Z p b G x D b 2 x 1 b W 5 O Y W 1 l c y I g V m F s d W U 9 I n N b J n F 1 b 3 Q 7 V G h y Z W F k c y Z x d W 9 0 O y w m c X V v d D t O S W 1 n c y Z x d W 9 0 O y w m c X V v d D t t Z W F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N 2 I 4 Z j F j M y 0 z Z m U 1 L T R k N m Q t Y W V m N S 1 m M z M z Y z I z M T E x M m Y i L z 4 8 R W 5 0 c n k g V H l w Z T 0 i U m V j b 3 Z l c n l U Y X J n Z X R D b 2 x 1 b W 4 i I F Z h b H V l P S J s N y I v P j x F b n R y e S B U e X B l P S J S Z W N v d m V y e V R h c m d l d F J v d y I g V m F s d W U 9 I m w x I i 8 + P E V u d H J 5 I F R 5 c G U 9 I l J l Y 2 9 2 Z X J 5 V G F y Z 2 V 0 U 2 h l Z X Q i I F Z h b H V l P S J z V j E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9 B d X R v U m V t b 3 Z l Z E N v b H V t b n M x L n t U a H J l Y W R z L D B 9 J n F 1 b 3 Q 7 L C Z x d W 9 0 O 1 N l Y 3 R p b 2 4 x L 2 V 4 Z W N 1 d G l v b l R p b W V f N U l N R 1 M v Q X V 0 b 1 J l b W 9 2 Z W R D b 2 x 1 b W 5 z M S 5 7 T k l t Z 3 M s M X 0 m c X V v d D s s J n F 1 b 3 Q 7 U 2 V j d G l v b j E v Z X h l Y 3 V 0 a W 9 u V G l t Z V 8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v Q X V 0 b 1 J l b W 9 2 Z W R D b 2 x 1 b W 5 z M S 5 7 V G h y Z W F k c y w w f S Z x d W 9 0 O y w m c X V v d D t T Z W N 0 a W 9 u M S 9 l e G V j d X R p b 2 5 U a W 1 l X z V J T U d T L 0 F 1 d G 9 S Z W 1 v d m V k Q 2 9 s d W 1 u c z E u e 0 5 J b W d z L D F 9 J n F 1 b 3 Q 7 L C Z x d W 9 0 O 1 N l Y 3 R p b 2 4 x L 2 V 4 Z W N 1 d G l v b l R p b W V f N U l N R 1 M v Q X V 0 b 1 J l b W 9 2 Z W R D b 2 x 1 b W 5 z M S 5 7 b W V h b i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e m l v b m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V 4 Z W N 1 d G l v b l R p b W V f N U l N R 1 M i L z 4 8 L 1 N 0 Y W J s Z U V u d H J p Z X M + P C 9 J d G V t P j x J d G V t P j x J d G V t T G 9 j Y X R p b 2 4 + P E l 0 Z W 1 U e X B l P k Z v c m 1 1 b G E 8 L 0 l 0 Z W 1 U e X B l P j x J d G V t U G F 0 a D 5 T Z W N 0 a W 9 u M S 9 z Y 2 F s Y W J p b G l 0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D Z U M T M 6 M j E 6 N T Q u N j c y N T U 3 N 1 o i L z 4 8 R W 5 0 c n k g V H l w Z T 0 i R m l s b E N v b H V t b l R 5 c G V z I i B W Y W x 1 Z T 0 i c 0 F 3 V T 0 i L z 4 8 R W 5 0 c n k g V H l w Z T 0 i R m l s b E N v b H V t b k 5 h b W V z I i B W Y W x 1 Z T 0 i c 1 s m c X V v d D t S b 3 d z R m l s d G V y J n F 1 b 3 Q 7 L C Z x d W 9 0 O 2 1 l Y W 4 m c X V v d D t d I i 8 + P E V u d H J 5 I F R 5 c G U 9 I k Z p b G x l Z E N v b X B s Z X R l U m V z d W x 0 V G 9 X b 3 J r c 2 h l Z X Q i I F Z h b H V l P S J s M S I v P j x F b n R y e S B U e X B l P S J G a W x s U 3 R h d H V z I i B W Y W x 1 Z T 0 i c 1 d h a X R p b m d G b 3 J F e G N l b F J l Z n J l c 2 g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k 1 N m M x M m U t Z G Z i M C 0 0 Y 2 Q 4 L T k 4 M T c t Y W E y Z W E 1 Z j Q x M T g 2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3 N W M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F s Y W J p b G l 0 e S 9 B d X R v U m V t b 3 Z l Z E N v b H V t b n M x L n t S b 3 d z R m l s d G V y L D B 9 J n F 1 b 3 Q 7 L C Z x d W 9 0 O 1 N l Y 3 R p b 2 4 x L 3 N j Y W x h Y m l s a X R 5 L 0 F 1 d G 9 S Z W 1 v d m V k Q 2 9 s d W 1 u c z E u e 2 1 l Y W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N h b G F i a W x p d H k v Q X V 0 b 1 J l b W 9 2 Z W R D b 2 x 1 b W 5 z M S 5 7 U m 9 3 c 0 Z p b H R l c i w w f S Z x d W 9 0 O y w m c X V v d D t T Z W N 0 a W 9 u M S 9 z Y 2 F s Y W J p b G l 0 e S 9 B d X R v U m V t b 3 Z l Z E N v b H V t b n M x L n t t Z W F u L D F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e m l v b m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3 N j Y W x h Y m l s a X R 5 I i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A 2 V D E z O j I x O j U 2 L j c y N z M 0 M j Z a I i 8 + P E V u d H J 5 I F R 5 c G U 9 I k Z p b G x D b 2 x 1 b W 5 U e X B l c y I g V m F s d W U 9 I n N B d 0 1 G I i 8 + P E V u d H J 5 I F R 5 c G U 9 I k Z p b G x D b 2 x 1 b W 5 O Y W 1 l c y I g V m F s d W U 9 I n N b J n F 1 b 3 Q 7 V G h y Z W F k c y Z x d W 9 0 O y w m c X V v d D t O S W 1 n c y Z x d W 9 0 O y w m c X V v d D t t Z W F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O T E 1 M T R l O S 0 2 N j k x L T Q x Z D k t O T k 4 N S 0 z N W Y 0 O D B k M 2 Y z Z j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V j I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M i k v Q X V 0 b 1 J l b W 9 2 Z W R D b 2 x 1 b W 5 z M S 5 7 V G h y Z W F k c y w w f S Z x d W 9 0 O y w m c X V v d D t T Z W N 0 a W 9 u M S 9 l e G V j d X R p b 2 5 U a W 1 l X z F J T U d T I C g y K S 9 B d X R v U m V t b 3 Z l Z E N v b H V t b n M x L n t O S W 1 n c y w x f S Z x d W 9 0 O y w m c X V v d D t T Z W N 0 a W 9 u M S 9 l e G V j d X R p b 2 5 U a W 1 l X z F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I p L 0 F 1 d G 9 S Z W 1 v d m V k Q 2 9 s d W 1 u c z E u e 1 R o c m V h Z H M s M H 0 m c X V v d D s s J n F 1 b 3 Q 7 U 2 V j d G l v b j E v Z X h l Y 3 V 0 a W 9 u V G l t Z V 8 x S U 1 H U y A o M i k v Q X V 0 b 1 J l b W 9 2 Z W R D b 2 x 1 b W 5 z M S 5 7 T k l t Z 3 M s M X 0 m c X V v d D s s J n F 1 b 3 Q 7 U 2 V j d G l v b j E v Z X h l Y 3 V 0 a W 9 u V G l t Z V 8 x S U 1 H U y A o M i k v Q X V 0 b 1 J l b W 9 2 Z W R D b 2 x 1 b W 5 z M S 5 7 b W V h b i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e m l v b m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V 4 Z W N 1 d G l v b l R p b W V f M U l N R 1 N f X z I i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D Z U M T M 6 M j E 6 N T Y u N z A 0 N D k y O F o i L z 4 8 R W 5 0 c n k g V H l w Z T 0 i R m l s b E N v b H V t b l R 5 c G V z I i B W Y W x 1 Z T 0 i c 0 F 3 T U Y i L z 4 8 R W 5 0 c n k g V H l w Z T 0 i R m l s b E N v b H V t b k 5 h b W V z I i B W Y W x 1 Z T 0 i c 1 s m c X V v d D t U a H J l Y W R z J n F 1 b 3 Q 7 L C Z x d W 9 0 O 0 5 J b W d z J n F 1 b 3 Q 7 L C Z x d W 9 0 O 2 1 l Y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3 N m J m Z D k w L T d l Z W Y t N D c z Y S 0 4 M j h k L T U 1 O T Y 2 M j M 3 Y z k 0 N y I v P j x F b n R y e S B U e X B l P S J S Z W N v d m V y e V R h c m d l d E N v b H V t b i I g V m F s d W U 9 I m w 3 I i 8 + P E V u d H J 5 I F R 5 c G U 9 I l J l Y 2 9 2 Z X J 5 V G F y Z 2 V 0 U m 9 3 I i B W Y W x 1 Z T 0 i b D E i L z 4 8 R W 5 0 c n k g V H l w Z T 0 i U m V j b 3 Z l c n l U Y X J n Z X R T a G V l d C I g V m F s d W U 9 I n N W M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y K S 9 B d X R v U m V t b 3 Z l Z E N v b H V t b n M x L n t U a H J l Y W R z L D B 9 J n F 1 b 3 Q 7 L C Z x d W 9 0 O 1 N l Y 3 R p b 2 4 x L 2 V 4 Z W N 1 d G l v b l R p b W V f N U l N R 1 M g K D I p L 0 F 1 d G 9 S Z W 1 v d m V k Q 2 9 s d W 1 u c z E u e 0 5 J b W d z L D F 9 J n F 1 b 3 Q 7 L C Z x d W 9 0 O 1 N l Y 3 R p b 2 4 x L 2 V 4 Z W N 1 d G l v b l R p b W V f N U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M i k v Q X V 0 b 1 J l b W 9 2 Z W R D b 2 x 1 b W 5 z M S 5 7 V G h y Z W F k c y w w f S Z x d W 9 0 O y w m c X V v d D t T Z W N 0 a W 9 u M S 9 l e G V j d X R p b 2 5 U a W 1 l X z V J T U d T I C g y K S 9 B d X R v U m V t b 3 Z l Z E N v b H V t b n M x L n t O S W 1 n c y w x f S Z x d W 9 0 O y w m c X V v d D t T Z W N 0 a W 9 u M S 9 l e G V j d X R p b 2 5 U a W 1 l X z V J T U d T I C g y K S 9 B d X R v U m V t b 3 Z l Z E N v b H V t b n M x L n t t Z W F u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6 a W 9 u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X h l Y 3 V 0 a W 9 u V G l t Z V 8 1 S U 1 H U 1 9 f M i I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w N l Q x M z o y M T o 1 N i 4 3 N j A y N D E 5 W i I v P j x F b n R y e S B U e X B l P S J G a W x s Q 2 9 s d W 1 u V H l w Z X M i I F Z h b H V l P S J z Q X d N R i I v P j x F b n R y e S B U e X B l P S J G a W x s Q 2 9 s d W 1 u T m F t Z X M i I F Z h b H V l P S J z W y Z x d W 9 0 O 1 R o c m V h Z H M m c X V v d D s s J n F 1 b 3 Q 7 T k l t Z 3 M m c X V v d D s s J n F 1 b 3 Q 7 b W V h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E 2 O W V m N z I t Y T h m Z i 0 0 Y W M x L W F l N T Q t N T Q 2 M j c 2 O T R i Y T U 5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Y z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M p L 0 F 1 d G 9 S Z W 1 v d m V k Q 2 9 s d W 1 u c z E u e 1 R o c m V h Z H M s M H 0 m c X V v d D s s J n F 1 b 3 Q 7 U 2 V j d G l v b j E v Z X h l Y 3 V 0 a W 9 u V G l t Z V 8 x S U 1 H U y A o M y k v Q X V 0 b 1 J l b W 9 2 Z W R D b 2 x 1 b W 5 z M S 5 7 T k l t Z 3 M s M X 0 m c X V v d D s s J n F 1 b 3 Q 7 U 2 V j d G l v b j E v Z X h l Y 3 V 0 a W 9 u V G l t Z V 8 x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z K S 9 B d X R v U m V t b 3 Z l Z E N v b H V t b n M x L n t U a H J l Y W R z L D B 9 J n F 1 b 3 Q 7 L C Z x d W 9 0 O 1 N l Y 3 R p b 2 4 x L 2 V 4 Z W N 1 d G l v b l R p b W V f M U l N R 1 M g K D M p L 0 F 1 d G 9 S Z W 1 v d m V k Q 2 9 s d W 1 u c z E u e 0 5 J b W d z L D F 9 J n F 1 b 3 Q 7 L C Z x d W 9 0 O 1 N l Y 3 R p b 2 4 x L 2 V 4 Z W N 1 d G l v b l R p b W V f M U l N R 1 M g K D M p L 0 F 1 d G 9 S Z W 1 v d m V k Q 2 9 s d W 1 u c z E u e 2 1 l Y W 4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p p b 2 5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e G V j d X R p b 2 5 U a W 1 l X z F J T U d T X 1 8 z I i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A 2 V D E z O j I x O j U 2 L j c 0 M z Q y O D V a I i 8 + P E V u d H J 5 I F R 5 c G U 9 I k Z p b G x D b 2 x 1 b W 5 U e X B l c y I g V m F s d W U 9 I n N B d 0 1 G I i 8 + P E V u d H J 5 I F R 5 c G U 9 I k Z p b G x D b 2 x 1 b W 5 O Y W 1 l c y I g V m F s d W U 9 I n N b J n F 1 b 3 Q 7 V G h y Z W F k c y Z x d W 9 0 O y w m c X V v d D t O S W 1 n c y Z x d W 9 0 O y w m c X V v d D t t Z W F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M W V l Z j Y 2 M i 0 5 M G Q 5 L T R j N m Q t Y W I 4 O C 1 k Y W R m M 2 V j O T d l N z E i L z 4 8 R W 5 0 c n k g V H l w Z T 0 i U m V j b 3 Z l c n l U Y X J n Z X R D b 2 x 1 b W 4 i I F Z h b H V l P S J s N y I v P j x F b n R y e S B U e X B l P S J S Z W N v d m V y e V R h c m d l d F J v d y I g V m F s d W U 9 I m w x I i 8 + P E V u d H J 5 I F R 5 c G U 9 I l J l Y 2 9 2 Z X J 5 V G F y Z 2 V 0 U 2 h l Z X Q i I F Z h b H V l P S J z V j M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M y k v Q X V 0 b 1 J l b W 9 2 Z W R D b 2 x 1 b W 5 z M S 5 7 V G h y Z W F k c y w w f S Z x d W 9 0 O y w m c X V v d D t T Z W N 0 a W 9 u M S 9 l e G V j d X R p b 2 5 U a W 1 l X z V J T U d T I C g z K S 9 B d X R v U m V t b 3 Z l Z E N v b H V t b n M x L n t O S W 1 n c y w x f S Z x d W 9 0 O y w m c X V v d D t T Z W N 0 a W 9 u M S 9 l e G V j d X R p b 2 5 U a W 1 l X z V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M p L 0 F 1 d G 9 S Z W 1 v d m V k Q 2 9 s d W 1 u c z E u e 1 R o c m V h Z H M s M H 0 m c X V v d D s s J n F 1 b 3 Q 7 U 2 V j d G l v b j E v Z X h l Y 3 V 0 a W 9 u V G l t Z V 8 1 S U 1 H U y A o M y k v Q X V 0 b 1 J l b W 9 2 Z W R D b 2 x 1 b W 5 z M S 5 7 T k l t Z 3 M s M X 0 m c X V v d D s s J n F 1 b 3 Q 7 U 2 V j d G l v b j E v Z X h l Y 3 V 0 a W 9 u V G l t Z V 8 1 S U 1 H U y A o M y k v Q X V 0 b 1 J l b W 9 2 Z W R D b 2 x 1 b W 5 z M S 5 7 b W V h b i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e m l v b m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V 4 Z W N 1 d G l v b l R p b W V f N U l N R 1 N f X z M i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A 2 V D E z O j I x O j U 2 L j Y w M z g 1 M T J a I i 8 + P E V u d H J 5 I F R 5 c G U 9 I k Z p b G x D b 2 x 1 b W 5 U e X B l c y I g V m F s d W U 9 I n N B d 0 1 G I i 8 + P E V u d H J 5 I F R 5 c G U 9 I k Z p b G x D b 2 x 1 b W 5 O Y W 1 l c y I g V m F s d W U 9 I n N b J n F 1 b 3 Q 7 V G h y Z W F k c y Z x d W 9 0 O y w m c X V v d D t O S W 1 n c y Z x d W 9 0 O y w m c X V v d D t t Z W F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M D k 2 M j I 2 N S 1 m Y T J i L T R h N 2 I t O W V j M y 0 5 N m E z M D g 2 Y z g w Z T Q i L z 4 8 R W 5 0 c n k g V H l w Z T 0 i U m V j b 3 Z l c n l U Y X J n Z X R D b 2 x 1 b W 4 i I F Z h b H V l P S J s M T M i L z 4 8 R W 5 0 c n k g V H l w Z T 0 i U m V j b 3 Z l c n l U Y X J n Z X R S b 3 c i I F Z h b H V l P S J s M S I v P j x F b n R y e S B U e X B l P S J S Z W N v d m V y e V R h c m d l d F N o Z W V 0 I i B W Y W x 1 Z T 0 i c 1 Y x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L 0 F 1 d G 9 S Z W 1 v d m V k Q 2 9 s d W 1 u c z E u e 1 R o c m V h Z H M s M H 0 m c X V v d D s s J n F 1 b 3 Q 7 U 2 V j d G l v b j E v Z X h l Y 3 V 0 a W 9 u V G l t Z V 8 x M E l N R 1 M v Q X V 0 b 1 J l b W 9 2 Z W R D b 2 x 1 b W 5 z M S 5 7 T k l t Z 3 M s M X 0 m c X V v d D s s J n F 1 b 3 Q 7 U 2 V j d G l v b j E v Z X h l Y 3 V 0 a W 9 u V G l t Z V 8 x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9 B d X R v U m V t b 3 Z l Z E N v b H V t b n M x L n t U a H J l Y W R z L D B 9 J n F 1 b 3 Q 7 L C Z x d W 9 0 O 1 N l Y 3 R p b 2 4 x L 2 V 4 Z W N 1 d G l v b l R p b W V f M T B J T U d T L 0 F 1 d G 9 S Z W 1 v d m V k Q 2 9 s d W 1 u c z E u e 0 5 J b W d z L D F 9 J n F 1 b 3 Q 7 L C Z x d W 9 0 O 1 N l Y 3 R p b 2 4 x L 2 V 4 Z W N 1 d G l v b l R p b W V f M T B J T U d T L 0 F 1 d G 9 S Z W 1 v d m V k Q 2 9 s d W 1 u c z E u e 2 1 l Y W 4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p p b 2 5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e G V j d X R p b 2 5 U a W 1 l X z E w S U 1 H U y I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D Z U M T M 6 M j E 6 N T Y u N j k 2 N D M 2 M V o i L z 4 8 R W 5 0 c n k g V H l w Z T 0 i R m l s b E N v b H V t b l R 5 c G V z I i B W Y W x 1 Z T 0 i c 0 F 3 T U Y i L z 4 8 R W 5 0 c n k g V H l w Z T 0 i R m l s b E N v b H V t b k 5 h b W V z I i B W Y W x 1 Z T 0 i c 1 s m c X V v d D t U a H J l Y W R z J n F 1 b 3 Q 7 L C Z x d W 9 0 O 0 5 J b W d z J n F 1 b 3 Q 7 L C Z x d W 9 0 O 2 1 l Y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2 O D I 4 Z j V m L T F h Y m I t N G E 5 M S 0 4 N j k y L T M y N T h m N z Q 1 Z W J j N S I v P j x F b n R y e S B U e X B l P S J S Z W N v d m V y e V R h c m d l d E N v b H V t b i I g V m F s d W U 9 I m w x M y I v P j x F b n R y e S B U e X B l P S J S Z W N v d m V y e V R h c m d l d F J v d y I g V m F s d W U 9 I m w x I i 8 + P E V u d H J 5 I F R 5 c G U 9 I l J l Y 2 9 2 Z X J 5 V G F y Z 2 V 0 U 2 h l Z X Q i I F Z h b H V l P S J z V j I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I p L 0 F 1 d G 9 S Z W 1 v d m V k Q 2 9 s d W 1 u c z E u e 1 R o c m V h Z H M s M H 0 m c X V v d D s s J n F 1 b 3 Q 7 U 2 V j d G l v b j E v Z X h l Y 3 V 0 a W 9 u V G l t Z V 8 x M E l N R 1 M g K D I p L 0 F 1 d G 9 S Z W 1 v d m V k Q 2 9 s d W 1 u c z E u e 0 5 J b W d z L D F 9 J n F 1 b 3 Q 7 L C Z x d W 9 0 O 1 N l Y 3 R p b 2 4 x L 2 V 4 Z W N 1 d G l v b l R p b W V f M T B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y K S 9 B d X R v U m V t b 3 Z l Z E N v b H V t b n M x L n t U a H J l Y W R z L D B 9 J n F 1 b 3 Q 7 L C Z x d W 9 0 O 1 N l Y 3 R p b 2 4 x L 2 V 4 Z W N 1 d G l v b l R p b W V f M T B J T U d T I C g y K S 9 B d X R v U m V t b 3 Z l Z E N v b H V t b n M x L n t O S W 1 n c y w x f S Z x d W 9 0 O y w m c X V v d D t T Z W N 0 a W 9 u M S 9 l e G V j d X R p b 2 5 U a W 1 l X z E w S U 1 H U y A o M i k v Q X V 0 b 1 J l b W 9 2 Z W R D b 2 x 1 b W 5 z M S 5 7 b W V h b i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e m l v b m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V 4 Z W N 1 d G l v b l R p b W V f M T B J T U d T X 1 8 y I i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w N l Q x M z o y M T o 1 N i 4 3 M z U 2 O D A 4 W i I v P j x F b n R y e S B U e X B l P S J G a W x s Q 2 9 s d W 1 u V H l w Z X M i I F Z h b H V l P S J z Q X d N R i I v P j x F b n R y e S B U e X B l P S J G a W x s Q 2 9 s d W 1 u T m F t Z X M i I F Z h b H V l P S J z W y Z x d W 9 0 O 1 R o c m V h Z H M m c X V v d D s s J n F 1 b 3 Q 7 T k l t Z 3 M m c X V v d D s s J n F 1 b 3 Q 7 b W V h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g 0 Z G N m M W Q t M D Q z Z C 0 0 O T N l L T l m Y j Y t Z G I z M z h i M D M 4 Z j A w I i 8 + P E V u d H J 5 I F R 5 c G U 9 I l J l Y 2 9 2 Z X J 5 V G F y Z 2 V 0 Q 2 9 s d W 1 u I i B W Y W x 1 Z T 0 i b D E z I i 8 + P E V u d H J 5 I F R 5 c G U 9 I l J l Y 2 9 2 Z X J 5 V G F y Z 2 V 0 U m 9 3 I i B W Y W x 1 Z T 0 i b D E i L z 4 8 R W 5 0 c n k g V H l w Z T 0 i U m V j b 3 Z l c n l U Y X J n Z X R T a G V l d C I g V m F s d W U 9 I n N W M y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M y k v Q X V 0 b 1 J l b W 9 2 Z W R D b 2 x 1 b W 5 z M S 5 7 V G h y Z W F k c y w w f S Z x d W 9 0 O y w m c X V v d D t T Z W N 0 a W 9 u M S 9 l e G V j d X R p b 2 5 U a W 1 l X z E w S U 1 H U y A o M y k v Q X V 0 b 1 J l b W 9 2 Z W R D b 2 x 1 b W 5 z M S 5 7 T k l t Z 3 M s M X 0 m c X V v d D s s J n F 1 b 3 Q 7 U 2 V j d G l v b j E v Z X h l Y 3 V 0 a W 9 u V G l t Z V 8 x M E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M p L 0 F 1 d G 9 S Z W 1 v d m V k Q 2 9 s d W 1 u c z E u e 1 R o c m V h Z H M s M H 0 m c X V v d D s s J n F 1 b 3 Q 7 U 2 V j d G l v b j E v Z X h l Y 3 V 0 a W 9 u V G l t Z V 8 x M E l N R 1 M g K D M p L 0 F 1 d G 9 S Z W 1 v d m V k Q 2 9 s d W 1 u c z E u e 0 5 J b W d z L D F 9 J n F 1 b 3 Q 7 L C Z x d W 9 0 O 1 N l Y 3 R p b 2 4 x L 2 V 4 Z W N 1 d G l v b l R p b W V f M T B J T U d T I C g z K S 9 B d X R v U m V t b 3 Z l Z E N v b H V t b n M x L n t t Z W F u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6 a W 9 u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X h l Y 3 V 0 a W 9 u V G l t Z V 8 x M E l N R 1 N f X z M i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D Z U M T M 6 M j I 6 N D k u N j c 3 M z A 5 N l o i L z 4 8 R W 5 0 c n k g V H l w Z T 0 i R m l s b E N v b H V t b l R 5 c G V z I i B W Y W x 1 Z T 0 i c 0 F 3 T U Y i L z 4 8 R W 5 0 c n k g V H l w Z T 0 i R m l s b E N v b H V t b k 5 h b W V z I i B W Y W x 1 Z T 0 i c 1 s m c X V v d D t U a H J l Y W R z J n F 1 b 3 Q 7 L C Z x d W 9 0 O 0 5 J b W d z J n F 1 b 3 Q 7 L C Z x d W 9 0 O 2 1 l Y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Z h N j k 4 M z M 2 L W U z O T M t N D B k N i 0 4 M j I w L T U 5 N 2 E w N j F l Z G E x Y y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W N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0 K S 9 B d X R v U m V t b 3 Z l Z E N v b H V t b n M x L n t U a H J l Y W R z L D B 9 J n F 1 b 3 Q 7 L C Z x d W 9 0 O 1 N l Y 3 R p b 2 4 x L 2 V 4 Z W N 1 d G l v b l R p b W V f M U l N R 1 M g K D Q p L 0 F 1 d G 9 S Z W 1 v d m V k Q 2 9 s d W 1 u c z E u e 0 5 J b W d z L D F 9 J n F 1 b 3 Q 7 L C Z x d W 9 0 O 1 N l Y 3 R p b 2 4 x L 2 V 4 Z W N 1 d G l v b l R p b W V f M U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N C k v Q X V 0 b 1 J l b W 9 2 Z W R D b 2 x 1 b W 5 z M S 5 7 V G h y Z W F k c y w w f S Z x d W 9 0 O y w m c X V v d D t T Z W N 0 a W 9 u M S 9 l e G V j d X R p b 2 5 U a W 1 l X z F J T U d T I C g 0 K S 9 B d X R v U m V t b 3 Z l Z E N v b H V t b n M x L n t O S W 1 n c y w x f S Z x d W 9 0 O y w m c X V v d D t T Z W N 0 a W 9 u M S 9 l e G V j d X R p b 2 5 U a W 1 l X z F J T U d T I C g 0 K S 9 B d X R v U m V t b 3 Z l Z E N v b H V t b n M x L n t t Z W F u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6 a W 9 u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X h l Y 3 V 0 a W 9 u V G l t Z V 8 x S U 1 H U 1 9 f N C I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w N l Q x M z o y M z o y N S 4 z N j U 2 N j A 1 W i I v P j x F b n R y e S B U e X B l P S J G a W x s Q 2 9 s d W 1 u V H l w Z X M i I F Z h b H V l P S J z Q X d N R i I v P j x F b n R y e S B U e X B l P S J G a W x s Q 2 9 s d W 1 u T m F t Z X M i I F Z h b H V l P S J z W y Z x d W 9 0 O 1 R o c m V h Z H M m c X V v d D s s J n F 1 b 3 Q 7 T k l t Z 3 M m c X V v d D s s J n F 1 b 3 Q 7 b W V h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I 1 M T l m Z G U t Y W Y y Y i 0 0 N G Y 1 L T k y O D A t N W I 1 M m Y 4 Y z c z Z m E z I i 8 + P E V u d H J 5 I F R 5 c G U 9 I l J l Y 2 9 2 Z X J 5 V G F y Z 2 V 0 Q 2 9 s d W 1 u I i B W Y W x 1 Z T 0 i b D c i L z 4 8 R W 5 0 c n k g V H l w Z T 0 i U m V j b 3 Z l c n l U Y X J n Z X R S b 3 c i I F Z h b H V l P S J s M S I v P j x F b n R y e S B U e X B l P S J S Z W N v d m V y e V R h c m d l d F N o Z W V 0 I i B W Y W x 1 Z T 0 i c 1 Y 0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Q p L 0 F 1 d G 9 S Z W 1 v d m V k Q 2 9 s d W 1 u c z E u e 1 R o c m V h Z H M s M H 0 m c X V v d D s s J n F 1 b 3 Q 7 U 2 V j d G l v b j E v Z X h l Y 3 V 0 a W 9 u V G l t Z V 8 1 S U 1 H U y A o N C k v Q X V 0 b 1 J l b W 9 2 Z W R D b 2 x 1 b W 5 z M S 5 7 T k l t Z 3 M s M X 0 m c X V v d D s s J n F 1 b 3 Q 7 U 2 V j d G l v b j E v Z X h l Y 3 V 0 a W 9 u V G l t Z V 8 1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0 K S 9 B d X R v U m V t b 3 Z l Z E N v b H V t b n M x L n t U a H J l Y W R z L D B 9 J n F 1 b 3 Q 7 L C Z x d W 9 0 O 1 N l Y 3 R p b 2 4 x L 2 V 4 Z W N 1 d G l v b l R p b W V f N U l N R 1 M g K D Q p L 0 F 1 d G 9 S Z W 1 v d m V k Q 2 9 s d W 1 u c z E u e 0 5 J b W d z L D F 9 J n F 1 b 3 Q 7 L C Z x d W 9 0 O 1 N l Y 3 R p b 2 4 x L 2 V 4 Z W N 1 d G l v b l R p b W V f N U l N R 1 M g K D Q p L 0 F 1 d G 9 S Z W 1 v d m V k Q 2 9 s d W 1 u c z E u e 2 1 l Y W 4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p p b 2 5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e G V j d X R p b 2 5 U a W 1 l X z V J T U d T X 1 8 0 I i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w N l Q x M z o y M z o 1 O S 4 2 O T M x M j A 4 W i I v P j x F b n R y e S B U e X B l P S J G a W x s Q 2 9 s d W 1 u V H l w Z X M i I F Z h b H V l P S J z Q X d N R i I v P j x F b n R y e S B U e X B l P S J G a W x s Q 2 9 s d W 1 u T m F t Z X M i I F Z h b H V l P S J z W y Z x d W 9 0 O 1 R o c m V h Z H M m c X V v d D s s J n F 1 b 3 Q 7 T k l t Z 3 M m c X V v d D s s J n F 1 b 3 Q 7 b W V h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N m Y m E z Y T g t Z W Y 5 M y 0 0 N 2 I 1 L W I x N D Y t Z m I y Z D g 3 O W Q x N z g 0 I i 8 + P E V u d H J 5 I F R 5 c G U 9 I l J l Y 2 9 2 Z X J 5 V G F y Z 2 V 0 Q 2 9 s d W 1 u I i B W Y W x 1 Z T 0 i b D E z I i 8 + P E V u d H J 5 I F R 5 c G U 9 I l J l Y 2 9 2 Z X J 5 V G F y Z 2 V 0 U m 9 3 I i B W Y W x 1 Z T 0 i b D E i L z 4 8 R W 5 0 c n k g V H l w Z T 0 i U m V j b 3 Z l c n l U Y X J n Z X R T a G V l d C I g V m F s d W U 9 I n N W N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C k v Q X V 0 b 1 J l b W 9 2 Z W R D b 2 x 1 b W 5 z M S 5 7 V G h y Z W F k c y w w f S Z x d W 9 0 O y w m c X V v d D t T Z W N 0 a W 9 u M S 9 l e G V j d X R p b 2 5 U a W 1 l X z E w S U 1 H U y A o N C k v Q X V 0 b 1 J l b W 9 2 Z W R D b 2 x 1 b W 5 z M S 5 7 T k l t Z 3 M s M X 0 m c X V v d D s s J n F 1 b 3 Q 7 U 2 V j d G l v b j E v Z X h l Y 3 V 0 a W 9 u V G l t Z V 8 x M E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Q p L 0 F 1 d G 9 S Z W 1 v d m V k Q 2 9 s d W 1 u c z E u e 1 R o c m V h Z H M s M H 0 m c X V v d D s s J n F 1 b 3 Q 7 U 2 V j d G l v b j E v Z X h l Y 3 V 0 a W 9 u V G l t Z V 8 x M E l N R 1 M g K D Q p L 0 F 1 d G 9 S Z W 1 v d m V k Q 2 9 s d W 1 u c z E u e 0 5 J b W d z L D F 9 J n F 1 b 3 Q 7 L C Z x d W 9 0 O 1 N l Y 3 R p b 2 4 x L 2 V 4 Z W N 1 d G l v b l R p b W V f M T B J T U d T I C g 0 K S 9 B d X R v U m V t b 3 Z l Z E N v b H V t b n M x L n t t Z W F u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6 a W 9 u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X h l Y 3 V 0 a W 9 u V G l t Z V 8 x M E l N R 1 N f X z Q i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D Z U M T Y 6 M D g 6 M D M u O T E 3 M T A w N V o i L z 4 8 R W 5 0 c n k g V H l w Z T 0 i R m l s b E N v b H V t b l R 5 c G V z I i B W Y W x 1 Z T 0 i c 0 F 3 T U Y i L z 4 8 R W 5 0 c n k g V H l w Z T 0 i R m l s b E N v b H V t b k 5 h b W V z I i B W Y W x 1 Z T 0 i c 1 s m c X V v d D t U a H J l Y W R z J n F 1 b 3 Q 7 L C Z x d W 9 0 O 0 5 J b W d z J n F 1 b 3 Q 7 L C Z x d W 9 0 O 2 1 l Y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h O T F m O T R l L W V j M W I t N G I 0 O S 1 i Y W V i L T Y x Z T g z Y T I 0 Z m Z k N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W N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1 K S 9 B d X R v U m V t b 3 Z l Z E N v b H V t b n M x L n t U a H J l Y W R z L D B 9 J n F 1 b 3 Q 7 L C Z x d W 9 0 O 1 N l Y 3 R p b 2 4 x L 2 V 4 Z W N 1 d G l v b l R p b W V f M U l N R 1 M g K D U p L 0 F 1 d G 9 S Z W 1 v d m V k Q 2 9 s d W 1 u c z E u e 0 5 J b W d z L D F 9 J n F 1 b 3 Q 7 L C Z x d W 9 0 O 1 N l Y 3 R p b 2 4 x L 2 V 4 Z W N 1 d G l v b l R p b W V f M U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N S k v Q X V 0 b 1 J l b W 9 2 Z W R D b 2 x 1 b W 5 z M S 5 7 V G h y Z W F k c y w w f S Z x d W 9 0 O y w m c X V v d D t T Z W N 0 a W 9 u M S 9 l e G V j d X R p b 2 5 U a W 1 l X z F J T U d T I C g 1 K S 9 B d X R v U m V t b 3 Z l Z E N v b H V t b n M x L n t O S W 1 n c y w x f S Z x d W 9 0 O y w m c X V v d D t T Z W N 0 a W 9 u M S 9 l e G V j d X R p b 2 5 U a W 1 l X z F J T U d T I C g 1 K S 9 B d X R v U m V t b 3 Z l Z E N v b H V t b n M x L n t t Z W F u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6 a W 9 u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X h l Y 3 V 0 a W 9 u V G l t Z V 8 x S U 1 H U 1 9 f N S I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w N l Q x N j o w O D o 0 M y 4 x M T k w N D g 3 W i I v P j x F b n R y e S B U e X B l P S J G a W x s Q 2 9 s d W 1 u V H l w Z X M i I F Z h b H V l P S J z Q X d N R i I v P j x F b n R y e S B U e X B l P S J G a W x s Q 2 9 s d W 1 u T m F t Z X M i I F Z h b H V l P S J z W y Z x d W 9 0 O 1 R o c m V h Z H M m c X V v d D s s J n F 1 b 3 Q 7 T k l t Z 3 M m c X V v d D s s J n F 1 b 3 Q 7 b W V h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c w M z I 1 M z g t M D B h N i 0 0 M j M 2 L T h m Z j I t Z m F k Z m M 4 M j E 0 Y j A y I i 8 + P E V u d H J 5 I F R 5 c G U 9 I l J l Y 2 9 2 Z X J 5 V G F y Z 2 V 0 Q 2 9 s d W 1 u I i B W Y W x 1 Z T 0 i b D c i L z 4 8 R W 5 0 c n k g V H l w Z T 0 i U m V j b 3 Z l c n l U Y X J n Z X R S b 3 c i I F Z h b H V l P S J s M S I v P j x F b n R y e S B U e X B l P S J S Z W N v d m V y e V R h c m d l d F N o Z W V 0 I i B W Y W x 1 Z T 0 i c 1 Y 1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U p L 0 F 1 d G 9 S Z W 1 v d m V k Q 2 9 s d W 1 u c z E u e 1 R o c m V h Z H M s M H 0 m c X V v d D s s J n F 1 b 3 Q 7 U 2 V j d G l v b j E v Z X h l Y 3 V 0 a W 9 u V G l t Z V 8 1 S U 1 H U y A o N S k v Q X V 0 b 1 J l b W 9 2 Z W R D b 2 x 1 b W 5 z M S 5 7 T k l t Z 3 M s M X 0 m c X V v d D s s J n F 1 b 3 Q 7 U 2 V j d G l v b j E v Z X h l Y 3 V 0 a W 9 u V G l t Z V 8 1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1 K S 9 B d X R v U m V t b 3 Z l Z E N v b H V t b n M x L n t U a H J l Y W R z L D B 9 J n F 1 b 3 Q 7 L C Z x d W 9 0 O 1 N l Y 3 R p b 2 4 x L 2 V 4 Z W N 1 d G l v b l R p b W V f N U l N R 1 M g K D U p L 0 F 1 d G 9 S Z W 1 v d m V k Q 2 9 s d W 1 u c z E u e 0 5 J b W d z L D F 9 J n F 1 b 3 Q 7 L C Z x d W 9 0 O 1 N l Y 3 R p b 2 4 x L 2 V 4 Z W N 1 d G l v b l R p b W V f N U l N R 1 M g K D U p L 0 F 1 d G 9 S Z W 1 v d m V k Q 2 9 s d W 1 u c z E u e 2 1 l Y W 4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p p b 2 5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e G V j d X R p b 2 5 U a W 1 l X z V J T U d T X 1 8 1 I i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w N l Q x N j o w O T o x N y 4 4 M z Y 3 N T Q x W i I v P j x F b n R y e S B U e X B l P S J G a W x s Q 2 9 s d W 1 u V H l w Z X M i I F Z h b H V l P S J z Q X d N R i I v P j x F b n R y e S B U e X B l P S J G a W x s Q 2 9 s d W 1 u T m F t Z X M i I F Z h b H V l P S J z W y Z x d W 9 0 O 1 R o c m V h Z H M m c X V v d D s s J n F 1 b 3 Q 7 T k l t Z 3 M m c X V v d D s s J n F 1 b 3 Q 7 b W V h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V i M j c 2 O T E t M j d h N y 0 0 Z T U 2 L T h j Z G Q t M W U 2 Y z A z O T g 4 N j U 1 I i 8 + P E V u d H J 5 I F R 5 c G U 9 I l J l Y 2 9 2 Z X J 5 V G F y Z 2 V 0 Q 2 9 s d W 1 u I i B W Y W x 1 Z T 0 i b D E z I i 8 + P E V u d H J 5 I F R 5 c G U 9 I l J l Y 2 9 2 Z X J 5 V G F y Z 2 V 0 U m 9 3 I i B W Y W x 1 Z T 0 i b D E i L z 4 8 R W 5 0 c n k g V H l w Z T 0 i U m V j b 3 Z l c n l U Y X J n Z X R T a G V l d C I g V m F s d W U 9 I n N W N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S k v Q X V 0 b 1 J l b W 9 2 Z W R D b 2 x 1 b W 5 z M S 5 7 V G h y Z W F k c y w w f S Z x d W 9 0 O y w m c X V v d D t T Z W N 0 a W 9 u M S 9 l e G V j d X R p b 2 5 U a W 1 l X z E w S U 1 H U y A o N S k v Q X V 0 b 1 J l b W 9 2 Z W R D b 2 x 1 b W 5 z M S 5 7 T k l t Z 3 M s M X 0 m c X V v d D s s J n F 1 b 3 Q 7 U 2 V j d G l v b j E v Z X h l Y 3 V 0 a W 9 u V G l t Z V 8 x M E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U p L 0 F 1 d G 9 S Z W 1 v d m V k Q 2 9 s d W 1 u c z E u e 1 R o c m V h Z H M s M H 0 m c X V v d D s s J n F 1 b 3 Q 7 U 2 V j d G l v b j E v Z X h l Y 3 V 0 a W 9 u V G l t Z V 8 x M E l N R 1 M g K D U p L 0 F 1 d G 9 S Z W 1 v d m V k Q 2 9 s d W 1 u c z E u e 0 5 J b W d z L D F 9 J n F 1 b 3 Q 7 L C Z x d W 9 0 O 1 N l Y 3 R p b 2 4 x L 2 V 4 Z W N 1 d G l v b l R p b W V f M T B J T U d T I C g 1 K S 9 B d X R v U m V t b 3 Z l Z E N v b H V t b n M x L n t t Z W F u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6 a W 9 u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X h l Y 3 V 0 a W 9 u V G l t Z V 8 x M E l N R 1 N f X z U i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D Z U M T Y 6 M j g 6 M D I u O T A y O D I 1 N F o i L z 4 8 R W 5 0 c n k g V H l w Z T 0 i R m l s b E N v b H V t b l R 5 c G V z I i B W Y W x 1 Z T 0 i c 0 F 3 T U Y i L z 4 8 R W 5 0 c n k g V H l w Z T 0 i R m l s b E N v b H V t b k 5 h b W V z I i B W Y W x 1 Z T 0 i c 1 s m c X V v d D t U a H J l Y W R z J n F 1 b 3 Q 7 L C Z x d W 9 0 O 0 5 J b W d z J n F 1 b 3 Q 7 L C Z x d W 9 0 O 2 1 l Y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B m Z D B m Z m Z m L W F l Z W Y t N D k 0 N i 0 4 M T c 0 L W U 1 O T l l N T B i M T A 1 Z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W N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2 K S 9 B d X R v U m V t b 3 Z l Z E N v b H V t b n M x L n t U a H J l Y W R z L D B 9 J n F 1 b 3 Q 7 L C Z x d W 9 0 O 1 N l Y 3 R p b 2 4 x L 2 V 4 Z W N 1 d G l v b l R p b W V f M U l N R 1 M g K D Y p L 0 F 1 d G 9 S Z W 1 v d m V k Q 2 9 s d W 1 u c z E u e 0 5 J b W d z L D F 9 J n F 1 b 3 Q 7 L C Z x d W 9 0 O 1 N l Y 3 R p b 2 4 x L 2 V 4 Z W N 1 d G l v b l R p b W V f M U l N R 1 M g K D Y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N i k v Q X V 0 b 1 J l b W 9 2 Z W R D b 2 x 1 b W 5 z M S 5 7 V G h y Z W F k c y w w f S Z x d W 9 0 O y w m c X V v d D t T Z W N 0 a W 9 u M S 9 l e G V j d X R p b 2 5 U a W 1 l X z F J T U d T I C g 2 K S 9 B d X R v U m V t b 3 Z l Z E N v b H V t b n M x L n t O S W 1 n c y w x f S Z x d W 9 0 O y w m c X V v d D t T Z W N 0 a W 9 u M S 9 l e G V j d X R p b 2 5 U a W 1 l X z F J T U d T I C g 2 K S 9 B d X R v U m V t b 3 Z l Z E N v b H V t b n M x L n t t Z W F u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6 a W 9 u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X h l Y 3 V 0 a W 9 u V G l t Z V 8 x S U 1 H U 1 9 f N i I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w N l Q x N j o y O D o z N y 4 w O D Q z N D I 0 W i I v P j x F b n R y e S B U e X B l P S J G a W x s Q 2 9 s d W 1 u V H l w Z X M i I F Z h b H V l P S J z Q X d N R i I v P j x F b n R y e S B U e X B l P S J G a W x s Q 2 9 s d W 1 u T m F t Z X M i I F Z h b H V l P S J z W y Z x d W 9 0 O 1 R o c m V h Z H M m c X V v d D s s J n F 1 b 3 Q 7 T k l t Z 3 M m c X V v d D s s J n F 1 b 3 Q 7 b W V h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Y 5 Z D Y 5 N D E t M T k x Y i 0 0 Y T k 4 L T l h N 2 E t Z m U 1 O D E x O T F h Y j N h I i 8 + P E V u d H J 5 I F R 5 c G U 9 I l J l Y 2 9 2 Z X J 5 V G F y Z 2 V 0 Q 2 9 s d W 1 u I i B W Y W x 1 Z T 0 i b D c i L z 4 8 R W 5 0 c n k g V H l w Z T 0 i U m V j b 3 Z l c n l U Y X J n Z X R S b 3 c i I F Z h b H V l P S J s M S I v P j x F b n R y e S B U e X B l P S J S Z W N v d m V y e V R h c m d l d F N o Z W V 0 I i B W Y W x 1 Z T 0 i c 1 Y 2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Y p L 0 F 1 d G 9 S Z W 1 v d m V k Q 2 9 s d W 1 u c z E u e 1 R o c m V h Z H M s M H 0 m c X V v d D s s J n F 1 b 3 Q 7 U 2 V j d G l v b j E v Z X h l Y 3 V 0 a W 9 u V G l t Z V 8 1 S U 1 H U y A o N i k v Q X V 0 b 1 J l b W 9 2 Z W R D b 2 x 1 b W 5 z M S 5 7 T k l t Z 3 M s M X 0 m c X V v d D s s J n F 1 b 3 Q 7 U 2 V j d G l v b j E v Z X h l Y 3 V 0 a W 9 u V G l t Z V 8 1 S U 1 H U y A o N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2 K S 9 B d X R v U m V t b 3 Z l Z E N v b H V t b n M x L n t U a H J l Y W R z L D B 9 J n F 1 b 3 Q 7 L C Z x d W 9 0 O 1 N l Y 3 R p b 2 4 x L 2 V 4 Z W N 1 d G l v b l R p b W V f N U l N R 1 M g K D Y p L 0 F 1 d G 9 S Z W 1 v d m V k Q 2 9 s d W 1 u c z E u e 0 5 J b W d z L D F 9 J n F 1 b 3 Q 7 L C Z x d W 9 0 O 1 N l Y 3 R p b 2 4 x L 2 V 4 Z W N 1 d G l v b l R p b W V f N U l N R 1 M g K D Y p L 0 F 1 d G 9 S Z W 1 v d m V k Q 2 9 s d W 1 u c z E u e 2 1 l Y W 4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p p b 2 5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e G V j d X R p b 2 5 U a W 1 l X z V J T U d T X 1 8 2 I i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w N l Q x N j o y O T o w N i 4 w N z M 2 N D I y W i I v P j x F b n R y e S B U e X B l P S J G a W x s Q 2 9 s d W 1 u V H l w Z X M i I F Z h b H V l P S J z Q X d N R i I v P j x F b n R y e S B U e X B l P S J G a W x s Q 2 9 s d W 1 u T m F t Z X M i I F Z h b H V l P S J z W y Z x d W 9 0 O 1 R o c m V h Z H M m c X V v d D s s J n F 1 b 3 Q 7 T k l t Z 3 M m c X V v d D s s J n F 1 b 3 Q 7 b W V h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k x O D E 2 M z k t M W E 2 O S 0 0 M m M w L T l m M T A t N W I y Y W U x M W U 1 Y z g 1 I i 8 + P E V u d H J 5 I F R 5 c G U 9 I l J l Y 2 9 2 Z X J 5 V G F y Z 2 V 0 Q 2 9 s d W 1 u I i B W Y W x 1 Z T 0 i b D E z I i 8 + P E V u d H J 5 I F R 5 c G U 9 I l J l Y 2 9 2 Z X J 5 V G F y Z 2 V 0 U m 9 3 I i B W Y W x 1 Z T 0 i b D E i L z 4 8 R W 5 0 c n k g V H l w Z T 0 i U m V j b 3 Z l c n l U Y X J n Z X R T a G V l d C I g V m F s d W U 9 I n N W N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i k v Q X V 0 b 1 J l b W 9 2 Z W R D b 2 x 1 b W 5 z M S 5 7 V G h y Z W F k c y w w f S Z x d W 9 0 O y w m c X V v d D t T Z W N 0 a W 9 u M S 9 l e G V j d X R p b 2 5 U a W 1 l X z E w S U 1 H U y A o N i k v Q X V 0 b 1 J l b W 9 2 Z W R D b 2 x 1 b W 5 z M S 5 7 T k l t Z 3 M s M X 0 m c X V v d D s s J n F 1 b 3 Q 7 U 2 V j d G l v b j E v Z X h l Y 3 V 0 a W 9 u V G l t Z V 8 x M E l N R 1 M g K D Y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Y p L 0 F 1 d G 9 S Z W 1 v d m V k Q 2 9 s d W 1 u c z E u e 1 R o c m V h Z H M s M H 0 m c X V v d D s s J n F 1 b 3 Q 7 U 2 V j d G l v b j E v Z X h l Y 3 V 0 a W 9 u V G l t Z V 8 x M E l N R 1 M g K D Y p L 0 F 1 d G 9 S Z W 1 v d m V k Q 2 9 s d W 1 u c z E u e 0 5 J b W d z L D F 9 J n F 1 b 3 Q 7 L C Z x d W 9 0 O 1 N l Y 3 R p b 2 4 x L 2 V 4 Z W N 1 d G l v b l R p b W V f M T B J T U d T I C g 2 K S 9 B d X R v U m V t b 3 Z l Z E N v b H V t b n M x L n t t Z W F u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6 a W 9 u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X h l Y 3 V 0 a W 9 u V G l t Z V 8 x M E l N R 1 N f X z Y i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c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w N l Q x O T o 0 M j o y O S 4 x M T Q 2 N T Y 2 W i I v P j x F b n R y e S B U e X B l P S J G a W x s Q 2 9 s d W 1 u V H l w Z X M i I F Z h b H V l P S J z Q X d N R i I v P j x F b n R y e S B U e X B l P S J G a W x s Q 2 9 s d W 1 u T m F t Z X M i I F Z h b H V l P S J z W y Z x d W 9 0 O 1 R o c m V h Z H M m c X V v d D s s J n F 1 b 3 Q 7 T k l t Z 3 M m c X V v d D s s J n F 1 b 3 Q 7 b W V h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Q 0 N z Y 2 N z g t M T U 0 Z i 0 0 M T E z L T l h Y W M t N z N i Z m I y M 2 E x Y T l h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Y 3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c p L 0 F 1 d G 9 S Z W 1 v d m V k Q 2 9 s d W 1 u c z E u e 1 R o c m V h Z H M s M H 0 m c X V v d D s s J n F 1 b 3 Q 7 U 2 V j d G l v b j E v Z X h l Y 3 V 0 a W 9 u V G l t Z V 8 x S U 1 H U y A o N y k v Q X V 0 b 1 J l b W 9 2 Z W R D b 2 x 1 b W 5 z M S 5 7 T k l t Z 3 M s M X 0 m c X V v d D s s J n F 1 b 3 Q 7 U 2 V j d G l v b j E v Z X h l Y 3 V 0 a W 9 u V G l t Z V 8 x S U 1 H U y A o N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3 K S 9 B d X R v U m V t b 3 Z l Z E N v b H V t b n M x L n t U a H J l Y W R z L D B 9 J n F 1 b 3 Q 7 L C Z x d W 9 0 O 1 N l Y 3 R p b 2 4 x L 2 V 4 Z W N 1 d G l v b l R p b W V f M U l N R 1 M g K D c p L 0 F 1 d G 9 S Z W 1 v d m V k Q 2 9 s d W 1 u c z E u e 0 5 J b W d z L D F 9 J n F 1 b 3 Q 7 L C Z x d W 9 0 O 1 N l Y 3 R p b 2 4 x L 2 V 4 Z W N 1 d G l v b l R p b W V f M U l N R 1 M g K D c p L 0 F 1 d G 9 S Z W 1 v d m V k Q 2 9 s d W 1 u c z E u e 2 1 l Y W 4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p p b 2 5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c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w N l Q x O T o 0 M z o w M S 4 4 M j g 2 O D k 1 W i I v P j x F b n R y e S B U e X B l P S J G a W x s Q 2 9 s d W 1 u V H l w Z X M i I F Z h b H V l P S J z Q X d N R i I v P j x F b n R y e S B U e X B l P S J G a W x s Q 2 9 s d W 1 u T m F t Z X M i I F Z h b H V l P S J z W y Z x d W 9 0 O 1 R o c m V h Z H M m c X V v d D s s J n F 1 b 3 Q 7 T k l t Z 3 M m c X V v d D s s J n F 1 b 3 Q 7 b W V h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U 3 Y T k x Y W E t Z j c w M y 0 0 N T Q z L W E w O D Y t M m R j O T M 4 N G Z j N T Q x I i 8 + P E V u d H J 5 I F R 5 c G U 9 I l J l Y 2 9 2 Z X J 5 V G F y Z 2 V 0 Q 2 9 s d W 1 u I i B W Y W x 1 Z T 0 i b D c i L z 4 8 R W 5 0 c n k g V H l w Z T 0 i U m V j b 3 Z l c n l U Y X J n Z X R S b 3 c i I F Z h b H V l P S J s M S I v P j x F b n R y e S B U e X B l P S J S Z W N v d m V y e V R h c m d l d F N o Z W V 0 I i B W Y W x 1 Z T 0 i c 1 Y 3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c p L 0 F 1 d G 9 S Z W 1 v d m V k Q 2 9 s d W 1 u c z E u e 1 R o c m V h Z H M s M H 0 m c X V v d D s s J n F 1 b 3 Q 7 U 2 V j d G l v b j E v Z X h l Y 3 V 0 a W 9 u V G l t Z V 8 1 S U 1 H U y A o N y k v Q X V 0 b 1 J l b W 9 2 Z W R D b 2 x 1 b W 5 z M S 5 7 T k l t Z 3 M s M X 0 m c X V v d D s s J n F 1 b 3 Q 7 U 2 V j d G l v b j E v Z X h l Y 3 V 0 a W 9 u V G l t Z V 8 1 S U 1 H U y A o N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3 K S 9 B d X R v U m V t b 3 Z l Z E N v b H V t b n M x L n t U a H J l Y W R z L D B 9 J n F 1 b 3 Q 7 L C Z x d W 9 0 O 1 N l Y 3 R p b 2 4 x L 2 V 4 Z W N 1 d G l v b l R p b W V f N U l N R 1 M g K D c p L 0 F 1 d G 9 S Z W 1 v d m V k Q 2 9 s d W 1 u c z E u e 0 5 J b W d z L D F 9 J n F 1 b 3 Q 7 L C Z x d W 9 0 O 1 N l Y 3 R p b 2 4 x L 2 V 4 Z W N 1 d G l v b l R p b W V f N U l N R 1 M g K D c p L 0 F 1 d G 9 S Z W 1 v d m V k Q 2 9 s d W 1 u c z E u e 2 1 l Y W 4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p p b 2 5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D Z U M T k 6 N D Q 6 M D U u M j c 2 M T Y 0 O F o i L z 4 8 R W 5 0 c n k g V H l w Z T 0 i R m l s b E N v b H V t b l R 5 c G V z I i B W Y W x 1 Z T 0 i c 0 F 3 T U Y i L z 4 8 R W 5 0 c n k g V H l w Z T 0 i R m l s b E N v b H V t b k 5 h b W V z I i B W Y W x 1 Z T 0 i c 1 s m c X V v d D t U a H J l Y W R z J n F 1 b 3 Q 7 L C Z x d W 9 0 O 0 5 J b W d z J n F 1 b 3 Q 7 L C Z x d W 9 0 O 2 1 l Y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F k M m M 0 O T E 4 L T g 2 Y j k t N G Y x Z i 1 h N W J m L W I y O T c 2 M m M y M 2 Z h N C I v P j x F b n R y e S B U e X B l P S J S Z W N v d m V y e V R h c m d l d E N v b H V t b i I g V m F s d W U 9 I m w x M y I v P j x F b n R y e S B U e X B l P S J S Z W N v d m V y e V R h c m d l d F J v d y I g V m F s d W U 9 I m w x I i 8 + P E V u d H J 5 I F R 5 c G U 9 I l J l Y 2 9 2 Z X J 5 V G F y Z 2 V 0 U 2 h l Z X Q i I F Z h b H V l P S J z V j c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c p L 0 F 1 d G 9 S Z W 1 v d m V k Q 2 9 s d W 1 u c z E u e 1 R o c m V h Z H M s M H 0 m c X V v d D s s J n F 1 b 3 Q 7 U 2 V j d G l v b j E v Z X h l Y 3 V 0 a W 9 u V G l t Z V 8 x M E l N R 1 M g K D c p L 0 F 1 d G 9 S Z W 1 v d m V k Q 2 9 s d W 1 u c z E u e 0 5 J b W d z L D F 9 J n F 1 b 3 Q 7 L C Z x d W 9 0 O 1 N l Y 3 R p b 2 4 x L 2 V 4 Z W N 1 d G l v b l R p b W V f M T B J T U d T I C g 3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3 K S 9 B d X R v U m V t b 3 Z l Z E N v b H V t b n M x L n t U a H J l Y W R z L D B 9 J n F 1 b 3 Q 7 L C Z x d W 9 0 O 1 N l Y 3 R p b 2 4 x L 2 V 4 Z W N 1 d G l v b l R p b W V f M T B J T U d T I C g 3 K S 9 B d X R v U m V t b 3 Z l Z E N v b H V t b n M x L n t O S W 1 n c y w x f S Z x d W 9 0 O y w m c X V v d D t T Z W N 0 a W 9 u M S 9 l e G V j d X R p b 2 5 U a W 1 l X z E w S U 1 H U y A o N y k v Q X V 0 b 1 J l b W 9 2 Z W R D b 2 x 1 b W 5 z M S 5 7 b W V h b i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e m l v b m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x S U 1 H U y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U l N R 1 M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U l N R 1 M v U m F n Z 3 J 1 c H B h d G U l M j B y a W d o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1 S U 1 H U y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V J T U d T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1 S U 1 H U y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1 S U 1 H U y 9 S Y W d n c n V w c G F 0 Z S U y M H J p Z 2 h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Y 2 F s Y W J p b G l 0 e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Y 2 F s Y W J p b G l 0 e S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j Y W x h Y m l s a X R 5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Y 2 F s Y W J p b G l 0 e S 9 S Y W d n c n V w c G F 0 Z S U y M H J p Z 2 h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F J T U d T J T I w K D I p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U l N R 1 M l M j A o M i k v S W 5 0 Z X N 0 Y X p p b 2 5 p J T I w Y W x 6 Y X R l J T I w Z G k l M j B s a X Z l b G x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F J T U d T J T I w K D I p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F J T U d T J T I w K D I p L 1 J h Z 2 d y d X B w Y X R l J T I w c m l n a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N U l N R 1 M l M j A o M i k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1 S U 1 H U y U y M C g y K S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N U l N R 1 M l M j A o M i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N U l N R 1 M l M j A o M i k v U m F n Z 3 J 1 c H B h d G U l M j B y a W d o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x S U 1 H U y U y M C g z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F J T U d T J T I w K D M p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x S U 1 H U y U y M C g z K S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x S U 1 H U y U y M C g z K S 9 S Y W d n c n V w c G F 0 Z S U y M H J p Z 2 h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V J T U d T J T I w K D M p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N U l N R 1 M l M j A o M y k v S W 5 0 Z X N 0 Y X p p b 2 5 p J T I w Y W x 6 Y X R l J T I w Z G k l M j B s a X Z l b G x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V J T U d T J T I w K D M p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V J T U d T J T I w K D M p L 1 J h Z 2 d y d X B w Y X R l J T I w c m l n a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T B J T U d T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T B J T U d T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x M E l N R 1 M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T B J T U d T L 1 J h Z 2 d y d X B w Y X R l J T I w c m l n a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T B J T U d T J T I w K D I p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T B J T U d T J T I w K D I p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x M E l N R 1 M l M j A o M i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T B J T U d T J T I w K D I p L 1 J h Z 2 d y d X B w Y X R l J T I w c m l n a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T B J T U d T J T I w K D M p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T B J T U d T J T I w K D M p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x M E l N R 1 M l M j A o M y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T B J T U d T J T I w K D M p L 1 J h Z 2 d y d X B w Y X R l J T I w c m l n a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U l N R 1 M l M j A o N C k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x S U 1 H U y U y M C g 0 K S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U l N R 1 M l M j A o N C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U l N R 1 M l M j A o N C k v U m F n Z 3 J 1 c H B h d G U l M j B y a W d o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1 S U 1 H U y U y M C g 0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V J T U d T J T I w K D Q p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1 S U 1 H U y U y M C g 0 K S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1 S U 1 H U y U y M C g 0 K S 9 S Y W d n c n V w c G F 0 Z S U y M H J p Z 2 h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E w S U 1 H U y U y M C g 0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E w S U 1 H U y U y M C g 0 K S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T B J T U d T J T I w K D Q p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E w S U 1 H U y U y M C g 0 K S 9 S Y W d n c n V w c G F 0 Z S U y M H J p Z 2 h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F J T U d T J T I w K D U p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U l N R 1 M l M j A o N S k v S W 5 0 Z X N 0 Y X p p b 2 5 p J T I w Y W x 6 Y X R l J T I w Z G k l M j B s a X Z l b G x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F J T U d T J T I w K D U p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F J T U d T J T I w K D U p L 1 J h Z 2 d y d X B w Y X R l J T I w c m l n a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N U l N R 1 M l M j A o N S k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1 S U 1 H U y U y M C g 1 K S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N U l N R 1 M l M j A o N S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N U l N R 1 M l M j A o N S k v U m F n Z 3 J 1 c H B h d G U l M j B y a W d o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x M E l N R 1 M l M j A o N S k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x M E l N R 1 M l M j A o N S k v S W 5 0 Z X N 0 Y X p p b 2 5 p J T I w Y W x 6 Y X R l J T I w Z G k l M j B s a X Z l b G x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E w S U 1 H U y U y M C g 1 K S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x M E l N R 1 M l M j A o N S k v U m F n Z 3 J 1 c H B h d G U l M j B y a W d o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x S U 1 H U y U y M C g 2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F J T U d T J T I w K D Y p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x S U 1 H U y U y M C g 2 K S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x S U 1 H U y U y M C g 2 K S 9 S Y W d n c n V w c G F 0 Z S U y M H J p Z 2 h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V J T U d T J T I w K D Y p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N U l N R 1 M l M j A o N i k v S W 5 0 Z X N 0 Y X p p b 2 5 p J T I w Y W x 6 Y X R l J T I w Z G k l M j B s a X Z l b G x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V J T U d T J T I w K D Y p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V J T U d T J T I w K D Y p L 1 J h Z 2 d y d X B w Y X R l J T I w c m l n a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T B J T U d T J T I w K D Y p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T B J T U d T J T I w K D Y p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x M E l N R 1 M l M j A o N i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T B J T U d T J T I w K D Y p L 1 J h Z 2 d y d X B w Y X R l J T I w c m l n a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U l N R 1 M l M j A o N y k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x S U 1 H U y U y M C g 3 K S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U l N R 1 M l M j A o N y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U l N R 1 M l M j A o N y k v U m F n Z 3 J 1 c H B h d G U l M j B y a W d o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1 S U 1 H U y U y M C g 3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V J T U d T J T I w K D c p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1 S U 1 H U y U y M C g 3 K S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l Y 3 V 0 a W 9 u V G l t Z V 8 1 S U 1 H U y U y M C g 3 K S 9 S Y W d n c n V w c G F 0 Z S U y M H J p Z 2 h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E w S U 1 H U y U y M C g 3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E w S U 1 H U y U y M C g 3 K S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Z W N 1 d G l v b l R p b W V f M T B J T U d T J T I w K D c p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V j d X R p b 2 5 U a W 1 l X z E w S U 1 H U y U y M C g 3 K S 9 S Y W d n c n V w c G F 0 Z S U y M H J p Z 2 h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p v M G G P a w Q Z f d F n L B W j B U A A A A A A I A A A A A A B B m A A A A A Q A A I A A A A K m + G 3 J 7 f H H 5 I G 3 k X F O j 1 k M / V J u 2 Z c X 9 c S z 1 y Q U q r j I d A A A A A A 6 A A A A A A g A A I A A A A P x C G 5 X M M V J M q I d t O H D Q 4 f G 6 6 l T 5 P j O u k m Z y A u p v 9 c 8 N U A A A A I 6 W L y K 6 5 g / q 4 A N y U V + Q M V q U q M b 6 L t A L M L V H + G v z 4 + 5 Z i S D r h + L Z v e 4 T s 2 V I 2 r h n c M w H P U Q G E E b 1 b h e h D U F k h / Z M M I J N k i K 1 6 k J N H b 2 I y h 2 i Q A A A A N 3 + x t r / d b k B Z N n k V g O c B 9 5 B a g y R X Z c 7 Z W K x t v O t U 0 O k t W X V 3 6 q E V G O m J 4 8 x P t + x b K D a 1 E m 1 6 8 T n x D B b D I T r T J 8 = < / D a t a M a s h u p > 
</file>

<file path=customXml/itemProps1.xml><?xml version="1.0" encoding="utf-8"?>
<ds:datastoreItem xmlns:ds="http://schemas.openxmlformats.org/officeDocument/2006/customXml" ds:itemID="{0F9CB167-897E-46BF-A732-C448B453E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V1</vt:lpstr>
      <vt:lpstr>V2</vt:lpstr>
      <vt:lpstr>V3</vt:lpstr>
      <vt:lpstr>V4</vt:lpstr>
      <vt:lpstr>V5</vt:lpstr>
      <vt:lpstr>V6</vt:lpstr>
      <vt:lpstr>sV1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2025-05-07T15:02:11Z</dcterms:modified>
</cp:coreProperties>
</file>