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4.xml" ContentType="application/vnd.openxmlformats-officedocument.drawing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5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sunny\CLionProjects\BidimensionalConvolution\"/>
    </mc:Choice>
  </mc:AlternateContent>
  <xr:revisionPtr revIDLastSave="0" documentId="13_ncr:1_{F6F605D9-6E07-4071-9373-B95D47E626DA}" xr6:coauthVersionLast="47" xr6:coauthVersionMax="47" xr10:uidLastSave="{00000000-0000-0000-0000-000000000000}"/>
  <bookViews>
    <workbookView xWindow="-110" yWindow="-110" windowWidth="38620" windowHeight="21820" activeTab="3" xr2:uid="{00000000-000D-0000-FFFF-FFFF00000000}"/>
  </bookViews>
  <sheets>
    <sheet name="V1" sheetId="1" r:id="rId1"/>
    <sheet name="V2" sheetId="3" r:id="rId2"/>
    <sheet name="V3" sheetId="5" r:id="rId3"/>
    <sheet name="V4" sheetId="6" r:id="rId4"/>
    <sheet name="sV1" sheetId="2" r:id="rId5"/>
    <sheet name="Comparison" sheetId="4" r:id="rId6"/>
  </sheets>
  <definedNames>
    <definedName name="DatiEsterni_1" localSheetId="4" hidden="1">'sV1'!$A$1:$B$6</definedName>
    <definedName name="DatiEsterni_1" localSheetId="0" hidden="1">'V1'!$A$1:$C$19</definedName>
    <definedName name="DatiEsterni_1" localSheetId="1" hidden="1">'V2'!$A$1:$C$19</definedName>
    <definedName name="DatiEsterni_1" localSheetId="2" hidden="1">'V3'!$A$1:$C$19</definedName>
    <definedName name="DatiEsterni_2" localSheetId="0" hidden="1">'V1'!$G$1:$I$19</definedName>
    <definedName name="DatiEsterni_2" localSheetId="1" hidden="1">'V2'!$G$1:$I$19</definedName>
    <definedName name="DatiEsterni_2" localSheetId="2" hidden="1">'V3'!$G$1:$I$19</definedName>
    <definedName name="DatiEsterni_3" localSheetId="0" hidden="1">'V1'!$M$1:$O$19</definedName>
    <definedName name="DatiEsterni_3" localSheetId="1" hidden="1">'V2'!$M$1:$O$19</definedName>
    <definedName name="DatiEsterni_3" localSheetId="2" hidden="1">'V3'!$M$1:$O$19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" i="5" l="1"/>
  <c r="Q3" i="5"/>
  <c r="Q4" i="5"/>
  <c r="Q5" i="5"/>
  <c r="Q6" i="5"/>
  <c r="Q7" i="5"/>
  <c r="Q8" i="5"/>
  <c r="Q9" i="5"/>
  <c r="Q10" i="5"/>
  <c r="Q11" i="5"/>
  <c r="Q12" i="5"/>
  <c r="Q13" i="5"/>
  <c r="Q14" i="5"/>
  <c r="Q15" i="5"/>
  <c r="Q16" i="5"/>
  <c r="Q17" i="5"/>
  <c r="Q18" i="5"/>
  <c r="Q19" i="5"/>
  <c r="P2" i="5"/>
  <c r="P3" i="5"/>
  <c r="P4" i="5"/>
  <c r="P5" i="5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D2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E2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J2" i="5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K2" i="5"/>
  <c r="K3" i="5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D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E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J2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K2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P2" i="3"/>
  <c r="P3" i="3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Q2" i="3"/>
  <c r="Q3" i="3"/>
  <c r="Q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D2" i="2"/>
  <c r="D3" i="2"/>
  <c r="D4" i="2"/>
  <c r="D5" i="2"/>
  <c r="D6" i="2"/>
  <c r="C2" i="2"/>
  <c r="C3" i="2"/>
  <c r="C4" i="2"/>
  <c r="C5" i="2"/>
  <c r="C6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9AAE5E-D465-428D-8CC8-C042DDE403F9}" keepAlive="1" name="Query - executionTime_10IMGS" description="Connessione alla query 'executionTime_10IMGS' nella cartella di lavoro." type="5" refreshedVersion="8" background="1" saveData="1">
    <dbPr connection="Provider=Microsoft.Mashup.OleDb.1;Data Source=$Workbook$;Location=executionTime_10IMGS;Extended Properties=&quot;&quot;" command="SELECT * FROM [executionTime_10IMGS]"/>
  </connection>
  <connection id="2" xr16:uid="{88C7F6E4-2068-40F5-8BFA-B51C98C06875}" keepAlive="1" name="Query - executionTime_10IMGS (2)" description="Connessione alla query 'executionTime_10IMGS (2)' nella cartella di lavoro." type="5" refreshedVersion="8" background="1" saveData="1">
    <dbPr connection="Provider=Microsoft.Mashup.OleDb.1;Data Source=$Workbook$;Location=&quot;executionTime_10IMGS (2)&quot;;Extended Properties=&quot;&quot;" command="SELECT * FROM [executionTime_10IMGS (2)]"/>
  </connection>
  <connection id="3" xr16:uid="{F0DE1E96-9F70-401C-8161-B276488BA80E}" keepAlive="1" name="Query - executionTime_10IMGS (3)" description="Connessione alla query 'executionTime_10IMGS (3)' nella cartella di lavoro." type="5" refreshedVersion="8" background="1" saveData="1">
    <dbPr connection="Provider=Microsoft.Mashup.OleDb.1;Data Source=$Workbook$;Location=&quot;executionTime_10IMGS (3)&quot;;Extended Properties=&quot;&quot;" command="SELECT * FROM [executionTime_10IMGS (3)]"/>
  </connection>
  <connection id="4" xr16:uid="{D1ECF155-5065-484B-A401-59B71E8C81ED}" keepAlive="1" name="Query - executionTime_1IMGS" description="Connessione alla query 'executionTime_1IMGS' nella cartella di lavoro." type="5" refreshedVersion="8" background="1" saveData="1">
    <dbPr connection="Provider=Microsoft.Mashup.OleDb.1;Data Source=$Workbook$;Location=executionTime_1IMGS;Extended Properties=&quot;&quot;" command="SELECT * FROM [executionTime_1IMGS]"/>
  </connection>
  <connection id="5" xr16:uid="{08844928-A9B7-46AB-A30D-F5C79189B55F}" keepAlive="1" name="Query - executionTime_1IMGS (2)" description="Connessione alla query 'executionTime_1IMGS (2)' nella cartella di lavoro." type="5" refreshedVersion="8" background="1" saveData="1">
    <dbPr connection="Provider=Microsoft.Mashup.OleDb.1;Data Source=$Workbook$;Location=&quot;executionTime_1IMGS (2)&quot;;Extended Properties=&quot;&quot;" command="SELECT * FROM [executionTime_1IMGS (2)]"/>
  </connection>
  <connection id="6" xr16:uid="{69DFBF18-4B0F-458F-9D01-6F1AEFE62BCA}" keepAlive="1" name="Query - executionTime_1IMGS (3)" description="Connessione alla query 'executionTime_1IMGS (3)' nella cartella di lavoro." type="5" refreshedVersion="8" background="1" saveData="1">
    <dbPr connection="Provider=Microsoft.Mashup.OleDb.1;Data Source=$Workbook$;Location=&quot;executionTime_1IMGS (3)&quot;;Extended Properties=&quot;&quot;" command="SELECT * FROM [executionTime_1IMGS (3)]"/>
  </connection>
  <connection id="7" xr16:uid="{661493B2-2346-424B-BBFD-BCB3FDB2A0C9}" keepAlive="1" name="Query - executionTime_5IMGS" description="Connessione alla query 'executionTime_5IMGS' nella cartella di lavoro." type="5" refreshedVersion="8" background="1" saveData="1">
    <dbPr connection="Provider=Microsoft.Mashup.OleDb.1;Data Source=$Workbook$;Location=executionTime_5IMGS;Extended Properties=&quot;&quot;" command="SELECT * FROM [executionTime_5IMGS]"/>
  </connection>
  <connection id="8" xr16:uid="{D97B9C91-F98C-4CF9-BB00-969037E5DD60}" keepAlive="1" name="Query - executionTime_5IMGS (2)" description="Connessione alla query 'executionTime_5IMGS (2)' nella cartella di lavoro." type="5" refreshedVersion="8" background="1" saveData="1">
    <dbPr connection="Provider=Microsoft.Mashup.OleDb.1;Data Source=$Workbook$;Location=&quot;executionTime_5IMGS (2)&quot;;Extended Properties=&quot;&quot;" command="SELECT * FROM [executionTime_5IMGS (2)]"/>
  </connection>
  <connection id="9" xr16:uid="{A89B0FEC-D7AB-413B-9E52-088A2B13E32C}" keepAlive="1" name="Query - executionTime_5IMGS (3)" description="Connessione alla query 'executionTime_5IMGS (3)' nella cartella di lavoro." type="5" refreshedVersion="8" background="1" saveData="1">
    <dbPr connection="Provider=Microsoft.Mashup.OleDb.1;Data Source=$Workbook$;Location=&quot;executionTime_5IMGS (3)&quot;;Extended Properties=&quot;&quot;" command="SELECT * FROM [executionTime_5IMGS (3)]"/>
  </connection>
  <connection id="10" xr16:uid="{FAD06FBA-D93A-4AC8-A858-46BB93E306BA}" keepAlive="1" name="Query - scalability" description="Connessione alla query 'scalability' nella cartella di lavoro." type="5" refreshedVersion="8" background="1" saveData="1">
    <dbPr connection="Provider=Microsoft.Mashup.OleDb.1;Data Source=$Workbook$;Location=scalability;Extended Properties=&quot;&quot;" command="SELECT * FROM [scalability]"/>
  </connection>
</connections>
</file>

<file path=xl/sharedStrings.xml><?xml version="1.0" encoding="utf-8"?>
<sst xmlns="http://schemas.openxmlformats.org/spreadsheetml/2006/main" count="49" uniqueCount="6">
  <si>
    <t>Threads</t>
  </si>
  <si>
    <t>NImgs</t>
  </si>
  <si>
    <t>mean</t>
  </si>
  <si>
    <t>Colonna1</t>
  </si>
  <si>
    <t>Colonna2</t>
  </si>
  <si>
    <t>RowsFilter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</si>
</sst>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Execution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1 imgs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'V1'!$A$2:$A$19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'V1'!$C$2:$C$19</c:f>
              <c:numCache>
                <c:formatCode>General</c:formatCode>
                <c:ptCount val="18"/>
                <c:pt idx="0">
                  <c:v>22484.887599999998</c:v>
                </c:pt>
                <c:pt idx="1">
                  <c:v>11714.159599999999</c:v>
                </c:pt>
                <c:pt idx="2">
                  <c:v>7768.5420000000004</c:v>
                </c:pt>
                <c:pt idx="3">
                  <c:v>5934.8793999999998</c:v>
                </c:pt>
                <c:pt idx="4">
                  <c:v>4831.4881999999998</c:v>
                </c:pt>
                <c:pt idx="5">
                  <c:v>4076.6181999999999</c:v>
                </c:pt>
                <c:pt idx="6">
                  <c:v>3460.6705999999999</c:v>
                </c:pt>
                <c:pt idx="7">
                  <c:v>3128.9423999999999</c:v>
                </c:pt>
                <c:pt idx="8">
                  <c:v>2855.0945999999999</c:v>
                </c:pt>
                <c:pt idx="9">
                  <c:v>2612.7975999999999</c:v>
                </c:pt>
                <c:pt idx="10">
                  <c:v>2383.1945999999998</c:v>
                </c:pt>
                <c:pt idx="11">
                  <c:v>2253.7730000000001</c:v>
                </c:pt>
                <c:pt idx="12">
                  <c:v>2178.1864</c:v>
                </c:pt>
                <c:pt idx="13">
                  <c:v>2054.4066000000003</c:v>
                </c:pt>
                <c:pt idx="14">
                  <c:v>1934.748</c:v>
                </c:pt>
                <c:pt idx="15">
                  <c:v>1881.252</c:v>
                </c:pt>
                <c:pt idx="16">
                  <c:v>1992.8462</c:v>
                </c:pt>
                <c:pt idx="17">
                  <c:v>1970.0162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B5-4581-9546-C02AA06A4AE6}"/>
            </c:ext>
          </c:extLst>
        </c:ser>
        <c:ser>
          <c:idx val="1"/>
          <c:order val="1"/>
          <c:tx>
            <c:v>5 imgs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'V1'!$G$2:$G$19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'V1'!$I$2:$I$19</c:f>
              <c:numCache>
                <c:formatCode>General</c:formatCode>
                <c:ptCount val="18"/>
                <c:pt idx="0">
                  <c:v>114331.664</c:v>
                </c:pt>
                <c:pt idx="1">
                  <c:v>57891.686200000004</c:v>
                </c:pt>
                <c:pt idx="2">
                  <c:v>39310.391600000003</c:v>
                </c:pt>
                <c:pt idx="3">
                  <c:v>29356.448199999999</c:v>
                </c:pt>
                <c:pt idx="4">
                  <c:v>23853.821799999998</c:v>
                </c:pt>
                <c:pt idx="5">
                  <c:v>20346.254000000001</c:v>
                </c:pt>
                <c:pt idx="6">
                  <c:v>17522.897399999998</c:v>
                </c:pt>
                <c:pt idx="7">
                  <c:v>15582.2034</c:v>
                </c:pt>
                <c:pt idx="8">
                  <c:v>14129.707399999999</c:v>
                </c:pt>
                <c:pt idx="9">
                  <c:v>13010.438</c:v>
                </c:pt>
                <c:pt idx="10">
                  <c:v>12031.8048</c:v>
                </c:pt>
                <c:pt idx="11">
                  <c:v>11270.903200000001</c:v>
                </c:pt>
                <c:pt idx="12">
                  <c:v>10891.1958</c:v>
                </c:pt>
                <c:pt idx="13">
                  <c:v>10276.592000000001</c:v>
                </c:pt>
                <c:pt idx="14">
                  <c:v>9715.7945999999993</c:v>
                </c:pt>
                <c:pt idx="15">
                  <c:v>9354.382599999999</c:v>
                </c:pt>
                <c:pt idx="16">
                  <c:v>9417.8757999999998</c:v>
                </c:pt>
                <c:pt idx="17">
                  <c:v>10247.372799999999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8B5-4581-9546-C02AA06A4AE6}"/>
            </c:ext>
          </c:extLst>
        </c:ser>
        <c:ser>
          <c:idx val="2"/>
          <c:order val="2"/>
          <c:tx>
            <c:v>20 imgs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'V1'!$M$2:$M$21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'V1'!$O$2:$O$21</c:f>
              <c:numCache>
                <c:formatCode>General</c:formatCode>
                <c:ptCount val="20"/>
                <c:pt idx="0">
                  <c:v>230852.9038</c:v>
                </c:pt>
                <c:pt idx="1">
                  <c:v>115117.80440000001</c:v>
                </c:pt>
                <c:pt idx="2">
                  <c:v>79006.966</c:v>
                </c:pt>
                <c:pt idx="3">
                  <c:v>59214.988799999999</c:v>
                </c:pt>
                <c:pt idx="4">
                  <c:v>48233.665200000003</c:v>
                </c:pt>
                <c:pt idx="5">
                  <c:v>40458.220800000003</c:v>
                </c:pt>
                <c:pt idx="6">
                  <c:v>35406.536200000002</c:v>
                </c:pt>
                <c:pt idx="7">
                  <c:v>31411.059400000002</c:v>
                </c:pt>
                <c:pt idx="8">
                  <c:v>28471.939600000002</c:v>
                </c:pt>
                <c:pt idx="9">
                  <c:v>25587.940200000001</c:v>
                </c:pt>
                <c:pt idx="10">
                  <c:v>24066.953399999999</c:v>
                </c:pt>
                <c:pt idx="11">
                  <c:v>22545.3734</c:v>
                </c:pt>
                <c:pt idx="12">
                  <c:v>21395.169600000001</c:v>
                </c:pt>
                <c:pt idx="13">
                  <c:v>20142.583999999999</c:v>
                </c:pt>
                <c:pt idx="14">
                  <c:v>19017.269199999999</c:v>
                </c:pt>
                <c:pt idx="15">
                  <c:v>18234.047200000001</c:v>
                </c:pt>
                <c:pt idx="16">
                  <c:v>19318.191600000002</c:v>
                </c:pt>
                <c:pt idx="17">
                  <c:v>18902.961800000001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8B5-4581-9546-C02AA06A4A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817871"/>
        <c:axId val="211816911"/>
      </c:scatterChart>
      <c:valAx>
        <c:axId val="2118178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Thread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1816911"/>
        <c:crosses val="autoZero"/>
        <c:crossBetween val="midCat"/>
      </c:valAx>
      <c:valAx>
        <c:axId val="211816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Execution</a:t>
                </a:r>
                <a:r>
                  <a:rPr lang="it-IT" baseline="0"/>
                  <a:t> time [ms]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18178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Throughput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1 imgs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'V1'!$A$2:$A$19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'V1'!$D$2:$D$19</c:f>
              <c:numCache>
                <c:formatCode>General</c:formatCode>
                <c:ptCount val="18"/>
                <c:pt idx="0">
                  <c:v>4.4474316162469947E-2</c:v>
                </c:pt>
                <c:pt idx="1">
                  <c:v>8.5366772704718832E-2</c:v>
                </c:pt>
                <c:pt idx="2">
                  <c:v>0.12872428314090339</c:v>
                </c:pt>
                <c:pt idx="3">
                  <c:v>0.16849542047981633</c:v>
                </c:pt>
                <c:pt idx="4">
                  <c:v>0.20697556500293224</c:v>
                </c:pt>
                <c:pt idx="5">
                  <c:v>0.245301362781533</c:v>
                </c:pt>
                <c:pt idx="6">
                  <c:v>0.28896133599077589</c:v>
                </c:pt>
                <c:pt idx="7">
                  <c:v>0.31959680689551845</c:v>
                </c:pt>
                <c:pt idx="8">
                  <c:v>0.35025109150498901</c:v>
                </c:pt>
                <c:pt idx="9">
                  <c:v>0.38273152118633302</c:v>
                </c:pt>
                <c:pt idx="10">
                  <c:v>0.41960484469040005</c:v>
                </c:pt>
                <c:pt idx="11">
                  <c:v>0.44370040816000544</c:v>
                </c:pt>
                <c:pt idx="12">
                  <c:v>0.45909753178148571</c:v>
                </c:pt>
                <c:pt idx="13">
                  <c:v>0.48675856084185082</c:v>
                </c:pt>
                <c:pt idx="14">
                  <c:v>0.51686317804696014</c:v>
                </c:pt>
                <c:pt idx="15">
                  <c:v>0.53156089667944539</c:v>
                </c:pt>
                <c:pt idx="16">
                  <c:v>0.50179487007075607</c:v>
                </c:pt>
                <c:pt idx="17">
                  <c:v>0.50761003894282697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90-4713-88F9-941C4A4A999E}"/>
            </c:ext>
          </c:extLst>
        </c:ser>
        <c:ser>
          <c:idx val="1"/>
          <c:order val="1"/>
          <c:tx>
            <c:v>5 imgs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'V1'!$G$2:$G$19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'V1'!$J$2:$J$19</c:f>
              <c:numCache>
                <c:formatCode>General</c:formatCode>
                <c:ptCount val="18"/>
                <c:pt idx="0">
                  <c:v>4.3732416944443318E-2</c:v>
                </c:pt>
                <c:pt idx="1">
                  <c:v>8.6368187354680978E-2</c:v>
                </c:pt>
                <c:pt idx="2">
                  <c:v>0.12719283111898586</c:v>
                </c:pt>
                <c:pt idx="3">
                  <c:v>0.17032033187175552</c:v>
                </c:pt>
                <c:pt idx="4">
                  <c:v>0.20961001729291029</c:v>
                </c:pt>
                <c:pt idx="5">
                  <c:v>0.24574548219048084</c:v>
                </c:pt>
                <c:pt idx="6">
                  <c:v>0.28534093910747893</c:v>
                </c:pt>
                <c:pt idx="7">
                  <c:v>0.32087888160925943</c:v>
                </c:pt>
                <c:pt idx="8">
                  <c:v>0.35386436947731842</c:v>
                </c:pt>
                <c:pt idx="9">
                  <c:v>0.38430681580435649</c:v>
                </c:pt>
                <c:pt idx="10">
                  <c:v>0.41556525252138399</c:v>
                </c:pt>
                <c:pt idx="11">
                  <c:v>0.44362017056450276</c:v>
                </c:pt>
                <c:pt idx="12">
                  <c:v>0.45908641179694887</c:v>
                </c:pt>
                <c:pt idx="13">
                  <c:v>0.4865426203550749</c:v>
                </c:pt>
                <c:pt idx="14">
                  <c:v>0.51462594732087075</c:v>
                </c:pt>
                <c:pt idx="15">
                  <c:v>0.5345088194275911</c:v>
                </c:pt>
                <c:pt idx="16">
                  <c:v>0.53090528121001557</c:v>
                </c:pt>
                <c:pt idx="17">
                  <c:v>0.48792994044288118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F90-4713-88F9-941C4A4A999E}"/>
            </c:ext>
          </c:extLst>
        </c:ser>
        <c:ser>
          <c:idx val="2"/>
          <c:order val="2"/>
          <c:tx>
            <c:v>20 imgs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'V1'!$M$2:$M$21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'V1'!$P$2:$P$21</c:f>
              <c:numCache>
                <c:formatCode>General</c:formatCode>
                <c:ptCount val="20"/>
                <c:pt idx="0">
                  <c:v>4.3317627092373613E-2</c:v>
                </c:pt>
                <c:pt idx="1">
                  <c:v>8.686753584400364E-2</c:v>
                </c:pt>
                <c:pt idx="2">
                  <c:v>0.12657111779232227</c:v>
                </c:pt>
                <c:pt idx="3">
                  <c:v>0.16887616130056585</c:v>
                </c:pt>
                <c:pt idx="4">
                  <c:v>0.20732407455529628</c:v>
                </c:pt>
                <c:pt idx="5">
                  <c:v>0.24716855566718346</c:v>
                </c:pt>
                <c:pt idx="6">
                  <c:v>0.28243372758954033</c:v>
                </c:pt>
                <c:pt idx="7">
                  <c:v>0.31835920822205693</c:v>
                </c:pt>
                <c:pt idx="8">
                  <c:v>0.35122299852026939</c:v>
                </c:pt>
                <c:pt idx="9">
                  <c:v>0.39080910467345864</c:v>
                </c:pt>
                <c:pt idx="10">
                  <c:v>0.41550751496448241</c:v>
                </c:pt>
                <c:pt idx="11">
                  <c:v>0.44354998351901326</c:v>
                </c:pt>
                <c:pt idx="12">
                  <c:v>0.46739521990047694</c:v>
                </c:pt>
                <c:pt idx="13">
                  <c:v>0.49646063285624131</c:v>
                </c:pt>
                <c:pt idx="14">
                  <c:v>0.52583785268181404</c:v>
                </c:pt>
                <c:pt idx="15">
                  <c:v>0.54842459769436158</c:v>
                </c:pt>
                <c:pt idx="16">
                  <c:v>0.51764679671155134</c:v>
                </c:pt>
                <c:pt idx="17">
                  <c:v>0.5290176272799747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F90-4713-88F9-941C4A4A99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817871"/>
        <c:axId val="211816911"/>
      </c:scatterChart>
      <c:valAx>
        <c:axId val="2118178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Thread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1816911"/>
        <c:crosses val="autoZero"/>
        <c:crossBetween val="midCat"/>
      </c:valAx>
      <c:valAx>
        <c:axId val="211816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Throughput [img/s]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18178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Speedup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1 imgs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'V1'!$A$2:$A$19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'V1'!$E$2:$E$19</c:f>
              <c:numCache>
                <c:formatCode>General</c:formatCode>
                <c:ptCount val="18"/>
                <c:pt idx="0">
                  <c:v>1</c:v>
                </c:pt>
                <c:pt idx="1">
                  <c:v>1.9194622890403508</c:v>
                </c:pt>
                <c:pt idx="2">
                  <c:v>2.8943510378137876</c:v>
                </c:pt>
                <c:pt idx="3">
                  <c:v>3.7886005906034077</c:v>
                </c:pt>
                <c:pt idx="4">
                  <c:v>4.6538223150374245</c:v>
                </c:pt>
                <c:pt idx="5">
                  <c:v>5.5155735702695923</c:v>
                </c:pt>
                <c:pt idx="6">
                  <c:v>6.4972631604984299</c:v>
                </c:pt>
                <c:pt idx="7">
                  <c:v>7.1860982803646367</c:v>
                </c:pt>
                <c:pt idx="8">
                  <c:v>7.8753564242669922</c:v>
                </c:pt>
                <c:pt idx="9">
                  <c:v>8.6056752348517165</c:v>
                </c:pt>
                <c:pt idx="10">
                  <c:v>9.4347677692791017</c:v>
                </c:pt>
                <c:pt idx="11">
                  <c:v>9.9765538055518448</c:v>
                </c:pt>
                <c:pt idx="12">
                  <c:v>10.322756399544133</c:v>
                </c:pt>
                <c:pt idx="13">
                  <c:v>10.944711528866776</c:v>
                </c:pt>
                <c:pt idx="14">
                  <c:v>11.621610462964684</c:v>
                </c:pt>
                <c:pt idx="15">
                  <c:v>11.952087014392543</c:v>
                </c:pt>
                <c:pt idx="16">
                  <c:v>11.282801251797554</c:v>
                </c:pt>
                <c:pt idx="17">
                  <c:v>11.413554670261085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5A-4887-97CB-D6C5FB52A4E4}"/>
            </c:ext>
          </c:extLst>
        </c:ser>
        <c:ser>
          <c:idx val="1"/>
          <c:order val="1"/>
          <c:tx>
            <c:v>5 imgs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'V1'!$G$2:$G$19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'V1'!$K$2:$K$19</c:f>
              <c:numCache>
                <c:formatCode>General</c:formatCode>
                <c:ptCount val="18"/>
                <c:pt idx="0">
                  <c:v>1</c:v>
                </c:pt>
                <c:pt idx="1">
                  <c:v>1.9749237153848871</c:v>
                </c:pt>
                <c:pt idx="2">
                  <c:v>2.9084336061409268</c:v>
                </c:pt>
                <c:pt idx="3">
                  <c:v>3.8946013911860091</c:v>
                </c:pt>
                <c:pt idx="4">
                  <c:v>4.7930124136334422</c:v>
                </c:pt>
                <c:pt idx="5">
                  <c:v>5.6192979798640081</c:v>
                </c:pt>
                <c:pt idx="6">
                  <c:v>6.5247008750961477</c:v>
                </c:pt>
                <c:pt idx="7">
                  <c:v>7.3373232953691261</c:v>
                </c:pt>
                <c:pt idx="8">
                  <c:v>8.0915804385305261</c:v>
                </c:pt>
                <c:pt idx="9">
                  <c:v>8.7876875474907159</c:v>
                </c:pt>
                <c:pt idx="10">
                  <c:v>9.5024533642700053</c:v>
                </c:pt>
                <c:pt idx="11">
                  <c:v>10.143966456920683</c:v>
                </c:pt>
                <c:pt idx="12">
                  <c:v>10.49762267610688</c:v>
                </c:pt>
                <c:pt idx="13">
                  <c:v>11.125445478423197</c:v>
                </c:pt>
                <c:pt idx="14">
                  <c:v>11.767608178954299</c:v>
                </c:pt>
                <c:pt idx="15">
                  <c:v>12.222256549566405</c:v>
                </c:pt>
                <c:pt idx="16">
                  <c:v>12.139856845425802</c:v>
                </c:pt>
                <c:pt idx="17">
                  <c:v>11.1571684012511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25A-4887-97CB-D6C5FB52A4E4}"/>
            </c:ext>
          </c:extLst>
        </c:ser>
        <c:ser>
          <c:idx val="2"/>
          <c:order val="2"/>
          <c:tx>
            <c:v>10 imgs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'V1'!$M$2:$M$21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'V1'!$Q$2:$Q$21</c:f>
              <c:numCache>
                <c:formatCode>General</c:formatCode>
                <c:ptCount val="20"/>
                <c:pt idx="0">
                  <c:v>1</c:v>
                </c:pt>
                <c:pt idx="1">
                  <c:v>2.0053622895538821</c:v>
                </c:pt>
                <c:pt idx="2">
                  <c:v>2.9219310079569438</c:v>
                </c:pt>
                <c:pt idx="3">
                  <c:v>3.8985552218832811</c:v>
                </c:pt>
                <c:pt idx="4">
                  <c:v>4.7861364638737838</c:v>
                </c:pt>
                <c:pt idx="5">
                  <c:v>5.7059578803821243</c:v>
                </c:pt>
                <c:pt idx="6">
                  <c:v>6.5200646145103569</c:v>
                </c:pt>
                <c:pt idx="7">
                  <c:v>7.3494147669530685</c:v>
                </c:pt>
                <c:pt idx="8">
                  <c:v>8.10808490897473</c:v>
                </c:pt>
                <c:pt idx="9">
                  <c:v>9.0219416645346069</c:v>
                </c:pt>
                <c:pt idx="10">
                  <c:v>9.5921116380272711</c:v>
                </c:pt>
                <c:pt idx="11">
                  <c:v>10.239480167580636</c:v>
                </c:pt>
                <c:pt idx="12">
                  <c:v>10.789954373626465</c:v>
                </c:pt>
                <c:pt idx="13">
                  <c:v>11.4609378717249</c:v>
                </c:pt>
                <c:pt idx="14">
                  <c:v>12.13911952195534</c:v>
                </c:pt>
                <c:pt idx="15">
                  <c:v>12.660541089309014</c:v>
                </c:pt>
                <c:pt idx="16">
                  <c:v>11.950026616362992</c:v>
                </c:pt>
                <c:pt idx="17">
                  <c:v>12.212525541896825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25A-4887-97CB-D6C5FB52A4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817871"/>
        <c:axId val="211816911"/>
      </c:scatterChart>
      <c:valAx>
        <c:axId val="2118178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Thread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1816911"/>
        <c:crosses val="autoZero"/>
        <c:crossBetween val="midCat"/>
      </c:valAx>
      <c:valAx>
        <c:axId val="211816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18178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Execution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1 imgs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'V1'!$A$2:$A$19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'V1'!$C$2:$C$19</c:f>
              <c:numCache>
                <c:formatCode>General</c:formatCode>
                <c:ptCount val="18"/>
                <c:pt idx="0">
                  <c:v>22484.887599999998</c:v>
                </c:pt>
                <c:pt idx="1">
                  <c:v>11714.159599999999</c:v>
                </c:pt>
                <c:pt idx="2">
                  <c:v>7768.5420000000004</c:v>
                </c:pt>
                <c:pt idx="3">
                  <c:v>5934.8793999999998</c:v>
                </c:pt>
                <c:pt idx="4">
                  <c:v>4831.4881999999998</c:v>
                </c:pt>
                <c:pt idx="5">
                  <c:v>4076.6181999999999</c:v>
                </c:pt>
                <c:pt idx="6">
                  <c:v>3460.6705999999999</c:v>
                </c:pt>
                <c:pt idx="7">
                  <c:v>3128.9423999999999</c:v>
                </c:pt>
                <c:pt idx="8">
                  <c:v>2855.0945999999999</c:v>
                </c:pt>
                <c:pt idx="9">
                  <c:v>2612.7975999999999</c:v>
                </c:pt>
                <c:pt idx="10">
                  <c:v>2383.1945999999998</c:v>
                </c:pt>
                <c:pt idx="11">
                  <c:v>2253.7730000000001</c:v>
                </c:pt>
                <c:pt idx="12">
                  <c:v>2178.1864</c:v>
                </c:pt>
                <c:pt idx="13">
                  <c:v>2054.4066000000003</c:v>
                </c:pt>
                <c:pt idx="14">
                  <c:v>1934.748</c:v>
                </c:pt>
                <c:pt idx="15">
                  <c:v>1881.252</c:v>
                </c:pt>
                <c:pt idx="16">
                  <c:v>1992.8462</c:v>
                </c:pt>
                <c:pt idx="17">
                  <c:v>1970.0162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B5-4581-9546-C02AA06A4AE6}"/>
            </c:ext>
          </c:extLst>
        </c:ser>
        <c:ser>
          <c:idx val="1"/>
          <c:order val="1"/>
          <c:tx>
            <c:v>5 imgs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'V1'!$G$2:$G$19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'V1'!$I$2:$I$19</c:f>
              <c:numCache>
                <c:formatCode>General</c:formatCode>
                <c:ptCount val="18"/>
                <c:pt idx="0">
                  <c:v>114331.664</c:v>
                </c:pt>
                <c:pt idx="1">
                  <c:v>57891.686200000004</c:v>
                </c:pt>
                <c:pt idx="2">
                  <c:v>39310.391600000003</c:v>
                </c:pt>
                <c:pt idx="3">
                  <c:v>29356.448199999999</c:v>
                </c:pt>
                <c:pt idx="4">
                  <c:v>23853.821799999998</c:v>
                </c:pt>
                <c:pt idx="5">
                  <c:v>20346.254000000001</c:v>
                </c:pt>
                <c:pt idx="6">
                  <c:v>17522.897399999998</c:v>
                </c:pt>
                <c:pt idx="7">
                  <c:v>15582.2034</c:v>
                </c:pt>
                <c:pt idx="8">
                  <c:v>14129.707399999999</c:v>
                </c:pt>
                <c:pt idx="9">
                  <c:v>13010.438</c:v>
                </c:pt>
                <c:pt idx="10">
                  <c:v>12031.8048</c:v>
                </c:pt>
                <c:pt idx="11">
                  <c:v>11270.903200000001</c:v>
                </c:pt>
                <c:pt idx="12">
                  <c:v>10891.1958</c:v>
                </c:pt>
                <c:pt idx="13">
                  <c:v>10276.592000000001</c:v>
                </c:pt>
                <c:pt idx="14">
                  <c:v>9715.7945999999993</c:v>
                </c:pt>
                <c:pt idx="15">
                  <c:v>9354.382599999999</c:v>
                </c:pt>
                <c:pt idx="16">
                  <c:v>9417.8757999999998</c:v>
                </c:pt>
                <c:pt idx="17">
                  <c:v>10247.372799999999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8B5-4581-9546-C02AA06A4AE6}"/>
            </c:ext>
          </c:extLst>
        </c:ser>
        <c:ser>
          <c:idx val="2"/>
          <c:order val="2"/>
          <c:tx>
            <c:v>10 imgs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'V1'!$M$2:$M$21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'V1'!$O$2:$O$21</c:f>
              <c:numCache>
                <c:formatCode>General</c:formatCode>
                <c:ptCount val="20"/>
                <c:pt idx="0">
                  <c:v>230852.9038</c:v>
                </c:pt>
                <c:pt idx="1">
                  <c:v>115117.80440000001</c:v>
                </c:pt>
                <c:pt idx="2">
                  <c:v>79006.966</c:v>
                </c:pt>
                <c:pt idx="3">
                  <c:v>59214.988799999999</c:v>
                </c:pt>
                <c:pt idx="4">
                  <c:v>48233.665200000003</c:v>
                </c:pt>
                <c:pt idx="5">
                  <c:v>40458.220800000003</c:v>
                </c:pt>
                <c:pt idx="6">
                  <c:v>35406.536200000002</c:v>
                </c:pt>
                <c:pt idx="7">
                  <c:v>31411.059400000002</c:v>
                </c:pt>
                <c:pt idx="8">
                  <c:v>28471.939600000002</c:v>
                </c:pt>
                <c:pt idx="9">
                  <c:v>25587.940200000001</c:v>
                </c:pt>
                <c:pt idx="10">
                  <c:v>24066.953399999999</c:v>
                </c:pt>
                <c:pt idx="11">
                  <c:v>22545.3734</c:v>
                </c:pt>
                <c:pt idx="12">
                  <c:v>21395.169600000001</c:v>
                </c:pt>
                <c:pt idx="13">
                  <c:v>20142.583999999999</c:v>
                </c:pt>
                <c:pt idx="14">
                  <c:v>19017.269199999999</c:v>
                </c:pt>
                <c:pt idx="15">
                  <c:v>18234.047200000001</c:v>
                </c:pt>
                <c:pt idx="16">
                  <c:v>19318.191600000002</c:v>
                </c:pt>
                <c:pt idx="17">
                  <c:v>18902.961800000001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8B5-4581-9546-C02AA06A4A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817871"/>
        <c:axId val="211816911"/>
      </c:scatterChart>
      <c:valAx>
        <c:axId val="2118178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Thread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1816911"/>
        <c:crosses val="autoZero"/>
        <c:crossBetween val="midCat"/>
      </c:valAx>
      <c:valAx>
        <c:axId val="211816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Execution</a:t>
                </a:r>
                <a:r>
                  <a:rPr lang="it-IT" baseline="0"/>
                  <a:t> time [ms]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18178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Throughput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1 imgs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'V1'!$A$2:$A$19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'V1'!$D$2:$D$19</c:f>
              <c:numCache>
                <c:formatCode>General</c:formatCode>
                <c:ptCount val="18"/>
                <c:pt idx="0">
                  <c:v>4.4474316162469947E-2</c:v>
                </c:pt>
                <c:pt idx="1">
                  <c:v>8.5366772704718832E-2</c:v>
                </c:pt>
                <c:pt idx="2">
                  <c:v>0.12872428314090339</c:v>
                </c:pt>
                <c:pt idx="3">
                  <c:v>0.16849542047981633</c:v>
                </c:pt>
                <c:pt idx="4">
                  <c:v>0.20697556500293224</c:v>
                </c:pt>
                <c:pt idx="5">
                  <c:v>0.245301362781533</c:v>
                </c:pt>
                <c:pt idx="6">
                  <c:v>0.28896133599077589</c:v>
                </c:pt>
                <c:pt idx="7">
                  <c:v>0.31959680689551845</c:v>
                </c:pt>
                <c:pt idx="8">
                  <c:v>0.35025109150498901</c:v>
                </c:pt>
                <c:pt idx="9">
                  <c:v>0.38273152118633302</c:v>
                </c:pt>
                <c:pt idx="10">
                  <c:v>0.41960484469040005</c:v>
                </c:pt>
                <c:pt idx="11">
                  <c:v>0.44370040816000544</c:v>
                </c:pt>
                <c:pt idx="12">
                  <c:v>0.45909753178148571</c:v>
                </c:pt>
                <c:pt idx="13">
                  <c:v>0.48675856084185082</c:v>
                </c:pt>
                <c:pt idx="14">
                  <c:v>0.51686317804696014</c:v>
                </c:pt>
                <c:pt idx="15">
                  <c:v>0.53156089667944539</c:v>
                </c:pt>
                <c:pt idx="16">
                  <c:v>0.50179487007075607</c:v>
                </c:pt>
                <c:pt idx="17">
                  <c:v>0.50761003894282697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90-4713-88F9-941C4A4A999E}"/>
            </c:ext>
          </c:extLst>
        </c:ser>
        <c:ser>
          <c:idx val="1"/>
          <c:order val="1"/>
          <c:tx>
            <c:v>5 imgs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'V1'!$G$2:$G$19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'V1'!$J$2:$J$19</c:f>
              <c:numCache>
                <c:formatCode>General</c:formatCode>
                <c:ptCount val="18"/>
                <c:pt idx="0">
                  <c:v>4.3732416944443318E-2</c:v>
                </c:pt>
                <c:pt idx="1">
                  <c:v>8.6368187354680978E-2</c:v>
                </c:pt>
                <c:pt idx="2">
                  <c:v>0.12719283111898586</c:v>
                </c:pt>
                <c:pt idx="3">
                  <c:v>0.17032033187175552</c:v>
                </c:pt>
                <c:pt idx="4">
                  <c:v>0.20961001729291029</c:v>
                </c:pt>
                <c:pt idx="5">
                  <c:v>0.24574548219048084</c:v>
                </c:pt>
                <c:pt idx="6">
                  <c:v>0.28534093910747893</c:v>
                </c:pt>
                <c:pt idx="7">
                  <c:v>0.32087888160925943</c:v>
                </c:pt>
                <c:pt idx="8">
                  <c:v>0.35386436947731842</c:v>
                </c:pt>
                <c:pt idx="9">
                  <c:v>0.38430681580435649</c:v>
                </c:pt>
                <c:pt idx="10">
                  <c:v>0.41556525252138399</c:v>
                </c:pt>
                <c:pt idx="11">
                  <c:v>0.44362017056450276</c:v>
                </c:pt>
                <c:pt idx="12">
                  <c:v>0.45908641179694887</c:v>
                </c:pt>
                <c:pt idx="13">
                  <c:v>0.4865426203550749</c:v>
                </c:pt>
                <c:pt idx="14">
                  <c:v>0.51462594732087075</c:v>
                </c:pt>
                <c:pt idx="15">
                  <c:v>0.5345088194275911</c:v>
                </c:pt>
                <c:pt idx="16">
                  <c:v>0.53090528121001557</c:v>
                </c:pt>
                <c:pt idx="17">
                  <c:v>0.48792994044288118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F90-4713-88F9-941C4A4A999E}"/>
            </c:ext>
          </c:extLst>
        </c:ser>
        <c:ser>
          <c:idx val="2"/>
          <c:order val="2"/>
          <c:tx>
            <c:v>10 imgs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'V1'!$M$2:$M$21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'V1'!$P$2:$P$21</c:f>
              <c:numCache>
                <c:formatCode>General</c:formatCode>
                <c:ptCount val="20"/>
                <c:pt idx="0">
                  <c:v>4.3317627092373613E-2</c:v>
                </c:pt>
                <c:pt idx="1">
                  <c:v>8.686753584400364E-2</c:v>
                </c:pt>
                <c:pt idx="2">
                  <c:v>0.12657111779232227</c:v>
                </c:pt>
                <c:pt idx="3">
                  <c:v>0.16887616130056585</c:v>
                </c:pt>
                <c:pt idx="4">
                  <c:v>0.20732407455529628</c:v>
                </c:pt>
                <c:pt idx="5">
                  <c:v>0.24716855566718346</c:v>
                </c:pt>
                <c:pt idx="6">
                  <c:v>0.28243372758954033</c:v>
                </c:pt>
                <c:pt idx="7">
                  <c:v>0.31835920822205693</c:v>
                </c:pt>
                <c:pt idx="8">
                  <c:v>0.35122299852026939</c:v>
                </c:pt>
                <c:pt idx="9">
                  <c:v>0.39080910467345864</c:v>
                </c:pt>
                <c:pt idx="10">
                  <c:v>0.41550751496448241</c:v>
                </c:pt>
                <c:pt idx="11">
                  <c:v>0.44354998351901326</c:v>
                </c:pt>
                <c:pt idx="12">
                  <c:v>0.46739521990047694</c:v>
                </c:pt>
                <c:pt idx="13">
                  <c:v>0.49646063285624131</c:v>
                </c:pt>
                <c:pt idx="14">
                  <c:v>0.52583785268181404</c:v>
                </c:pt>
                <c:pt idx="15">
                  <c:v>0.54842459769436158</c:v>
                </c:pt>
                <c:pt idx="16">
                  <c:v>0.51764679671155134</c:v>
                </c:pt>
                <c:pt idx="17">
                  <c:v>0.5290176272799747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F90-4713-88F9-941C4A4A99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817871"/>
        <c:axId val="211816911"/>
      </c:scatterChart>
      <c:valAx>
        <c:axId val="2118178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Thread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1816911"/>
        <c:crosses val="autoZero"/>
        <c:crossBetween val="midCat"/>
      </c:valAx>
      <c:valAx>
        <c:axId val="211816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Throughput [img/s]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18178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Speedup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1 imgs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'V2'!$A$2:$A$19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'V2'!$E$2:$E$19</c:f>
              <c:numCache>
                <c:formatCode>General</c:formatCode>
                <c:ptCount val="18"/>
                <c:pt idx="0">
                  <c:v>1</c:v>
                </c:pt>
                <c:pt idx="1">
                  <c:v>1.9837269701984237</c:v>
                </c:pt>
                <c:pt idx="2">
                  <c:v>2.8634918251830039</c:v>
                </c:pt>
                <c:pt idx="3">
                  <c:v>3.7819093142826263</c:v>
                </c:pt>
                <c:pt idx="4">
                  <c:v>4.7425075975927085</c:v>
                </c:pt>
                <c:pt idx="5">
                  <c:v>5.556934357030836</c:v>
                </c:pt>
                <c:pt idx="6">
                  <c:v>6.4397677354226621</c:v>
                </c:pt>
                <c:pt idx="7">
                  <c:v>7.2214602471188227</c:v>
                </c:pt>
                <c:pt idx="8">
                  <c:v>8.0228095025491726</c:v>
                </c:pt>
                <c:pt idx="9">
                  <c:v>8.7192211690373149</c:v>
                </c:pt>
                <c:pt idx="10">
                  <c:v>9.6019866003100383</c:v>
                </c:pt>
                <c:pt idx="11">
                  <c:v>10.152758145981593</c:v>
                </c:pt>
                <c:pt idx="12">
                  <c:v>10.879616855331406</c:v>
                </c:pt>
                <c:pt idx="13">
                  <c:v>11.59100218537262</c:v>
                </c:pt>
                <c:pt idx="14">
                  <c:v>12.23252465088027</c:v>
                </c:pt>
                <c:pt idx="15">
                  <c:v>12.556172272951603</c:v>
                </c:pt>
                <c:pt idx="16">
                  <c:v>11.695536295962253</c:v>
                </c:pt>
                <c:pt idx="17">
                  <c:v>11.657244049953933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532-47FA-AFE9-DE4F29791845}"/>
            </c:ext>
          </c:extLst>
        </c:ser>
        <c:ser>
          <c:idx val="1"/>
          <c:order val="1"/>
          <c:tx>
            <c:v>5 imgs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'V2'!$G$2:$G$19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'V2'!$K$2:$K$19</c:f>
              <c:numCache>
                <c:formatCode>General</c:formatCode>
                <c:ptCount val="18"/>
                <c:pt idx="0">
                  <c:v>1</c:v>
                </c:pt>
                <c:pt idx="1">
                  <c:v>1.9878985436594048</c:v>
                </c:pt>
                <c:pt idx="2">
                  <c:v>2.8620482099085622</c:v>
                </c:pt>
                <c:pt idx="3">
                  <c:v>3.7697582861694263</c:v>
                </c:pt>
                <c:pt idx="4">
                  <c:v>4.6210271340479432</c:v>
                </c:pt>
                <c:pt idx="5">
                  <c:v>5.5422855188780584</c:v>
                </c:pt>
                <c:pt idx="6">
                  <c:v>6.3698750579873726</c:v>
                </c:pt>
                <c:pt idx="7">
                  <c:v>7.2608549531214033</c:v>
                </c:pt>
                <c:pt idx="8">
                  <c:v>7.925999986631119</c:v>
                </c:pt>
                <c:pt idx="9">
                  <c:v>8.7675252930705785</c:v>
                </c:pt>
                <c:pt idx="10">
                  <c:v>9.3693748504407068</c:v>
                </c:pt>
                <c:pt idx="11">
                  <c:v>10.153622951715779</c:v>
                </c:pt>
                <c:pt idx="12">
                  <c:v>10.788019835955096</c:v>
                </c:pt>
                <c:pt idx="13">
                  <c:v>11.458727752890224</c:v>
                </c:pt>
                <c:pt idx="14">
                  <c:v>12.163431640166564</c:v>
                </c:pt>
                <c:pt idx="15">
                  <c:v>12.534628810551698</c:v>
                </c:pt>
                <c:pt idx="16">
                  <c:v>11.725333494624177</c:v>
                </c:pt>
                <c:pt idx="17">
                  <c:v>12.236771314370998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532-47FA-AFE9-DE4F29791845}"/>
            </c:ext>
          </c:extLst>
        </c:ser>
        <c:ser>
          <c:idx val="2"/>
          <c:order val="2"/>
          <c:tx>
            <c:v>10 imgs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'V2'!$M$2:$M$21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'V2'!$Q$2:$Q$21</c:f>
              <c:numCache>
                <c:formatCode>General</c:formatCode>
                <c:ptCount val="20"/>
                <c:pt idx="0">
                  <c:v>1</c:v>
                </c:pt>
                <c:pt idx="1">
                  <c:v>1.9766115539168274</c:v>
                </c:pt>
                <c:pt idx="2">
                  <c:v>2.8739070994855047</c:v>
                </c:pt>
                <c:pt idx="3">
                  <c:v>3.8443392812847303</c:v>
                </c:pt>
                <c:pt idx="4">
                  <c:v>4.6274421909861383</c:v>
                </c:pt>
                <c:pt idx="5">
                  <c:v>5.5826090462157953</c:v>
                </c:pt>
                <c:pt idx="6">
                  <c:v>6.4365007945370589</c:v>
                </c:pt>
                <c:pt idx="7">
                  <c:v>7.3067180954216271</c:v>
                </c:pt>
                <c:pt idx="8">
                  <c:v>7.9966974298598679</c:v>
                </c:pt>
                <c:pt idx="9">
                  <c:v>8.82125183020643</c:v>
                </c:pt>
                <c:pt idx="10">
                  <c:v>9.5297952638622299</c:v>
                </c:pt>
                <c:pt idx="11">
                  <c:v>10.246521274800124</c:v>
                </c:pt>
                <c:pt idx="12">
                  <c:v>10.918128229722205</c:v>
                </c:pt>
                <c:pt idx="13">
                  <c:v>11.609939889097692</c:v>
                </c:pt>
                <c:pt idx="14">
                  <c:v>12.277607628792863</c:v>
                </c:pt>
                <c:pt idx="15">
                  <c:v>12.690193786384802</c:v>
                </c:pt>
                <c:pt idx="16">
                  <c:v>11.947571424097523</c:v>
                </c:pt>
                <c:pt idx="17">
                  <c:v>12.297854593433604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532-47FA-AFE9-DE4F297918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817871"/>
        <c:axId val="211816911"/>
      </c:scatterChart>
      <c:valAx>
        <c:axId val="2118178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Thread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1816911"/>
        <c:crosses val="autoZero"/>
        <c:crossBetween val="midCat"/>
      </c:valAx>
      <c:valAx>
        <c:axId val="211816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18178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Execution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1 imgs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'V2'!$A$2:$A$19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'V2'!$C$2:$C$19</c:f>
              <c:numCache>
                <c:formatCode>General</c:formatCode>
                <c:ptCount val="18"/>
                <c:pt idx="0">
                  <c:v>22490.666000000001</c:v>
                </c:pt>
                <c:pt idx="1">
                  <c:v>11337.581399999999</c:v>
                </c:pt>
                <c:pt idx="2">
                  <c:v>7854.2798000000003</c:v>
                </c:pt>
                <c:pt idx="3">
                  <c:v>5946.9078</c:v>
                </c:pt>
                <c:pt idx="4">
                  <c:v>4742.3573999999999</c:v>
                </c:pt>
                <c:pt idx="5">
                  <c:v>4047.3154</c:v>
                </c:pt>
                <c:pt idx="6">
                  <c:v>3492.4654</c:v>
                </c:pt>
                <c:pt idx="7">
                  <c:v>3114.4207999999999</c:v>
                </c:pt>
                <c:pt idx="8">
                  <c:v>2803.3404</c:v>
                </c:pt>
                <c:pt idx="9">
                  <c:v>2579.4351999999999</c:v>
                </c:pt>
                <c:pt idx="10">
                  <c:v>2342.2930000000001</c:v>
                </c:pt>
                <c:pt idx="11">
                  <c:v>2215.2272000000003</c:v>
                </c:pt>
                <c:pt idx="12">
                  <c:v>2067.2296000000001</c:v>
                </c:pt>
                <c:pt idx="13">
                  <c:v>1940.3556000000001</c:v>
                </c:pt>
                <c:pt idx="14">
                  <c:v>1838.5955999999999</c:v>
                </c:pt>
                <c:pt idx="15">
                  <c:v>1791.204</c:v>
                </c:pt>
                <c:pt idx="16">
                  <c:v>1923.0128</c:v>
                </c:pt>
                <c:pt idx="17">
                  <c:v>1929.3296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AD-4D2E-84FF-6379B33839E7}"/>
            </c:ext>
          </c:extLst>
        </c:ser>
        <c:ser>
          <c:idx val="1"/>
          <c:order val="1"/>
          <c:tx>
            <c:v>5 imgs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'V2'!$G$2:$G$19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'V2'!$I$2:$I$19</c:f>
              <c:numCache>
                <c:formatCode>General</c:formatCode>
                <c:ptCount val="18"/>
                <c:pt idx="0">
                  <c:v>111933.73639999999</c:v>
                </c:pt>
                <c:pt idx="1">
                  <c:v>56307.57</c:v>
                </c:pt>
                <c:pt idx="2">
                  <c:v>39109.661399999997</c:v>
                </c:pt>
                <c:pt idx="3">
                  <c:v>29692.55</c:v>
                </c:pt>
                <c:pt idx="4">
                  <c:v>24222.696199999998</c:v>
                </c:pt>
                <c:pt idx="5">
                  <c:v>20196.313600000001</c:v>
                </c:pt>
                <c:pt idx="6">
                  <c:v>17572.359800000002</c:v>
                </c:pt>
                <c:pt idx="7">
                  <c:v>15416.054599999999</c:v>
                </c:pt>
                <c:pt idx="8">
                  <c:v>14122.3488</c:v>
                </c:pt>
                <c:pt idx="9">
                  <c:v>12766.856400000001</c:v>
                </c:pt>
                <c:pt idx="10">
                  <c:v>11946.766799999999</c:v>
                </c:pt>
                <c:pt idx="11">
                  <c:v>11024.019399999999</c:v>
                </c:pt>
                <c:pt idx="12">
                  <c:v>10375.7444</c:v>
                </c:pt>
                <c:pt idx="13">
                  <c:v>9768.4261999999999</c:v>
                </c:pt>
                <c:pt idx="14">
                  <c:v>9202.48</c:v>
                </c:pt>
                <c:pt idx="15">
                  <c:v>8929.9601999999995</c:v>
                </c:pt>
                <c:pt idx="16">
                  <c:v>9546.3158000000003</c:v>
                </c:pt>
                <c:pt idx="17">
                  <c:v>9147.3259999999991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9AD-4D2E-84FF-6379B33839E7}"/>
            </c:ext>
          </c:extLst>
        </c:ser>
        <c:ser>
          <c:idx val="2"/>
          <c:order val="2"/>
          <c:tx>
            <c:v>10 imgs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'V2'!$M$2:$M$21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'V2'!$O$2:$O$21</c:f>
              <c:numCache>
                <c:formatCode>General</c:formatCode>
                <c:ptCount val="20"/>
                <c:pt idx="0">
                  <c:v>224856.3026</c:v>
                </c:pt>
                <c:pt idx="1">
                  <c:v>113758.4682</c:v>
                </c:pt>
                <c:pt idx="2">
                  <c:v>78240.6302</c:v>
                </c:pt>
                <c:pt idx="3">
                  <c:v>58490.2336</c:v>
                </c:pt>
                <c:pt idx="4">
                  <c:v>48591.920399999995</c:v>
                </c:pt>
                <c:pt idx="5">
                  <c:v>40277.995600000002</c:v>
                </c:pt>
                <c:pt idx="6">
                  <c:v>34934.556799999998</c:v>
                </c:pt>
                <c:pt idx="7">
                  <c:v>30773.912400000001</c:v>
                </c:pt>
                <c:pt idx="8">
                  <c:v>28118.645800000002</c:v>
                </c:pt>
                <c:pt idx="9">
                  <c:v>25490.294000000002</c:v>
                </c:pt>
                <c:pt idx="10">
                  <c:v>23595.082200000001</c:v>
                </c:pt>
                <c:pt idx="11">
                  <c:v>21944.648000000001</c:v>
                </c:pt>
                <c:pt idx="12">
                  <c:v>20594.766599999999</c:v>
                </c:pt>
                <c:pt idx="13">
                  <c:v>19367.568200000002</c:v>
                </c:pt>
                <c:pt idx="14">
                  <c:v>18314.341799999998</c:v>
                </c:pt>
                <c:pt idx="15">
                  <c:v>17718.9022</c:v>
                </c:pt>
                <c:pt idx="16">
                  <c:v>18820.251800000002</c:v>
                </c:pt>
                <c:pt idx="17">
                  <c:v>18284.189399999999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9AD-4D2E-84FF-6379B33839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817871"/>
        <c:axId val="211816911"/>
      </c:scatterChart>
      <c:valAx>
        <c:axId val="2118178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Thread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1816911"/>
        <c:crosses val="autoZero"/>
        <c:crossBetween val="midCat"/>
      </c:valAx>
      <c:valAx>
        <c:axId val="211816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Execution</a:t>
                </a:r>
                <a:r>
                  <a:rPr lang="it-IT" baseline="0"/>
                  <a:t> time [ms]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18178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Throughput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1 imgs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'V2'!$A$2:$A$19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'V2'!$D$2:$D$19</c:f>
              <c:numCache>
                <c:formatCode>General</c:formatCode>
                <c:ptCount val="18"/>
                <c:pt idx="0">
                  <c:v>4.4462889627190229E-2</c:v>
                </c:pt>
                <c:pt idx="1">
                  <c:v>8.8202233326412999E-2</c:v>
                </c:pt>
                <c:pt idx="2">
                  <c:v>0.12731912097147341</c:v>
                </c:pt>
                <c:pt idx="3">
                  <c:v>0.16815461642099108</c:v>
                </c:pt>
                <c:pt idx="4">
                  <c:v>0.21086559186787568</c:v>
                </c:pt>
                <c:pt idx="5">
                  <c:v>0.24707735898220337</c:v>
                </c:pt>
                <c:pt idx="6">
                  <c:v>0.28633068204483858</c:v>
                </c:pt>
                <c:pt idx="7">
                  <c:v>0.32108698991478607</c:v>
                </c:pt>
                <c:pt idx="8">
                  <c:v>0.35671729341181685</c:v>
                </c:pt>
                <c:pt idx="9">
                  <c:v>0.38768176847396674</c:v>
                </c:pt>
                <c:pt idx="10">
                  <c:v>0.42693207041134473</c:v>
                </c:pt>
                <c:pt idx="11">
                  <c:v>0.45142096485633615</c:v>
                </c:pt>
                <c:pt idx="12">
                  <c:v>0.48373920342471871</c:v>
                </c:pt>
                <c:pt idx="13">
                  <c:v>0.51536945083674346</c:v>
                </c:pt>
                <c:pt idx="14">
                  <c:v>0.54389339341397314</c:v>
                </c:pt>
                <c:pt idx="15">
                  <c:v>0.55828370191223331</c:v>
                </c:pt>
                <c:pt idx="16">
                  <c:v>0.52001733945816686</c:v>
                </c:pt>
                <c:pt idx="17">
                  <c:v>0.51831475555032169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12-4105-955B-0A62206099BF}"/>
            </c:ext>
          </c:extLst>
        </c:ser>
        <c:ser>
          <c:idx val="1"/>
          <c:order val="1"/>
          <c:tx>
            <c:v>5 imgs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'V2'!$G$2:$G$19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'V2'!$J$2:$J$19</c:f>
              <c:numCache>
                <c:formatCode>General</c:formatCode>
                <c:ptCount val="18"/>
                <c:pt idx="0">
                  <c:v>4.4669285246873976E-2</c:v>
                </c:pt>
                <c:pt idx="1">
                  <c:v>8.8798007088567305E-2</c:v>
                </c:pt>
                <c:pt idx="2">
                  <c:v>0.12784564787871061</c:v>
                </c:pt>
                <c:pt idx="3">
                  <c:v>0.16839240819666887</c:v>
                </c:pt>
                <c:pt idx="4">
                  <c:v>0.20641797918433211</c:v>
                </c:pt>
                <c:pt idx="5">
                  <c:v>0.24756993276238293</c:v>
                </c:pt>
                <c:pt idx="6">
                  <c:v>0.28453776595218583</c:v>
                </c:pt>
                <c:pt idx="7">
                  <c:v>0.32433720103715774</c:v>
                </c:pt>
                <c:pt idx="8">
                  <c:v>0.35404875426954474</c:v>
                </c:pt>
                <c:pt idx="9">
                  <c:v>0.39163908822535198</c:v>
                </c:pt>
                <c:pt idx="10">
                  <c:v>0.4185232777792231</c:v>
                </c:pt>
                <c:pt idx="11">
                  <c:v>0.45355507991939858</c:v>
                </c:pt>
                <c:pt idx="12">
                  <c:v>0.48189313530121269</c:v>
                </c:pt>
                <c:pt idx="13">
                  <c:v>0.51185317856012469</c:v>
                </c:pt>
                <c:pt idx="14">
                  <c:v>0.54333179751545235</c:v>
                </c:pt>
                <c:pt idx="15">
                  <c:v>0.55991290980221842</c:v>
                </c:pt>
                <c:pt idx="16">
                  <c:v>0.52376226648609292</c:v>
                </c:pt>
                <c:pt idx="17">
                  <c:v>0.54660782834240307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A12-4105-955B-0A62206099BF}"/>
            </c:ext>
          </c:extLst>
        </c:ser>
        <c:ser>
          <c:idx val="2"/>
          <c:order val="2"/>
          <c:tx>
            <c:v>10 imgs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'V2'!$M$2:$M$21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'V2'!$P$2:$P$21</c:f>
              <c:numCache>
                <c:formatCode>General</c:formatCode>
                <c:ptCount val="20"/>
                <c:pt idx="0">
                  <c:v>4.4472847255649928E-2</c:v>
                </c:pt>
                <c:pt idx="1">
                  <c:v>8.7905543721095922E-2</c:v>
                </c:pt>
                <c:pt idx="2">
                  <c:v>0.12781083146234679</c:v>
                </c:pt>
                <c:pt idx="3">
                  <c:v>0.17096871365547084</c:v>
                </c:pt>
                <c:pt idx="4">
                  <c:v>0.20579552974407656</c:v>
                </c:pt>
                <c:pt idx="5">
                  <c:v>0.24827451940036457</c:v>
                </c:pt>
                <c:pt idx="6">
                  <c:v>0.28624951669631604</c:v>
                </c:pt>
                <c:pt idx="7">
                  <c:v>0.32495055779777937</c:v>
                </c:pt>
                <c:pt idx="8">
                  <c:v>0.35563590334780631</c:v>
                </c:pt>
                <c:pt idx="9">
                  <c:v>0.39230618524839295</c:v>
                </c:pt>
                <c:pt idx="10">
                  <c:v>0.42381712914736103</c:v>
                </c:pt>
                <c:pt idx="11">
                  <c:v>0.45569197555595331</c:v>
                </c:pt>
                <c:pt idx="12">
                  <c:v>0.48556024907803524</c:v>
                </c:pt>
                <c:pt idx="13">
                  <c:v>0.5163270833351189</c:v>
                </c:pt>
                <c:pt idx="14">
                  <c:v>0.54602016874010728</c:v>
                </c:pt>
                <c:pt idx="15">
                  <c:v>0.56436904990648906</c:v>
                </c:pt>
                <c:pt idx="16">
                  <c:v>0.53134251901985707</c:v>
                </c:pt>
                <c:pt idx="17">
                  <c:v>0.5469206089059655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A12-4105-955B-0A62206099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817871"/>
        <c:axId val="211816911"/>
      </c:scatterChart>
      <c:valAx>
        <c:axId val="2118178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Thread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1816911"/>
        <c:crosses val="autoZero"/>
        <c:crossBetween val="midCat"/>
      </c:valAx>
      <c:valAx>
        <c:axId val="211816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Throughput [img/s]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18178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Speedup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1 imgs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'V3'!$A$2:$A$19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'V3'!$E$2:$E$19</c:f>
              <c:numCache>
                <c:formatCode>General</c:formatCode>
                <c:ptCount val="18"/>
                <c:pt idx="0">
                  <c:v>1</c:v>
                </c:pt>
                <c:pt idx="1">
                  <c:v>1.9674618180814372</c:v>
                </c:pt>
                <c:pt idx="2">
                  <c:v>2.8911870746081445</c:v>
                </c:pt>
                <c:pt idx="3">
                  <c:v>3.7965813415851413</c:v>
                </c:pt>
                <c:pt idx="4">
                  <c:v>4.666017819112696</c:v>
                </c:pt>
                <c:pt idx="5">
                  <c:v>5.6016552813286458</c:v>
                </c:pt>
                <c:pt idx="6">
                  <c:v>6.4251691649053511</c:v>
                </c:pt>
                <c:pt idx="7">
                  <c:v>7.3784075418196542</c:v>
                </c:pt>
                <c:pt idx="8">
                  <c:v>8.1351267159435192</c:v>
                </c:pt>
                <c:pt idx="9">
                  <c:v>8.8612986535313141</c:v>
                </c:pt>
                <c:pt idx="10">
                  <c:v>9.624418950380468</c:v>
                </c:pt>
                <c:pt idx="11">
                  <c:v>10.361410050019822</c:v>
                </c:pt>
                <c:pt idx="12">
                  <c:v>11.075780143271862</c:v>
                </c:pt>
                <c:pt idx="13">
                  <c:v>11.864533070107246</c:v>
                </c:pt>
                <c:pt idx="14">
                  <c:v>12.586113046730365</c:v>
                </c:pt>
                <c:pt idx="15">
                  <c:v>13.288834512753015</c:v>
                </c:pt>
                <c:pt idx="16">
                  <c:v>11.8996450257793</c:v>
                </c:pt>
                <c:pt idx="17">
                  <c:v>12.341308718647079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E8-4B66-B86E-DD07CB779F3A}"/>
            </c:ext>
          </c:extLst>
        </c:ser>
        <c:ser>
          <c:idx val="1"/>
          <c:order val="1"/>
          <c:tx>
            <c:v>5 imgs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'V3'!$G$2:$G$19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'V3'!$K$2:$K$19</c:f>
              <c:numCache>
                <c:formatCode>General</c:formatCode>
                <c:ptCount val="18"/>
                <c:pt idx="0">
                  <c:v>1</c:v>
                </c:pt>
                <c:pt idx="1">
                  <c:v>1.9995156999021113</c:v>
                </c:pt>
                <c:pt idx="2">
                  <c:v>2.979939923552767</c:v>
                </c:pt>
                <c:pt idx="3">
                  <c:v>3.8460902654175078</c:v>
                </c:pt>
                <c:pt idx="4">
                  <c:v>4.8171993910375894</c:v>
                </c:pt>
                <c:pt idx="5">
                  <c:v>5.6402517568215815</c:v>
                </c:pt>
                <c:pt idx="6">
                  <c:v>6.6193334444808398</c:v>
                </c:pt>
                <c:pt idx="7">
                  <c:v>7.4851656808633997</c:v>
                </c:pt>
                <c:pt idx="8">
                  <c:v>8.3564955308901361</c:v>
                </c:pt>
                <c:pt idx="9">
                  <c:v>9.0205888527071938</c:v>
                </c:pt>
                <c:pt idx="10">
                  <c:v>9.8919107078763933</c:v>
                </c:pt>
                <c:pt idx="11">
                  <c:v>10.496371469253042</c:v>
                </c:pt>
                <c:pt idx="12">
                  <c:v>11.080990650297219</c:v>
                </c:pt>
                <c:pt idx="13">
                  <c:v>11.813637560573454</c:v>
                </c:pt>
                <c:pt idx="14">
                  <c:v>12.401433432457884</c:v>
                </c:pt>
                <c:pt idx="15">
                  <c:v>13.023636776422347</c:v>
                </c:pt>
                <c:pt idx="16">
                  <c:v>12.153934854186742</c:v>
                </c:pt>
                <c:pt idx="17">
                  <c:v>12.563699887699739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2E8-4B66-B86E-DD07CB779F3A}"/>
            </c:ext>
          </c:extLst>
        </c:ser>
        <c:ser>
          <c:idx val="2"/>
          <c:order val="2"/>
          <c:tx>
            <c:v>20 imgs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'V3'!$M$2:$M$21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'V3'!$Q$2:$Q$21</c:f>
              <c:numCache>
                <c:formatCode>General</c:formatCode>
                <c:ptCount val="20"/>
                <c:pt idx="0">
                  <c:v>1</c:v>
                </c:pt>
                <c:pt idx="1">
                  <c:v>1.9716674655578683</c:v>
                </c:pt>
                <c:pt idx="2">
                  <c:v>2.9377472140376106</c:v>
                </c:pt>
                <c:pt idx="3">
                  <c:v>3.8076423312644185</c:v>
                </c:pt>
                <c:pt idx="4">
                  <c:v>4.7430365522939937</c:v>
                </c:pt>
                <c:pt idx="5">
                  <c:v>5.5869754778814835</c:v>
                </c:pt>
                <c:pt idx="6">
                  <c:v>6.5371929405032425</c:v>
                </c:pt>
                <c:pt idx="7">
                  <c:v>7.3419925675127882</c:v>
                </c:pt>
                <c:pt idx="8">
                  <c:v>8.2552760502611022</c:v>
                </c:pt>
                <c:pt idx="9">
                  <c:v>8.9112538449472769</c:v>
                </c:pt>
                <c:pt idx="10">
                  <c:v>9.7317318836262121</c:v>
                </c:pt>
                <c:pt idx="11">
                  <c:v>10.387666932074836</c:v>
                </c:pt>
                <c:pt idx="12">
                  <c:v>11.089635335152197</c:v>
                </c:pt>
                <c:pt idx="13">
                  <c:v>11.710609086426141</c:v>
                </c:pt>
                <c:pt idx="14">
                  <c:v>12.319087080856299</c:v>
                </c:pt>
                <c:pt idx="15">
                  <c:v>12.952432353658089</c:v>
                </c:pt>
                <c:pt idx="16">
                  <c:v>12.109901858153359</c:v>
                </c:pt>
                <c:pt idx="17">
                  <c:v>12.414277260296297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2E8-4B66-B86E-DD07CB779F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817871"/>
        <c:axId val="211816911"/>
      </c:scatterChart>
      <c:valAx>
        <c:axId val="2118178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Thread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1816911"/>
        <c:crosses val="autoZero"/>
        <c:crossBetween val="midCat"/>
      </c:valAx>
      <c:valAx>
        <c:axId val="211816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18178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Execution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1 imgs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'V3'!$A$2:$A$19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'V3'!$C$2:$C$19</c:f>
              <c:numCache>
                <c:formatCode>General</c:formatCode>
                <c:ptCount val="18"/>
                <c:pt idx="0">
                  <c:v>21894.925599999999</c:v>
                </c:pt>
                <c:pt idx="1">
                  <c:v>11128.5136</c:v>
                </c:pt>
                <c:pt idx="2">
                  <c:v>7572.9881999999998</c:v>
                </c:pt>
                <c:pt idx="3">
                  <c:v>5767.0108</c:v>
                </c:pt>
                <c:pt idx="4">
                  <c:v>4692.4222</c:v>
                </c:pt>
                <c:pt idx="5">
                  <c:v>3908.6527999999998</c:v>
                </c:pt>
                <c:pt idx="6">
                  <c:v>3407.6808000000001</c:v>
                </c:pt>
                <c:pt idx="7">
                  <c:v>2967.4324000000001</c:v>
                </c:pt>
                <c:pt idx="8">
                  <c:v>2691.4056</c:v>
                </c:pt>
                <c:pt idx="9">
                  <c:v>2470.8483999999999</c:v>
                </c:pt>
                <c:pt idx="10">
                  <c:v>2274.9348</c:v>
                </c:pt>
                <c:pt idx="11">
                  <c:v>2113.1222000000002</c:v>
                </c:pt>
                <c:pt idx="12">
                  <c:v>1976.8291999999999</c:v>
                </c:pt>
                <c:pt idx="13">
                  <c:v>1845.4097999999999</c:v>
                </c:pt>
                <c:pt idx="14">
                  <c:v>1739.6098</c:v>
                </c:pt>
                <c:pt idx="15">
                  <c:v>1647.6181999999999</c:v>
                </c:pt>
                <c:pt idx="16">
                  <c:v>1839.9646</c:v>
                </c:pt>
                <c:pt idx="17">
                  <c:v>1774.117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85-481A-96BB-82079FBA2AF0}"/>
            </c:ext>
          </c:extLst>
        </c:ser>
        <c:ser>
          <c:idx val="1"/>
          <c:order val="1"/>
          <c:tx>
            <c:v>5 imgs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'V3'!$G$2:$G$19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'V3'!$I$2:$I$19</c:f>
              <c:numCache>
                <c:formatCode>General</c:formatCode>
                <c:ptCount val="18"/>
                <c:pt idx="0">
                  <c:v>111287.4972</c:v>
                </c:pt>
                <c:pt idx="1">
                  <c:v>55657.226000000002</c:v>
                </c:pt>
                <c:pt idx="2">
                  <c:v>37345.550600000002</c:v>
                </c:pt>
                <c:pt idx="3">
                  <c:v>28935.227600000002</c:v>
                </c:pt>
                <c:pt idx="4">
                  <c:v>23102.115600000001</c:v>
                </c:pt>
                <c:pt idx="5">
                  <c:v>19730.945</c:v>
                </c:pt>
                <c:pt idx="6">
                  <c:v>16812.492999999999</c:v>
                </c:pt>
                <c:pt idx="7">
                  <c:v>14867.74</c:v>
                </c:pt>
                <c:pt idx="8">
                  <c:v>13317.484199999999</c:v>
                </c:pt>
                <c:pt idx="9">
                  <c:v>12337.054599999999</c:v>
                </c:pt>
                <c:pt idx="10">
                  <c:v>11250.353999999999</c:v>
                </c:pt>
                <c:pt idx="11">
                  <c:v>10602.4732</c:v>
                </c:pt>
                <c:pt idx="12">
                  <c:v>10043.1</c:v>
                </c:pt>
                <c:pt idx="13">
                  <c:v>9420.2566000000006</c:v>
                </c:pt>
                <c:pt idx="14">
                  <c:v>8973.7608</c:v>
                </c:pt>
                <c:pt idx="15">
                  <c:v>8545.0399999999991</c:v>
                </c:pt>
                <c:pt idx="16">
                  <c:v>9156.4994000000006</c:v>
                </c:pt>
                <c:pt idx="17">
                  <c:v>8857.860200000001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785-481A-96BB-82079FBA2AF0}"/>
            </c:ext>
          </c:extLst>
        </c:ser>
        <c:ser>
          <c:idx val="2"/>
          <c:order val="2"/>
          <c:tx>
            <c:v>20 imgs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'V3'!$M$2:$M$21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'V3'!$O$2:$O$21</c:f>
              <c:numCache>
                <c:formatCode>General</c:formatCode>
                <c:ptCount val="20"/>
                <c:pt idx="0">
                  <c:v>219386.72160000002</c:v>
                </c:pt>
                <c:pt idx="1">
                  <c:v>111269.63619999999</c:v>
                </c:pt>
                <c:pt idx="2">
                  <c:v>74678.556599999996</c:v>
                </c:pt>
                <c:pt idx="3">
                  <c:v>57617.470999999998</c:v>
                </c:pt>
                <c:pt idx="4">
                  <c:v>46254.486799999999</c:v>
                </c:pt>
                <c:pt idx="5">
                  <c:v>39267.529000000002</c:v>
                </c:pt>
                <c:pt idx="6">
                  <c:v>33559.774599999997</c:v>
                </c:pt>
                <c:pt idx="7">
                  <c:v>29881.0874</c:v>
                </c:pt>
                <c:pt idx="8">
                  <c:v>26575.3344</c:v>
                </c:pt>
                <c:pt idx="9">
                  <c:v>24619.063200000001</c:v>
                </c:pt>
                <c:pt idx="10">
                  <c:v>22543.4408</c:v>
                </c:pt>
                <c:pt idx="11">
                  <c:v>21119.922600000002</c:v>
                </c:pt>
                <c:pt idx="12">
                  <c:v>19783.042000000001</c:v>
                </c:pt>
                <c:pt idx="13">
                  <c:v>18734.014600000002</c:v>
                </c:pt>
                <c:pt idx="14">
                  <c:v>17808.683399999998</c:v>
                </c:pt>
                <c:pt idx="15">
                  <c:v>16937.878199999999</c:v>
                </c:pt>
                <c:pt idx="16">
                  <c:v>18116.308799999999</c:v>
                </c:pt>
                <c:pt idx="17">
                  <c:v>17672.13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785-481A-96BB-82079FBA2A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817871"/>
        <c:axId val="211816911"/>
      </c:scatterChart>
      <c:valAx>
        <c:axId val="2118178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Thread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1816911"/>
        <c:crosses val="autoZero"/>
        <c:crossBetween val="midCat"/>
      </c:valAx>
      <c:valAx>
        <c:axId val="211816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Execution</a:t>
                </a:r>
                <a:r>
                  <a:rPr lang="it-IT" baseline="0"/>
                  <a:t> time [ms]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18178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Throughput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1 imgs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'V3'!$A$2:$A$19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'V3'!$D$2:$D$19</c:f>
              <c:numCache>
                <c:formatCode>General</c:formatCode>
                <c:ptCount val="18"/>
                <c:pt idx="0">
                  <c:v>4.5672683171848735E-2</c:v>
                </c:pt>
                <c:pt idx="1">
                  <c:v>8.9859260269942967E-2</c:v>
                </c:pt>
                <c:pt idx="2">
                  <c:v>0.132048271249122</c:v>
                </c:pt>
                <c:pt idx="3">
                  <c:v>0.17340005675037057</c:v>
                </c:pt>
                <c:pt idx="4">
                  <c:v>0.21310955352653477</c:v>
                </c:pt>
                <c:pt idx="5">
                  <c:v>0.25584262690203646</c:v>
                </c:pt>
                <c:pt idx="6">
                  <c:v>0.29345471559425401</c:v>
                </c:pt>
                <c:pt idx="7">
                  <c:v>0.33699166997030833</c:v>
                </c:pt>
                <c:pt idx="8">
                  <c:v>0.37155306506013064</c:v>
                </c:pt>
                <c:pt idx="9">
                  <c:v>0.40471928589386547</c:v>
                </c:pt>
                <c:pt idx="10">
                  <c:v>0.43957303743386406</c:v>
                </c:pt>
                <c:pt idx="11">
                  <c:v>0.4732333984281647</c:v>
                </c:pt>
                <c:pt idx="12">
                  <c:v>0.50586059736470912</c:v>
                </c:pt>
                <c:pt idx="13">
                  <c:v>0.54188505989293001</c:v>
                </c:pt>
                <c:pt idx="14">
                  <c:v>0.57484155354838773</c:v>
                </c:pt>
                <c:pt idx="15">
                  <c:v>0.60693672842409729</c:v>
                </c:pt>
                <c:pt idx="16">
                  <c:v>0.54348871711988367</c:v>
                </c:pt>
                <c:pt idx="17">
                  <c:v>0.56366068303274253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F1-4789-AD58-0B9B858622A4}"/>
            </c:ext>
          </c:extLst>
        </c:ser>
        <c:ser>
          <c:idx val="1"/>
          <c:order val="1"/>
          <c:tx>
            <c:v>5 imgs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'V3'!$G$2:$G$19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'V3'!$J$2:$J$19</c:f>
              <c:numCache>
                <c:formatCode>General</c:formatCode>
                <c:ptCount val="18"/>
                <c:pt idx="0">
                  <c:v>4.4928676857691072E-2</c:v>
                </c:pt>
                <c:pt idx="1">
                  <c:v>8.9835594752781966E-2</c:v>
                </c:pt>
                <c:pt idx="2">
                  <c:v>0.13388475788063492</c:v>
                </c:pt>
                <c:pt idx="3">
                  <c:v>0.17279974670045448</c:v>
                </c:pt>
                <c:pt idx="4">
                  <c:v>0.21643039479899406</c:v>
                </c:pt>
                <c:pt idx="5">
                  <c:v>0.25340904857826119</c:v>
                </c:pt>
                <c:pt idx="6">
                  <c:v>0.29739789334038685</c:v>
                </c:pt>
                <c:pt idx="7">
                  <c:v>0.33629859010179086</c:v>
                </c:pt>
                <c:pt idx="8">
                  <c:v>0.37544628737010255</c:v>
                </c:pt>
                <c:pt idx="9">
                  <c:v>0.40528312162937175</c:v>
                </c:pt>
                <c:pt idx="10">
                  <c:v>0.44443045969931261</c:v>
                </c:pt>
                <c:pt idx="11">
                  <c:v>0.47158808192035795</c:v>
                </c:pt>
                <c:pt idx="12">
                  <c:v>0.49785424819029978</c:v>
                </c:pt>
                <c:pt idx="13">
                  <c:v>0.53077110447288667</c:v>
                </c:pt>
                <c:pt idx="14">
                  <c:v>0.55717999525906681</c:v>
                </c:pt>
                <c:pt idx="15">
                  <c:v>0.58513476823982102</c:v>
                </c:pt>
                <c:pt idx="16">
                  <c:v>0.54606021161318485</c:v>
                </c:pt>
                <c:pt idx="17">
                  <c:v>0.56447041239147122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BF1-4789-AD58-0B9B858622A4}"/>
            </c:ext>
          </c:extLst>
        </c:ser>
        <c:ser>
          <c:idx val="2"/>
          <c:order val="2"/>
          <c:tx>
            <c:v>20 imgs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'V3'!$M$2:$M$21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'V3'!$P$2:$P$21</c:f>
              <c:numCache>
                <c:formatCode>General</c:formatCode>
                <c:ptCount val="20"/>
                <c:pt idx="0">
                  <c:v>4.5581610076806028E-2</c:v>
                </c:pt>
                <c:pt idx="1">
                  <c:v>8.9871777616183132E-2</c:v>
                </c:pt>
                <c:pt idx="2">
                  <c:v>0.13390724801448561</c:v>
                </c:pt>
                <c:pt idx="3">
                  <c:v>0.17355846805563543</c:v>
                </c:pt>
                <c:pt idx="4">
                  <c:v>0.21619524270670321</c:v>
                </c:pt>
                <c:pt idx="5">
                  <c:v>0.25466333774147082</c:v>
                </c:pt>
                <c:pt idx="6">
                  <c:v>0.29797577961086785</c:v>
                </c:pt>
                <c:pt idx="7">
                  <c:v>0.33465984239917584</c:v>
                </c:pt>
                <c:pt idx="8">
                  <c:v>0.37628877399939697</c:v>
                </c:pt>
                <c:pt idx="9">
                  <c:v>0.40618929805582527</c:v>
                </c:pt>
                <c:pt idx="10">
                  <c:v>0.44358800809147109</c:v>
                </c:pt>
                <c:pt idx="11">
                  <c:v>0.47348658370556712</c:v>
                </c:pt>
                <c:pt idx="12">
                  <c:v>0.50548343374087767</c:v>
                </c:pt>
                <c:pt idx="13">
                  <c:v>0.53378841713937808</c:v>
                </c:pt>
                <c:pt idx="14">
                  <c:v>0.56152382382181054</c:v>
                </c:pt>
                <c:pt idx="15">
                  <c:v>0.59039272109065</c:v>
                </c:pt>
                <c:pt idx="16">
                  <c:v>0.55198882456673515</c:v>
                </c:pt>
                <c:pt idx="17">
                  <c:v>0.56586274546418569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BF1-4789-AD58-0B9B858622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817871"/>
        <c:axId val="211816911"/>
      </c:scatterChart>
      <c:valAx>
        <c:axId val="2118178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Thread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1816911"/>
        <c:crosses val="autoZero"/>
        <c:crossBetween val="midCat"/>
      </c:valAx>
      <c:valAx>
        <c:axId val="211816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Throughput [img/s]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18178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'sV1'!$B$1</c:f>
              <c:strCache>
                <c:ptCount val="1"/>
                <c:pt idx="0">
                  <c:v>mean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'sV1'!$A$2:$A$6</c:f>
              <c:numCache>
                <c:formatCode>General</c:formatCode>
                <c:ptCount val="5"/>
                <c:pt idx="0">
                  <c:v>3</c:v>
                </c:pt>
                <c:pt idx="1">
                  <c:v>5</c:v>
                </c:pt>
                <c:pt idx="2">
                  <c:v>11</c:v>
                </c:pt>
                <c:pt idx="3">
                  <c:v>19</c:v>
                </c:pt>
                <c:pt idx="4">
                  <c:v>29</c:v>
                </c:pt>
              </c:numCache>
            </c:numRef>
          </c:xVal>
          <c:yVal>
            <c:numRef>
              <c:f>'sV1'!$B$2:$B$6</c:f>
              <c:numCache>
                <c:formatCode>General</c:formatCode>
                <c:ptCount val="5"/>
                <c:pt idx="0">
                  <c:v>9303.6851999999999</c:v>
                </c:pt>
                <c:pt idx="1">
                  <c:v>17146.316200000001</c:v>
                </c:pt>
                <c:pt idx="2">
                  <c:v>49944.076199999996</c:v>
                </c:pt>
                <c:pt idx="3">
                  <c:v>135151.36900000001</c:v>
                </c:pt>
                <c:pt idx="4">
                  <c:v>441663.51760000002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F4E-4E14-8365-29E4C98887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5566319"/>
        <c:axId val="1885568719"/>
      </c:scatterChart>
      <c:valAx>
        <c:axId val="18855663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85568719"/>
        <c:crosses val="autoZero"/>
        <c:crossBetween val="midCat"/>
      </c:valAx>
      <c:valAx>
        <c:axId val="1885568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855663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time per operation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'sV1'!$A$2:$A$6</c:f>
              <c:numCache>
                <c:formatCode>General</c:formatCode>
                <c:ptCount val="5"/>
                <c:pt idx="0">
                  <c:v>3</c:v>
                </c:pt>
                <c:pt idx="1">
                  <c:v>5</c:v>
                </c:pt>
                <c:pt idx="2">
                  <c:v>11</c:v>
                </c:pt>
                <c:pt idx="3">
                  <c:v>19</c:v>
                </c:pt>
                <c:pt idx="4">
                  <c:v>29</c:v>
                </c:pt>
              </c:numCache>
            </c:numRef>
          </c:xVal>
          <c:yVal>
            <c:numRef>
              <c:f>'sV1'!$D$2:$D$6</c:f>
              <c:numCache>
                <c:formatCode>General</c:formatCode>
                <c:ptCount val="5"/>
                <c:pt idx="0">
                  <c:v>1.2463141396604939E-4</c:v>
                </c:pt>
                <c:pt idx="1">
                  <c:v>8.2688639081790125E-5</c:v>
                </c:pt>
                <c:pt idx="2">
                  <c:v>4.9763811768250687E-5</c:v>
                </c:pt>
                <c:pt idx="3">
                  <c:v>4.5136540743839987E-5</c:v>
                </c:pt>
                <c:pt idx="4">
                  <c:v>6.3315575065875425E-5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D2-4BDE-8F68-3C2A010B4F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4151791"/>
        <c:axId val="674150351"/>
      </c:scatterChart>
      <c:valAx>
        <c:axId val="6741517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74150351"/>
        <c:crosses val="autoZero"/>
        <c:crossBetween val="midCat"/>
      </c:valAx>
      <c:valAx>
        <c:axId val="674150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741517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Execution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'V1'!$M$2:$M$19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'V1'!$O$2:$O$19</c:f>
              <c:numCache>
                <c:formatCode>General</c:formatCode>
                <c:ptCount val="18"/>
                <c:pt idx="0">
                  <c:v>230852.9038</c:v>
                </c:pt>
                <c:pt idx="1">
                  <c:v>115117.80440000001</c:v>
                </c:pt>
                <c:pt idx="2">
                  <c:v>79006.966</c:v>
                </c:pt>
                <c:pt idx="3">
                  <c:v>59214.988799999999</c:v>
                </c:pt>
                <c:pt idx="4">
                  <c:v>48233.665200000003</c:v>
                </c:pt>
                <c:pt idx="5">
                  <c:v>40458.220800000003</c:v>
                </c:pt>
                <c:pt idx="6">
                  <c:v>35406.536200000002</c:v>
                </c:pt>
                <c:pt idx="7">
                  <c:v>31411.059400000002</c:v>
                </c:pt>
                <c:pt idx="8">
                  <c:v>28471.939600000002</c:v>
                </c:pt>
                <c:pt idx="9">
                  <c:v>25587.940200000001</c:v>
                </c:pt>
                <c:pt idx="10">
                  <c:v>24066.953399999999</c:v>
                </c:pt>
                <c:pt idx="11">
                  <c:v>22545.3734</c:v>
                </c:pt>
                <c:pt idx="12">
                  <c:v>21395.169600000001</c:v>
                </c:pt>
                <c:pt idx="13">
                  <c:v>20142.583999999999</c:v>
                </c:pt>
                <c:pt idx="14">
                  <c:v>19017.269199999999</c:v>
                </c:pt>
                <c:pt idx="15">
                  <c:v>18234.047200000001</c:v>
                </c:pt>
                <c:pt idx="16">
                  <c:v>19318.191600000002</c:v>
                </c:pt>
                <c:pt idx="17">
                  <c:v>18902.961800000001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B3-4B95-B173-D750F9B8B394}"/>
            </c:ext>
          </c:extLst>
        </c:ser>
        <c:ser>
          <c:idx val="1"/>
          <c:order val="1"/>
          <c:tx>
            <c:v>V2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'V2'!$M$2:$M$19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'V2'!$O$2:$O$19</c:f>
              <c:numCache>
                <c:formatCode>General</c:formatCode>
                <c:ptCount val="18"/>
                <c:pt idx="0">
                  <c:v>224856.3026</c:v>
                </c:pt>
                <c:pt idx="1">
                  <c:v>113758.4682</c:v>
                </c:pt>
                <c:pt idx="2">
                  <c:v>78240.6302</c:v>
                </c:pt>
                <c:pt idx="3">
                  <c:v>58490.2336</c:v>
                </c:pt>
                <c:pt idx="4">
                  <c:v>48591.920399999995</c:v>
                </c:pt>
                <c:pt idx="5">
                  <c:v>40277.995600000002</c:v>
                </c:pt>
                <c:pt idx="6">
                  <c:v>34934.556799999998</c:v>
                </c:pt>
                <c:pt idx="7">
                  <c:v>30773.912400000001</c:v>
                </c:pt>
                <c:pt idx="8">
                  <c:v>28118.645800000002</c:v>
                </c:pt>
                <c:pt idx="9">
                  <c:v>25490.294000000002</c:v>
                </c:pt>
                <c:pt idx="10">
                  <c:v>23595.082200000001</c:v>
                </c:pt>
                <c:pt idx="11">
                  <c:v>21944.648000000001</c:v>
                </c:pt>
                <c:pt idx="12">
                  <c:v>20594.766599999999</c:v>
                </c:pt>
                <c:pt idx="13">
                  <c:v>19367.568200000002</c:v>
                </c:pt>
                <c:pt idx="14">
                  <c:v>18314.341799999998</c:v>
                </c:pt>
                <c:pt idx="15">
                  <c:v>17718.9022</c:v>
                </c:pt>
                <c:pt idx="16">
                  <c:v>18820.251800000002</c:v>
                </c:pt>
                <c:pt idx="17">
                  <c:v>18284.189399999999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0B3-4B95-B173-D750F9B8B394}"/>
            </c:ext>
          </c:extLst>
        </c:ser>
        <c:ser>
          <c:idx val="2"/>
          <c:order val="2"/>
          <c:tx>
            <c:v>V3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'V3'!$M$2:$M$19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'V3'!$O$2:$O$19</c:f>
              <c:numCache>
                <c:formatCode>General</c:formatCode>
                <c:ptCount val="18"/>
                <c:pt idx="0">
                  <c:v>219386.72160000002</c:v>
                </c:pt>
                <c:pt idx="1">
                  <c:v>111269.63619999999</c:v>
                </c:pt>
                <c:pt idx="2">
                  <c:v>74678.556599999996</c:v>
                </c:pt>
                <c:pt idx="3">
                  <c:v>57617.470999999998</c:v>
                </c:pt>
                <c:pt idx="4">
                  <c:v>46254.486799999999</c:v>
                </c:pt>
                <c:pt idx="5">
                  <c:v>39267.529000000002</c:v>
                </c:pt>
                <c:pt idx="6">
                  <c:v>33559.774599999997</c:v>
                </c:pt>
                <c:pt idx="7">
                  <c:v>29881.0874</c:v>
                </c:pt>
                <c:pt idx="8">
                  <c:v>26575.3344</c:v>
                </c:pt>
                <c:pt idx="9">
                  <c:v>24619.063200000001</c:v>
                </c:pt>
                <c:pt idx="10">
                  <c:v>22543.4408</c:v>
                </c:pt>
                <c:pt idx="11">
                  <c:v>21119.922600000002</c:v>
                </c:pt>
                <c:pt idx="12">
                  <c:v>19783.042000000001</c:v>
                </c:pt>
                <c:pt idx="13">
                  <c:v>18734.014600000002</c:v>
                </c:pt>
                <c:pt idx="14">
                  <c:v>17808.683399999998</c:v>
                </c:pt>
                <c:pt idx="15">
                  <c:v>16937.878199999999</c:v>
                </c:pt>
                <c:pt idx="16">
                  <c:v>18116.308799999999</c:v>
                </c:pt>
                <c:pt idx="17">
                  <c:v>17672.13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FE-4549-B638-2B4218C721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6731152"/>
        <c:axId val="316731632"/>
      </c:scatterChart>
      <c:valAx>
        <c:axId val="316731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16731632"/>
        <c:crosses val="autoZero"/>
        <c:crossBetween val="midCat"/>
      </c:valAx>
      <c:valAx>
        <c:axId val="316731632"/>
        <c:scaling>
          <c:orientation val="minMax"/>
          <c:max val="231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16731152"/>
        <c:crosses val="autoZero"/>
        <c:crossBetween val="midCat"/>
        <c:majorUnit val="100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Throughput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'V1'!$M$2:$M$21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'V1'!$P$2:$P$21</c:f>
              <c:numCache>
                <c:formatCode>General</c:formatCode>
                <c:ptCount val="20"/>
                <c:pt idx="0">
                  <c:v>4.3317627092373613E-2</c:v>
                </c:pt>
                <c:pt idx="1">
                  <c:v>8.686753584400364E-2</c:v>
                </c:pt>
                <c:pt idx="2">
                  <c:v>0.12657111779232227</c:v>
                </c:pt>
                <c:pt idx="3">
                  <c:v>0.16887616130056585</c:v>
                </c:pt>
                <c:pt idx="4">
                  <c:v>0.20732407455529628</c:v>
                </c:pt>
                <c:pt idx="5">
                  <c:v>0.24716855566718346</c:v>
                </c:pt>
                <c:pt idx="6">
                  <c:v>0.28243372758954033</c:v>
                </c:pt>
                <c:pt idx="7">
                  <c:v>0.31835920822205693</c:v>
                </c:pt>
                <c:pt idx="8">
                  <c:v>0.35122299852026939</c:v>
                </c:pt>
                <c:pt idx="9">
                  <c:v>0.39080910467345864</c:v>
                </c:pt>
                <c:pt idx="10">
                  <c:v>0.41550751496448241</c:v>
                </c:pt>
                <c:pt idx="11">
                  <c:v>0.44354998351901326</c:v>
                </c:pt>
                <c:pt idx="12">
                  <c:v>0.46739521990047694</c:v>
                </c:pt>
                <c:pt idx="13">
                  <c:v>0.49646063285624131</c:v>
                </c:pt>
                <c:pt idx="14">
                  <c:v>0.52583785268181404</c:v>
                </c:pt>
                <c:pt idx="15">
                  <c:v>0.54842459769436158</c:v>
                </c:pt>
                <c:pt idx="16">
                  <c:v>0.51764679671155134</c:v>
                </c:pt>
                <c:pt idx="17">
                  <c:v>0.5290176272799747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79A-4F42-BE49-EDFC6088F2BC}"/>
            </c:ext>
          </c:extLst>
        </c:ser>
        <c:ser>
          <c:idx val="1"/>
          <c:order val="1"/>
          <c:tx>
            <c:v>V2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'V2'!$M$2:$M$21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'V2'!$P$2:$P$21</c:f>
              <c:numCache>
                <c:formatCode>General</c:formatCode>
                <c:ptCount val="20"/>
                <c:pt idx="0">
                  <c:v>4.4472847255649928E-2</c:v>
                </c:pt>
                <c:pt idx="1">
                  <c:v>8.7905543721095922E-2</c:v>
                </c:pt>
                <c:pt idx="2">
                  <c:v>0.12781083146234679</c:v>
                </c:pt>
                <c:pt idx="3">
                  <c:v>0.17096871365547084</c:v>
                </c:pt>
                <c:pt idx="4">
                  <c:v>0.20579552974407656</c:v>
                </c:pt>
                <c:pt idx="5">
                  <c:v>0.24827451940036457</c:v>
                </c:pt>
                <c:pt idx="6">
                  <c:v>0.28624951669631604</c:v>
                </c:pt>
                <c:pt idx="7">
                  <c:v>0.32495055779777937</c:v>
                </c:pt>
                <c:pt idx="8">
                  <c:v>0.35563590334780631</c:v>
                </c:pt>
                <c:pt idx="9">
                  <c:v>0.39230618524839295</c:v>
                </c:pt>
                <c:pt idx="10">
                  <c:v>0.42381712914736103</c:v>
                </c:pt>
                <c:pt idx="11">
                  <c:v>0.45569197555595331</c:v>
                </c:pt>
                <c:pt idx="12">
                  <c:v>0.48556024907803524</c:v>
                </c:pt>
                <c:pt idx="13">
                  <c:v>0.5163270833351189</c:v>
                </c:pt>
                <c:pt idx="14">
                  <c:v>0.54602016874010728</c:v>
                </c:pt>
                <c:pt idx="15">
                  <c:v>0.56436904990648906</c:v>
                </c:pt>
                <c:pt idx="16">
                  <c:v>0.53134251901985707</c:v>
                </c:pt>
                <c:pt idx="17">
                  <c:v>0.5469206089059655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79A-4F42-BE49-EDFC6088F2BC}"/>
            </c:ext>
          </c:extLst>
        </c:ser>
        <c:ser>
          <c:idx val="2"/>
          <c:order val="2"/>
          <c:tx>
            <c:v>V3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'V3'!$M$2:$M$21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'V3'!$P$2:$P$21</c:f>
              <c:numCache>
                <c:formatCode>General</c:formatCode>
                <c:ptCount val="20"/>
                <c:pt idx="0">
                  <c:v>4.5581610076806028E-2</c:v>
                </c:pt>
                <c:pt idx="1">
                  <c:v>8.9871777616183132E-2</c:v>
                </c:pt>
                <c:pt idx="2">
                  <c:v>0.13390724801448561</c:v>
                </c:pt>
                <c:pt idx="3">
                  <c:v>0.17355846805563543</c:v>
                </c:pt>
                <c:pt idx="4">
                  <c:v>0.21619524270670321</c:v>
                </c:pt>
                <c:pt idx="5">
                  <c:v>0.25466333774147082</c:v>
                </c:pt>
                <c:pt idx="6">
                  <c:v>0.29797577961086785</c:v>
                </c:pt>
                <c:pt idx="7">
                  <c:v>0.33465984239917584</c:v>
                </c:pt>
                <c:pt idx="8">
                  <c:v>0.37628877399939697</c:v>
                </c:pt>
                <c:pt idx="9">
                  <c:v>0.40618929805582527</c:v>
                </c:pt>
                <c:pt idx="10">
                  <c:v>0.44358800809147109</c:v>
                </c:pt>
                <c:pt idx="11">
                  <c:v>0.47348658370556712</c:v>
                </c:pt>
                <c:pt idx="12">
                  <c:v>0.50548343374087767</c:v>
                </c:pt>
                <c:pt idx="13">
                  <c:v>0.53378841713937808</c:v>
                </c:pt>
                <c:pt idx="14">
                  <c:v>0.56152382382181054</c:v>
                </c:pt>
                <c:pt idx="15">
                  <c:v>0.59039272109065</c:v>
                </c:pt>
                <c:pt idx="16">
                  <c:v>0.55198882456673515</c:v>
                </c:pt>
                <c:pt idx="17">
                  <c:v>0.56586274546418569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A8-4697-B363-C47742C9E4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6731152"/>
        <c:axId val="316731632"/>
      </c:scatterChart>
      <c:valAx>
        <c:axId val="316731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16731632"/>
        <c:crosses val="autoZero"/>
        <c:crossBetween val="midCat"/>
      </c:valAx>
      <c:valAx>
        <c:axId val="316731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167311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23</xdr:row>
      <xdr:rowOff>180974</xdr:rowOff>
    </xdr:from>
    <xdr:to>
      <xdr:col>9</xdr:col>
      <xdr:colOff>577850</xdr:colOff>
      <xdr:row>53</xdr:row>
      <xdr:rowOff>152399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F2186F1C-D06B-4617-AAA3-DA67F88C33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755650</xdr:colOff>
      <xdr:row>24</xdr:row>
      <xdr:rowOff>6350</xdr:rowOff>
    </xdr:from>
    <xdr:to>
      <xdr:col>19</xdr:col>
      <xdr:colOff>330200</xdr:colOff>
      <xdr:row>53</xdr:row>
      <xdr:rowOff>161925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CD6DE8DD-09CE-454F-A8F9-125694506F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571500</xdr:colOff>
      <xdr:row>24</xdr:row>
      <xdr:rowOff>0</xdr:rowOff>
    </xdr:from>
    <xdr:to>
      <xdr:col>30</xdr:col>
      <xdr:colOff>241300</xdr:colOff>
      <xdr:row>53</xdr:row>
      <xdr:rowOff>155575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824BADB7-80D8-4A9A-9911-B87270BBC3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23</xdr:row>
      <xdr:rowOff>161924</xdr:rowOff>
    </xdr:from>
    <xdr:to>
      <xdr:col>9</xdr:col>
      <xdr:colOff>577850</xdr:colOff>
      <xdr:row>53</xdr:row>
      <xdr:rowOff>133349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8BB6D326-D996-1184-EB7A-E19378DAD3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755650</xdr:colOff>
      <xdr:row>23</xdr:row>
      <xdr:rowOff>171450</xdr:rowOff>
    </xdr:from>
    <xdr:to>
      <xdr:col>19</xdr:col>
      <xdr:colOff>330200</xdr:colOff>
      <xdr:row>53</xdr:row>
      <xdr:rowOff>142875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435F734A-7883-D68F-C17F-17B890213B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165100</xdr:colOff>
      <xdr:row>24</xdr:row>
      <xdr:rowOff>22226</xdr:rowOff>
    </xdr:from>
    <xdr:to>
      <xdr:col>32</xdr:col>
      <xdr:colOff>444500</xdr:colOff>
      <xdr:row>53</xdr:row>
      <xdr:rowOff>177801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BD60DD24-9B26-43AA-A111-DE5863723C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24</xdr:row>
      <xdr:rowOff>0</xdr:rowOff>
    </xdr:from>
    <xdr:to>
      <xdr:col>10</xdr:col>
      <xdr:colOff>425450</xdr:colOff>
      <xdr:row>53</xdr:row>
      <xdr:rowOff>155575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85609A17-51C3-46FF-B3B6-CEB2EE07AD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603250</xdr:colOff>
      <xdr:row>24</xdr:row>
      <xdr:rowOff>9526</xdr:rowOff>
    </xdr:from>
    <xdr:to>
      <xdr:col>21</xdr:col>
      <xdr:colOff>533400</xdr:colOff>
      <xdr:row>53</xdr:row>
      <xdr:rowOff>165101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B6FD6AE6-E946-433F-B5BD-8C9E47FB11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95250</xdr:colOff>
      <xdr:row>23</xdr:row>
      <xdr:rowOff>22226</xdr:rowOff>
    </xdr:from>
    <xdr:to>
      <xdr:col>32</xdr:col>
      <xdr:colOff>374650</xdr:colOff>
      <xdr:row>52</xdr:row>
      <xdr:rowOff>177801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C4F9263F-3ACE-4610-BCEB-C5FA9605AE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23</xdr:row>
      <xdr:rowOff>0</xdr:rowOff>
    </xdr:from>
    <xdr:to>
      <xdr:col>10</xdr:col>
      <xdr:colOff>425450</xdr:colOff>
      <xdr:row>52</xdr:row>
      <xdr:rowOff>155575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C64AB813-8806-4BE3-A03B-253883EE4B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603250</xdr:colOff>
      <xdr:row>23</xdr:row>
      <xdr:rowOff>9526</xdr:rowOff>
    </xdr:from>
    <xdr:to>
      <xdr:col>21</xdr:col>
      <xdr:colOff>463550</xdr:colOff>
      <xdr:row>52</xdr:row>
      <xdr:rowOff>165101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F45B7712-26D1-4D92-8871-46EFA10B0A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180975</xdr:rowOff>
    </xdr:from>
    <xdr:to>
      <xdr:col>6</xdr:col>
      <xdr:colOff>482600</xdr:colOff>
      <xdr:row>23</xdr:row>
      <xdr:rowOff>161925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4DD8DAA2-E3C7-64F0-0E2C-1CBF0D09E6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450850</xdr:colOff>
      <xdr:row>9</xdr:row>
      <xdr:rowOff>15875</xdr:rowOff>
    </xdr:from>
    <xdr:to>
      <xdr:col>15</xdr:col>
      <xdr:colOff>146050</xdr:colOff>
      <xdr:row>23</xdr:row>
      <xdr:rowOff>180975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0FBB704B-59B9-BBC1-EAED-DFCE8B37CD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596900</xdr:colOff>
      <xdr:row>2</xdr:row>
      <xdr:rowOff>15874</xdr:rowOff>
    </xdr:from>
    <xdr:to>
      <xdr:col>15</xdr:col>
      <xdr:colOff>596900</xdr:colOff>
      <xdr:row>34</xdr:row>
      <xdr:rowOff>19050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D2588F26-3542-CE76-5801-C6CAF037A9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0</xdr:colOff>
      <xdr:row>2</xdr:row>
      <xdr:rowOff>0</xdr:rowOff>
    </xdr:from>
    <xdr:to>
      <xdr:col>32</xdr:col>
      <xdr:colOff>0</xdr:colOff>
      <xdr:row>34</xdr:row>
      <xdr:rowOff>3176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F7BB265C-E9CA-4BA2-B028-A50C338A0B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4" xr16:uid="{25A8D892-765C-4137-82A6-41E6D1F61B21}" autoFormatId="16" applyNumberFormats="0" applyBorderFormats="0" applyFontFormats="0" applyPatternFormats="0" applyAlignmentFormats="0" applyWidthHeightFormats="0">
  <queryTableRefresh nextId="6" unboundColumnsRight="2">
    <queryTableFields count="5">
      <queryTableField id="1" name="Threads" tableColumnId="1"/>
      <queryTableField id="2" name="NImgs" tableColumnId="2"/>
      <queryTableField id="3" name="mean" tableColumnId="3"/>
      <queryTableField id="4" dataBound="0" tableColumnId="4"/>
      <queryTableField id="5" dataBound="0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7" xr16:uid="{F63CA92F-C414-4505-9AE9-C32EDA47EFC8}" autoFormatId="16" applyNumberFormats="0" applyBorderFormats="0" applyFontFormats="0" applyPatternFormats="0" applyAlignmentFormats="0" applyWidthHeightFormats="0">
  <queryTableRefresh nextId="6" unboundColumnsRight="2">
    <queryTableFields count="5">
      <queryTableField id="1" name="Threads" tableColumnId="1"/>
      <queryTableField id="2" name="NImgs" tableColumnId="2"/>
      <queryTableField id="3" name="mean" tableColumnId="3"/>
      <queryTableField id="4" dataBound="0" tableColumnId="4"/>
      <queryTableField id="5" dataBound="0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3" connectionId="1" xr16:uid="{23AD176E-0802-490F-BC62-D307A9B0B7EA}" autoFormatId="16" applyNumberFormats="0" applyBorderFormats="0" applyFontFormats="0" applyPatternFormats="0" applyAlignmentFormats="0" applyWidthHeightFormats="0">
  <queryTableRefresh nextId="6" unboundColumnsRight="2">
    <queryTableFields count="5">
      <queryTableField id="1" name="Threads" tableColumnId="1"/>
      <queryTableField id="2" name="NImgs" tableColumnId="2"/>
      <queryTableField id="3" name="mean" tableColumnId="3"/>
      <queryTableField id="4" dataBound="0" tableColumnId="4"/>
      <queryTableField id="5" dataBound="0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5" xr16:uid="{F8FF25EA-E6E9-4AC6-B835-3566C8BD2D72}" autoFormatId="16" applyNumberFormats="0" applyBorderFormats="0" applyFontFormats="0" applyPatternFormats="0" applyAlignmentFormats="0" applyWidthHeightFormats="0">
  <queryTableRefresh nextId="6" unboundColumnsRight="2">
    <queryTableFields count="5">
      <queryTableField id="1" name="Threads" tableColumnId="1"/>
      <queryTableField id="2" name="NImgs" tableColumnId="2"/>
      <queryTableField id="3" name="mean" tableColumnId="3"/>
      <queryTableField id="4" dataBound="0" tableColumnId="4"/>
      <queryTableField id="5" dataBound="0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8" xr16:uid="{B649B86D-D51E-4421-A33B-EB198FDF597D}" autoFormatId="16" applyNumberFormats="0" applyBorderFormats="0" applyFontFormats="0" applyPatternFormats="0" applyAlignmentFormats="0" applyWidthHeightFormats="0">
  <queryTableRefresh nextId="6" unboundColumnsRight="2">
    <queryTableFields count="5">
      <queryTableField id="1" name="Threads" tableColumnId="1"/>
      <queryTableField id="2" name="NImgs" tableColumnId="2"/>
      <queryTableField id="3" name="mean" tableColumnId="3"/>
      <queryTableField id="4" dataBound="0" tableColumnId="4"/>
      <queryTableField id="5" dataBound="0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3" connectionId="2" xr16:uid="{7F7C4757-F40B-4DB3-8B9F-3192E954F082}" autoFormatId="16" applyNumberFormats="0" applyBorderFormats="0" applyFontFormats="0" applyPatternFormats="0" applyAlignmentFormats="0" applyWidthHeightFormats="0">
  <queryTableRefresh nextId="6" unboundColumnsRight="2">
    <queryTableFields count="5">
      <queryTableField id="1" name="Threads" tableColumnId="1"/>
      <queryTableField id="2" name="NImgs" tableColumnId="2"/>
      <queryTableField id="3" name="mean" tableColumnId="3"/>
      <queryTableField id="4" dataBound="0" tableColumnId="4"/>
      <queryTableField id="5" dataBound="0" tableColumnId="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6" xr16:uid="{60AF1DE1-19A2-4163-A6DA-9C4CA31EDB64}" autoFormatId="16" applyNumberFormats="0" applyBorderFormats="0" applyFontFormats="0" applyPatternFormats="0" applyAlignmentFormats="0" applyWidthHeightFormats="0">
  <queryTableRefresh nextId="6" unboundColumnsRight="2">
    <queryTableFields count="5">
      <queryTableField id="1" name="Threads" tableColumnId="1"/>
      <queryTableField id="2" name="NImgs" tableColumnId="2"/>
      <queryTableField id="3" name="mean" tableColumnId="3"/>
      <queryTableField id="4" dataBound="0" tableColumnId="4"/>
      <queryTableField id="5" dataBound="0" tableColumnId="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9" xr16:uid="{1211458C-F63F-4F4C-80BF-897504C09AA4}" autoFormatId="16" applyNumberFormats="0" applyBorderFormats="0" applyFontFormats="0" applyPatternFormats="0" applyAlignmentFormats="0" applyWidthHeightFormats="0">
  <queryTableRefresh nextId="6" unboundColumnsRight="2">
    <queryTableFields count="5">
      <queryTableField id="1" name="Threads" tableColumnId="1"/>
      <queryTableField id="2" name="NImgs" tableColumnId="2"/>
      <queryTableField id="3" name="mean" tableColumnId="3"/>
      <queryTableField id="4" dataBound="0" tableColumnId="4"/>
      <queryTableField id="5" dataBound="0" tableColumnId="5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3" connectionId="3" xr16:uid="{203522D7-93EF-4BE2-B56C-C55402A9BF1C}" autoFormatId="16" applyNumberFormats="0" applyBorderFormats="0" applyFontFormats="0" applyPatternFormats="0" applyAlignmentFormats="0" applyWidthHeightFormats="0">
  <queryTableRefresh nextId="6" unboundColumnsRight="2">
    <queryTableFields count="5">
      <queryTableField id="1" name="Threads" tableColumnId="1"/>
      <queryTableField id="2" name="NImgs" tableColumnId="2"/>
      <queryTableField id="3" name="mean" tableColumnId="3"/>
      <queryTableField id="4" dataBound="0" tableColumnId="4"/>
      <queryTableField id="5" dataBound="0" tableColumnId="5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0" xr16:uid="{979DE9BC-3A00-4725-A1A4-61B2C04B837E}" autoFormatId="16" applyNumberFormats="0" applyBorderFormats="0" applyFontFormats="0" applyPatternFormats="0" applyAlignmentFormats="0" applyWidthHeightFormats="0">
  <queryTableRefresh nextId="5" unboundColumnsRight="2">
    <queryTableFields count="4">
      <queryTableField id="1" name="RowsFilter" tableColumnId="1"/>
      <queryTableField id="2" name="mean" tableColumnId="2"/>
      <queryTableField id="3" dataBound="0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F7E82F-A2DC-4BD4-95A5-A6058131D35E}" name="executionTime_1IMGS" displayName="executionTime_1IMGS" ref="A1:E19" tableType="queryTable" totalsRowShown="0">
  <autoFilter ref="A1:E19" xr:uid="{B8F7E82F-A2DC-4BD4-95A5-A6058131D35E}"/>
  <tableColumns count="5">
    <tableColumn id="1" xr3:uid="{C9A21ADF-AD18-4DAA-9644-A53B7E700E24}" uniqueName="1" name="Threads" queryTableFieldId="1"/>
    <tableColumn id="2" xr3:uid="{61447FE0-B583-4B76-B17D-3197D86AF5CB}" uniqueName="2" name="NImgs" queryTableFieldId="2"/>
    <tableColumn id="3" xr3:uid="{47604FBA-A345-4080-8F01-3E2EC7D8A48C}" uniqueName="3" name="mean" queryTableFieldId="3"/>
    <tableColumn id="4" xr3:uid="{A873C642-06AD-4607-BE79-563F53DED7B8}" uniqueName="4" name="Colonna1" queryTableFieldId="4" dataDxfId="19">
      <calculatedColumnFormula>1000/executionTime_1IMGS[[#This Row],[mean]]</calculatedColumnFormula>
    </tableColumn>
    <tableColumn id="5" xr3:uid="{126D258A-5E18-4371-AA20-9C3E8462DEEB}" uniqueName="5" name="Colonna2" queryTableFieldId="5" dataDxfId="18">
      <calculatedColumnFormula>$C$2/executionTime_1IMGS[[#This Row],[mean]]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D00071A-EF4B-4E6B-A72B-118654CDB769}" name="executionTime_5IMGS" displayName="executionTime_5IMGS" ref="G1:K19" tableType="queryTable" totalsRowShown="0">
  <autoFilter ref="G1:K19" xr:uid="{ED00071A-EF4B-4E6B-A72B-118654CDB769}"/>
  <tableColumns count="5">
    <tableColumn id="1" xr3:uid="{D7E73001-D8F0-49E3-BB64-2F46F6BA4943}" uniqueName="1" name="Threads" queryTableFieldId="1"/>
    <tableColumn id="2" xr3:uid="{1DD6E9B2-3825-4AAC-A451-05D456A55A7C}" uniqueName="2" name="NImgs" queryTableFieldId="2"/>
    <tableColumn id="3" xr3:uid="{CE0A929C-36BA-4316-AACD-8C3CBCC5CA7A}" uniqueName="3" name="mean" queryTableFieldId="3"/>
    <tableColumn id="4" xr3:uid="{E117CD4D-65C8-4406-A0AB-B7BEB9289903}" uniqueName="4" name="Colonna1" queryTableFieldId="4" dataDxfId="17">
      <calculatedColumnFormula>5000/executionTime_5IMGS[[#This Row],[mean]]</calculatedColumnFormula>
    </tableColumn>
    <tableColumn id="5" xr3:uid="{75A8AC57-B8EA-4C15-80FD-4C7B1EB849A0}" uniqueName="5" name="Colonna2" queryTableFieldId="5" dataDxfId="16">
      <calculatedColumnFormula>$I$2/executionTime_5IMGS[[#This Row],[mean]]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B38A785-58A5-47FC-98AE-887A82868369}" name="executionTime_10IMGS" displayName="executionTime_10IMGS" ref="M1:Q19" tableType="queryTable" totalsRowShown="0">
  <autoFilter ref="M1:Q19" xr:uid="{BB38A785-58A5-47FC-98AE-887A82868369}"/>
  <tableColumns count="5">
    <tableColumn id="1" xr3:uid="{53321D62-336D-432E-A20A-08B758F5818A}" uniqueName="1" name="Threads" queryTableFieldId="1"/>
    <tableColumn id="2" xr3:uid="{4CA7AE6C-C0E6-4AE0-B7CC-175833A281DF}" uniqueName="2" name="NImgs" queryTableFieldId="2"/>
    <tableColumn id="3" xr3:uid="{E6A1AD78-D965-49F7-AB98-DCC35049CF02}" uniqueName="3" name="mean" queryTableFieldId="3"/>
    <tableColumn id="4" xr3:uid="{5F292B05-D84F-40C7-BAFC-BDF5F47A1A15}" uniqueName="4" name="Colonna1" queryTableFieldId="4" dataDxfId="15">
      <calculatedColumnFormula>executionTime_10IMGS[[#This Row],[NImgs]]*1000/executionTime_10IMGS[[#This Row],[mean]]</calculatedColumnFormula>
    </tableColumn>
    <tableColumn id="5" xr3:uid="{6231C5D5-A585-4EB0-8AD4-2E210FC8DE0D}" uniqueName="5" name="Colonna2" queryTableFieldId="5" dataDxfId="14">
      <calculatedColumnFormula>$O$2/executionTime_10IMGS[[#This Row],[mean]]</calculatedColumnFormula>
    </tableColumn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A4D25CF-3729-4AAC-902A-86D6CE9F5619}" name="executionTime_1IMGS__2" displayName="executionTime_1IMGS__2" ref="A1:E19" tableType="queryTable" totalsRowShown="0">
  <autoFilter ref="A1:E19" xr:uid="{8A4D25CF-3729-4AAC-902A-86D6CE9F5619}"/>
  <tableColumns count="5">
    <tableColumn id="1" xr3:uid="{23F8442D-30BB-4DEB-BB71-55D4FAF3B236}" uniqueName="1" name="Threads" queryTableFieldId="1"/>
    <tableColumn id="2" xr3:uid="{5A5F171A-CDEA-467B-A1F8-9ED97E081D23}" uniqueName="2" name="NImgs" queryTableFieldId="2"/>
    <tableColumn id="3" xr3:uid="{D5843088-AE87-4242-AB06-5E7F0B295C38}" uniqueName="3" name="mean" queryTableFieldId="3"/>
    <tableColumn id="4" xr3:uid="{3E7A18D2-BA5E-42DC-B177-01A430B3BF37}" uniqueName="4" name="Colonna1" queryTableFieldId="4" dataDxfId="13">
      <calculatedColumnFormula>1000/executionTime_1IMGS__2[[#This Row],[mean]]</calculatedColumnFormula>
    </tableColumn>
    <tableColumn id="5" xr3:uid="{4F10ED23-1FD9-4D9E-A597-99999C4FC0A9}" uniqueName="5" name="Colonna2" queryTableFieldId="5" dataDxfId="12">
      <calculatedColumnFormula>$C$2/executionTime_1IMGS__2[[#This Row],[mean]]</calculatedColumnFormula>
    </tableColumn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CDB97EF-0281-4716-A2A2-87A7323A67EB}" name="executionTime_5IMGS__2" displayName="executionTime_5IMGS__2" ref="G1:K19" tableType="queryTable" totalsRowShown="0">
  <autoFilter ref="G1:K19" xr:uid="{3CDB97EF-0281-4716-A2A2-87A7323A67EB}"/>
  <tableColumns count="5">
    <tableColumn id="1" xr3:uid="{DCD31EE3-B8B8-4026-ADDD-C0C5723B5E9F}" uniqueName="1" name="Threads" queryTableFieldId="1"/>
    <tableColumn id="2" xr3:uid="{66F3C5F1-0608-43F4-B8BD-0A7DBF66DECB}" uniqueName="2" name="NImgs" queryTableFieldId="2"/>
    <tableColumn id="3" xr3:uid="{31A6B407-5A40-4D64-B7EC-DAA1AE32B6CB}" uniqueName="3" name="mean" queryTableFieldId="3"/>
    <tableColumn id="4" xr3:uid="{B5BD37B6-F1C0-4A12-AF91-D37398064C11}" uniqueName="4" name="Colonna1" queryTableFieldId="4" dataDxfId="11">
      <calculatedColumnFormula>5000/executionTime_5IMGS__2[[#This Row],[mean]]</calculatedColumnFormula>
    </tableColumn>
    <tableColumn id="5" xr3:uid="{959708A8-C950-4B05-B9B7-D44CDFA29D8F}" uniqueName="5" name="Colonna2" queryTableFieldId="5" dataDxfId="10">
      <calculatedColumnFormula>$I$2/executionTime_5IMGS__2[[#This Row],[mean]]</calculatedColumnFormula>
    </tableColumn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F17B5C5-F5FB-4853-8239-5B5B7E829D1E}" name="executionTime_10IMGS__2" displayName="executionTime_10IMGS__2" ref="M1:Q19" tableType="queryTable" totalsRowShown="0">
  <autoFilter ref="M1:Q19" xr:uid="{CF17B5C5-F5FB-4853-8239-5B5B7E829D1E}"/>
  <tableColumns count="5">
    <tableColumn id="1" xr3:uid="{A4A9984B-99CF-4A35-951A-DCF6D150EEA8}" uniqueName="1" name="Threads" queryTableFieldId="1"/>
    <tableColumn id="2" xr3:uid="{929818BD-BB1A-4CAB-A80C-BEC8BC46ADA7}" uniqueName="2" name="NImgs" queryTableFieldId="2"/>
    <tableColumn id="3" xr3:uid="{79CFCCE1-55A5-4BBA-ACC1-F2D3CB44C66B}" uniqueName="3" name="mean" queryTableFieldId="3"/>
    <tableColumn id="4" xr3:uid="{F62C7DBF-FD68-4020-B1B3-B4F6C3257FDD}" uniqueName="4" name="Colonna1" queryTableFieldId="4" dataDxfId="9">
      <calculatedColumnFormula>executionTime_10IMGS__2[[#This Row],[NImgs]]*1000/executionTime_10IMGS__2[[#This Row],[mean]]</calculatedColumnFormula>
    </tableColumn>
    <tableColumn id="5" xr3:uid="{353CF1E9-3637-4636-9686-D0587A1D2765}" uniqueName="5" name="Colonna2" queryTableFieldId="5" dataDxfId="8">
      <calculatedColumnFormula>$O$2/executionTime_10IMGS__2[[#This Row],[mean]]</calculatedColumnFormula>
    </tableColumn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CD60513-7599-4F9E-95EF-8D32597EE299}" name="executionTime_1IMGS__3" displayName="executionTime_1IMGS__3" ref="A1:E19" tableType="queryTable" totalsRowShown="0">
  <autoFilter ref="A1:E19" xr:uid="{8CD60513-7599-4F9E-95EF-8D32597EE299}"/>
  <tableColumns count="5">
    <tableColumn id="1" xr3:uid="{84784ED2-A46D-485B-83AB-C349B7A67BFD}" uniqueName="1" name="Threads" queryTableFieldId="1"/>
    <tableColumn id="2" xr3:uid="{3A277DB2-7C64-4A6B-A7FF-39D207472F69}" uniqueName="2" name="NImgs" queryTableFieldId="2"/>
    <tableColumn id="3" xr3:uid="{2D95CF3C-A833-4C37-A146-9195E5FA282C}" uniqueName="3" name="mean" queryTableFieldId="3"/>
    <tableColumn id="4" xr3:uid="{C4D4CA08-593E-408D-AA57-369A391BA6D6}" uniqueName="4" name="Colonna1" queryTableFieldId="4" dataDxfId="7">
      <calculatedColumnFormula>(executionTime_1IMGS__3[[#This Row],[NImgs]]*1000)/executionTime_1IMGS__3[[#This Row],[mean]]</calculatedColumnFormula>
    </tableColumn>
    <tableColumn id="5" xr3:uid="{D8ADCAE5-C08B-43B1-A4D1-85C2E6F4823E}" uniqueName="5" name="Colonna2" queryTableFieldId="5" dataDxfId="6">
      <calculatedColumnFormula>$C$2/executionTime_1IMGS__3[[#This Row],[mean]]</calculatedColumnFormula>
    </tableColumn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B9BE23C-A92A-4BBE-82C4-0F05BC28CBB2}" name="executionTime_5IMGS__3" displayName="executionTime_5IMGS__3" ref="G1:K19" tableType="queryTable" totalsRowShown="0">
  <autoFilter ref="G1:K19" xr:uid="{2B9BE23C-A92A-4BBE-82C4-0F05BC28CBB2}"/>
  <tableColumns count="5">
    <tableColumn id="1" xr3:uid="{CC5BBF57-F116-45D9-91B3-56036A9C738A}" uniqueName="1" name="Threads" queryTableFieldId="1"/>
    <tableColumn id="2" xr3:uid="{50F47840-48A5-49AC-A2AA-8AB1A626FBDB}" uniqueName="2" name="NImgs" queryTableFieldId="2"/>
    <tableColumn id="3" xr3:uid="{9CBCBF29-DE79-4AB8-AD41-66BBB9008E42}" uniqueName="3" name="mean" queryTableFieldId="3"/>
    <tableColumn id="4" xr3:uid="{F50306B2-A0DD-443D-BCE6-79AE5B839CA2}" uniqueName="4" name="Colonna1" queryTableFieldId="4" dataDxfId="5">
      <calculatedColumnFormula>(executionTime_5IMGS__3[[#This Row],[NImgs]]*1000)/executionTime_5IMGS__3[[#This Row],[mean]]</calculatedColumnFormula>
    </tableColumn>
    <tableColumn id="5" xr3:uid="{A80F8E6E-8715-4B50-B62E-DFAD0115E389}" uniqueName="5" name="Colonna2" queryTableFieldId="5" dataDxfId="4">
      <calculatedColumnFormula>$I$2/executionTime_5IMGS__3[[#This Row],[mean]]</calculatedColumnFormula>
    </tableColumn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8473D83-BE0B-4FDD-8CE7-AA7A011E51D6}" name="executionTime_10IMGS__3" displayName="executionTime_10IMGS__3" ref="M1:Q19" tableType="queryTable" totalsRowShown="0">
  <autoFilter ref="M1:Q19" xr:uid="{D8473D83-BE0B-4FDD-8CE7-AA7A011E51D6}"/>
  <tableColumns count="5">
    <tableColumn id="1" xr3:uid="{C3025E68-B51B-444D-8C3F-972431D782A2}" uniqueName="1" name="Threads" queryTableFieldId="1"/>
    <tableColumn id="2" xr3:uid="{5F8AD89C-A345-4E95-9412-2E7942370B92}" uniqueName="2" name="NImgs" queryTableFieldId="2"/>
    <tableColumn id="3" xr3:uid="{0EB3F410-BE43-48AD-93AF-EB62D5C17836}" uniqueName="3" name="mean" queryTableFieldId="3"/>
    <tableColumn id="4" xr3:uid="{399A7E89-47B9-4E61-9C18-4B631B5AEF2B}" uniqueName="4" name="Colonna1" queryTableFieldId="4" dataDxfId="3">
      <calculatedColumnFormula>(executionTime_10IMGS__3[[#This Row],[NImgs]]*1000)/executionTime_10IMGS__3[[#This Row],[mean]]</calculatedColumnFormula>
    </tableColumn>
    <tableColumn id="5" xr3:uid="{44D69468-6E3A-4039-B7FE-530676410D7B}" uniqueName="5" name="Colonna2" queryTableFieldId="5" dataDxfId="2">
      <calculatedColumnFormula>$O$2/executionTime_10IMGS__3[[#This Row],[mean]]</calculatedColumnFormula>
    </tableColumn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5151815-D6E7-40B0-AC7A-756EE2283BCF}" name="scalability" displayName="scalability" ref="A1:D6" tableType="queryTable" totalsRowShown="0">
  <autoFilter ref="A1:D6" xr:uid="{A5151815-D6E7-40B0-AC7A-756EE2283BCF}"/>
  <tableColumns count="4">
    <tableColumn id="1" xr3:uid="{57F5DC95-2DF8-4CC9-A96D-0C3580C5CBB9}" uniqueName="1" name="RowsFilter" queryTableFieldId="1"/>
    <tableColumn id="2" xr3:uid="{AE8E78C4-ACE5-4A33-BCFF-3CD12E96DCDD}" uniqueName="2" name="mean" queryTableFieldId="2"/>
    <tableColumn id="3" xr3:uid="{0057A1E7-C52B-4ED2-86CB-D0730E85062E}" uniqueName="3" name="Colonna1" queryTableFieldId="3" dataDxfId="1">
      <calculatedColumnFormula>scalability[[#This Row],[RowsFilter]]*scalability[[#This Row],[RowsFilter]]*3840*2160</calculatedColumnFormula>
    </tableColumn>
    <tableColumn id="4" xr3:uid="{2ACF230D-AA50-4309-8407-E9745B74DD75}" uniqueName="4" name="Colonna2" queryTableFieldId="4" dataDxfId="0">
      <calculatedColumnFormula>scalability[[#This Row],[mean]]/scalability[[#This Row],[Colonna1]]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drawing" Target="../drawings/drawing2.xml"/><Relationship Id="rId4" Type="http://schemas.openxmlformats.org/officeDocument/2006/relationships/table" Target="../tables/table6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drawing" Target="../drawings/drawing3.xml"/><Relationship Id="rId4" Type="http://schemas.openxmlformats.org/officeDocument/2006/relationships/table" Target="../tables/table9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"/>
  <sheetViews>
    <sheetView workbookViewId="0">
      <selection activeCell="M1" sqref="M1:Q19"/>
    </sheetView>
  </sheetViews>
  <sheetFormatPr defaultRowHeight="14.5" x14ac:dyDescent="0.35"/>
  <cols>
    <col min="1" max="1" width="9.81640625" bestFit="1" customWidth="1"/>
    <col min="2" max="2" width="8.26953125" bestFit="1" customWidth="1"/>
    <col min="3" max="3" width="10.90625" bestFit="1" customWidth="1"/>
    <col min="4" max="5" width="11.90625" bestFit="1" customWidth="1"/>
    <col min="7" max="7" width="9.81640625" bestFit="1" customWidth="1"/>
    <col min="8" max="8" width="8.26953125" bestFit="1" customWidth="1"/>
    <col min="9" max="9" width="10.90625" bestFit="1" customWidth="1"/>
    <col min="10" max="11" width="11.90625" bestFit="1" customWidth="1"/>
    <col min="13" max="13" width="9.81640625" bestFit="1" customWidth="1"/>
    <col min="14" max="14" width="8.26953125" bestFit="1" customWidth="1"/>
    <col min="15" max="17" width="11.906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M1" t="s">
        <v>0</v>
      </c>
      <c r="N1" t="s">
        <v>1</v>
      </c>
      <c r="O1" t="s">
        <v>2</v>
      </c>
      <c r="P1" t="s">
        <v>3</v>
      </c>
      <c r="Q1" t="s">
        <v>4</v>
      </c>
    </row>
    <row r="2" spans="1:17" x14ac:dyDescent="0.35">
      <c r="A2">
        <v>1</v>
      </c>
      <c r="B2">
        <v>1</v>
      </c>
      <c r="C2">
        <v>22484.887599999998</v>
      </c>
      <c r="D2">
        <f>1000/executionTime_1IMGS[[#This Row],[mean]]</f>
        <v>4.4474316162469947E-2</v>
      </c>
      <c r="E2">
        <f>$C$2/executionTime_1IMGS[[#This Row],[mean]]</f>
        <v>1</v>
      </c>
      <c r="G2">
        <v>1</v>
      </c>
      <c r="H2">
        <v>5</v>
      </c>
      <c r="I2">
        <v>114331.664</v>
      </c>
      <c r="J2">
        <f>5000/executionTime_5IMGS[[#This Row],[mean]]</f>
        <v>4.3732416944443318E-2</v>
      </c>
      <c r="K2">
        <f>$I$2/executionTime_5IMGS[[#This Row],[mean]]</f>
        <v>1</v>
      </c>
      <c r="M2">
        <v>1</v>
      </c>
      <c r="N2">
        <v>10</v>
      </c>
      <c r="O2">
        <v>230852.9038</v>
      </c>
      <c r="P2">
        <f>executionTime_10IMGS[[#This Row],[NImgs]]*1000/executionTime_10IMGS[[#This Row],[mean]]</f>
        <v>4.3317627092373613E-2</v>
      </c>
      <c r="Q2">
        <f>$O$2/executionTime_10IMGS[[#This Row],[mean]]</f>
        <v>1</v>
      </c>
    </row>
    <row r="3" spans="1:17" x14ac:dyDescent="0.35">
      <c r="A3">
        <v>2</v>
      </c>
      <c r="B3">
        <v>1</v>
      </c>
      <c r="C3">
        <v>11714.159599999999</v>
      </c>
      <c r="D3">
        <f>1000/executionTime_1IMGS[[#This Row],[mean]]</f>
        <v>8.5366772704718832E-2</v>
      </c>
      <c r="E3">
        <f>$C$2/executionTime_1IMGS[[#This Row],[mean]]</f>
        <v>1.9194622890403508</v>
      </c>
      <c r="G3">
        <v>2</v>
      </c>
      <c r="H3">
        <v>5</v>
      </c>
      <c r="I3">
        <v>57891.686200000004</v>
      </c>
      <c r="J3">
        <f>5000/executionTime_5IMGS[[#This Row],[mean]]</f>
        <v>8.6368187354680978E-2</v>
      </c>
      <c r="K3">
        <f>$I$2/executionTime_5IMGS[[#This Row],[mean]]</f>
        <v>1.9749237153848871</v>
      </c>
      <c r="M3">
        <v>2</v>
      </c>
      <c r="N3">
        <v>10</v>
      </c>
      <c r="O3">
        <v>115117.80440000001</v>
      </c>
      <c r="P3">
        <f>executionTime_10IMGS[[#This Row],[NImgs]]*1000/executionTime_10IMGS[[#This Row],[mean]]</f>
        <v>8.686753584400364E-2</v>
      </c>
      <c r="Q3">
        <f>$O$2/executionTime_10IMGS[[#This Row],[mean]]</f>
        <v>2.0053622895538821</v>
      </c>
    </row>
    <row r="4" spans="1:17" x14ac:dyDescent="0.35">
      <c r="A4">
        <v>3</v>
      </c>
      <c r="B4">
        <v>1</v>
      </c>
      <c r="C4">
        <v>7768.5420000000004</v>
      </c>
      <c r="D4">
        <f>1000/executionTime_1IMGS[[#This Row],[mean]]</f>
        <v>0.12872428314090339</v>
      </c>
      <c r="E4">
        <f>$C$2/executionTime_1IMGS[[#This Row],[mean]]</f>
        <v>2.8943510378137876</v>
      </c>
      <c r="G4">
        <v>3</v>
      </c>
      <c r="H4">
        <v>5</v>
      </c>
      <c r="I4">
        <v>39310.391600000003</v>
      </c>
      <c r="J4">
        <f>5000/executionTime_5IMGS[[#This Row],[mean]]</f>
        <v>0.12719283111898586</v>
      </c>
      <c r="K4">
        <f>$I$2/executionTime_5IMGS[[#This Row],[mean]]</f>
        <v>2.9084336061409268</v>
      </c>
      <c r="M4">
        <v>3</v>
      </c>
      <c r="N4">
        <v>10</v>
      </c>
      <c r="O4">
        <v>79006.966</v>
      </c>
      <c r="P4">
        <f>executionTime_10IMGS[[#This Row],[NImgs]]*1000/executionTime_10IMGS[[#This Row],[mean]]</f>
        <v>0.12657111779232227</v>
      </c>
      <c r="Q4">
        <f>$O$2/executionTime_10IMGS[[#This Row],[mean]]</f>
        <v>2.9219310079569438</v>
      </c>
    </row>
    <row r="5" spans="1:17" x14ac:dyDescent="0.35">
      <c r="A5">
        <v>4</v>
      </c>
      <c r="B5">
        <v>1</v>
      </c>
      <c r="C5">
        <v>5934.8793999999998</v>
      </c>
      <c r="D5">
        <f>1000/executionTime_1IMGS[[#This Row],[mean]]</f>
        <v>0.16849542047981633</v>
      </c>
      <c r="E5">
        <f>$C$2/executionTime_1IMGS[[#This Row],[mean]]</f>
        <v>3.7886005906034077</v>
      </c>
      <c r="G5">
        <v>4</v>
      </c>
      <c r="H5">
        <v>5</v>
      </c>
      <c r="I5">
        <v>29356.448199999999</v>
      </c>
      <c r="J5">
        <f>5000/executionTime_5IMGS[[#This Row],[mean]]</f>
        <v>0.17032033187175552</v>
      </c>
      <c r="K5">
        <f>$I$2/executionTime_5IMGS[[#This Row],[mean]]</f>
        <v>3.8946013911860091</v>
      </c>
      <c r="M5">
        <v>4</v>
      </c>
      <c r="N5">
        <v>10</v>
      </c>
      <c r="O5">
        <v>59214.988799999999</v>
      </c>
      <c r="P5">
        <f>executionTime_10IMGS[[#This Row],[NImgs]]*1000/executionTime_10IMGS[[#This Row],[mean]]</f>
        <v>0.16887616130056585</v>
      </c>
      <c r="Q5">
        <f>$O$2/executionTime_10IMGS[[#This Row],[mean]]</f>
        <v>3.8985552218832811</v>
      </c>
    </row>
    <row r="6" spans="1:17" x14ac:dyDescent="0.35">
      <c r="A6">
        <v>5</v>
      </c>
      <c r="B6">
        <v>1</v>
      </c>
      <c r="C6">
        <v>4831.4881999999998</v>
      </c>
      <c r="D6">
        <f>1000/executionTime_1IMGS[[#This Row],[mean]]</f>
        <v>0.20697556500293224</v>
      </c>
      <c r="E6">
        <f>$C$2/executionTime_1IMGS[[#This Row],[mean]]</f>
        <v>4.6538223150374245</v>
      </c>
      <c r="G6">
        <v>5</v>
      </c>
      <c r="H6">
        <v>5</v>
      </c>
      <c r="I6">
        <v>23853.821799999998</v>
      </c>
      <c r="J6">
        <f>5000/executionTime_5IMGS[[#This Row],[mean]]</f>
        <v>0.20961001729291029</v>
      </c>
      <c r="K6">
        <f>$I$2/executionTime_5IMGS[[#This Row],[mean]]</f>
        <v>4.7930124136334422</v>
      </c>
      <c r="M6">
        <v>5</v>
      </c>
      <c r="N6">
        <v>10</v>
      </c>
      <c r="O6">
        <v>48233.665200000003</v>
      </c>
      <c r="P6">
        <f>executionTime_10IMGS[[#This Row],[NImgs]]*1000/executionTime_10IMGS[[#This Row],[mean]]</f>
        <v>0.20732407455529628</v>
      </c>
      <c r="Q6">
        <f>$O$2/executionTime_10IMGS[[#This Row],[mean]]</f>
        <v>4.7861364638737838</v>
      </c>
    </row>
    <row r="7" spans="1:17" x14ac:dyDescent="0.35">
      <c r="A7">
        <v>6</v>
      </c>
      <c r="B7">
        <v>1</v>
      </c>
      <c r="C7">
        <v>4076.6181999999999</v>
      </c>
      <c r="D7">
        <f>1000/executionTime_1IMGS[[#This Row],[mean]]</f>
        <v>0.245301362781533</v>
      </c>
      <c r="E7">
        <f>$C$2/executionTime_1IMGS[[#This Row],[mean]]</f>
        <v>5.5155735702695923</v>
      </c>
      <c r="G7">
        <v>6</v>
      </c>
      <c r="H7">
        <v>5</v>
      </c>
      <c r="I7">
        <v>20346.254000000001</v>
      </c>
      <c r="J7">
        <f>5000/executionTime_5IMGS[[#This Row],[mean]]</f>
        <v>0.24574548219048084</v>
      </c>
      <c r="K7">
        <f>$I$2/executionTime_5IMGS[[#This Row],[mean]]</f>
        <v>5.6192979798640081</v>
      </c>
      <c r="M7">
        <v>6</v>
      </c>
      <c r="N7">
        <v>10</v>
      </c>
      <c r="O7">
        <v>40458.220800000003</v>
      </c>
      <c r="P7">
        <f>executionTime_10IMGS[[#This Row],[NImgs]]*1000/executionTime_10IMGS[[#This Row],[mean]]</f>
        <v>0.24716855566718346</v>
      </c>
      <c r="Q7">
        <f>$O$2/executionTime_10IMGS[[#This Row],[mean]]</f>
        <v>5.7059578803821243</v>
      </c>
    </row>
    <row r="8" spans="1:17" x14ac:dyDescent="0.35">
      <c r="A8">
        <v>7</v>
      </c>
      <c r="B8">
        <v>1</v>
      </c>
      <c r="C8">
        <v>3460.6705999999999</v>
      </c>
      <c r="D8">
        <f>1000/executionTime_1IMGS[[#This Row],[mean]]</f>
        <v>0.28896133599077589</v>
      </c>
      <c r="E8">
        <f>$C$2/executionTime_1IMGS[[#This Row],[mean]]</f>
        <v>6.4972631604984299</v>
      </c>
      <c r="G8">
        <v>7</v>
      </c>
      <c r="H8">
        <v>5</v>
      </c>
      <c r="I8">
        <v>17522.897399999998</v>
      </c>
      <c r="J8">
        <f>5000/executionTime_5IMGS[[#This Row],[mean]]</f>
        <v>0.28534093910747893</v>
      </c>
      <c r="K8">
        <f>$I$2/executionTime_5IMGS[[#This Row],[mean]]</f>
        <v>6.5247008750961477</v>
      </c>
      <c r="M8">
        <v>7</v>
      </c>
      <c r="N8">
        <v>10</v>
      </c>
      <c r="O8">
        <v>35406.536200000002</v>
      </c>
      <c r="P8">
        <f>executionTime_10IMGS[[#This Row],[NImgs]]*1000/executionTime_10IMGS[[#This Row],[mean]]</f>
        <v>0.28243372758954033</v>
      </c>
      <c r="Q8">
        <f>$O$2/executionTime_10IMGS[[#This Row],[mean]]</f>
        <v>6.5200646145103569</v>
      </c>
    </row>
    <row r="9" spans="1:17" x14ac:dyDescent="0.35">
      <c r="A9">
        <v>8</v>
      </c>
      <c r="B9">
        <v>1</v>
      </c>
      <c r="C9">
        <v>3128.9423999999999</v>
      </c>
      <c r="D9">
        <f>1000/executionTime_1IMGS[[#This Row],[mean]]</f>
        <v>0.31959680689551845</v>
      </c>
      <c r="E9">
        <f>$C$2/executionTime_1IMGS[[#This Row],[mean]]</f>
        <v>7.1860982803646367</v>
      </c>
      <c r="G9">
        <v>8</v>
      </c>
      <c r="H9">
        <v>5</v>
      </c>
      <c r="I9">
        <v>15582.2034</v>
      </c>
      <c r="J9">
        <f>5000/executionTime_5IMGS[[#This Row],[mean]]</f>
        <v>0.32087888160925943</v>
      </c>
      <c r="K9">
        <f>$I$2/executionTime_5IMGS[[#This Row],[mean]]</f>
        <v>7.3373232953691261</v>
      </c>
      <c r="M9">
        <v>8</v>
      </c>
      <c r="N9">
        <v>10</v>
      </c>
      <c r="O9">
        <v>31411.059400000002</v>
      </c>
      <c r="P9">
        <f>executionTime_10IMGS[[#This Row],[NImgs]]*1000/executionTime_10IMGS[[#This Row],[mean]]</f>
        <v>0.31835920822205693</v>
      </c>
      <c r="Q9">
        <f>$O$2/executionTime_10IMGS[[#This Row],[mean]]</f>
        <v>7.3494147669530685</v>
      </c>
    </row>
    <row r="10" spans="1:17" x14ac:dyDescent="0.35">
      <c r="A10">
        <v>9</v>
      </c>
      <c r="B10">
        <v>1</v>
      </c>
      <c r="C10">
        <v>2855.0945999999999</v>
      </c>
      <c r="D10">
        <f>1000/executionTime_1IMGS[[#This Row],[mean]]</f>
        <v>0.35025109150498901</v>
      </c>
      <c r="E10">
        <f>$C$2/executionTime_1IMGS[[#This Row],[mean]]</f>
        <v>7.8753564242669922</v>
      </c>
      <c r="G10">
        <v>9</v>
      </c>
      <c r="H10">
        <v>5</v>
      </c>
      <c r="I10">
        <v>14129.707399999999</v>
      </c>
      <c r="J10">
        <f>5000/executionTime_5IMGS[[#This Row],[mean]]</f>
        <v>0.35386436947731842</v>
      </c>
      <c r="K10">
        <f>$I$2/executionTime_5IMGS[[#This Row],[mean]]</f>
        <v>8.0915804385305261</v>
      </c>
      <c r="M10">
        <v>9</v>
      </c>
      <c r="N10">
        <v>10</v>
      </c>
      <c r="O10">
        <v>28471.939600000002</v>
      </c>
      <c r="P10">
        <f>executionTime_10IMGS[[#This Row],[NImgs]]*1000/executionTime_10IMGS[[#This Row],[mean]]</f>
        <v>0.35122299852026939</v>
      </c>
      <c r="Q10">
        <f>$O$2/executionTime_10IMGS[[#This Row],[mean]]</f>
        <v>8.10808490897473</v>
      </c>
    </row>
    <row r="11" spans="1:17" x14ac:dyDescent="0.35">
      <c r="A11">
        <v>10</v>
      </c>
      <c r="B11">
        <v>1</v>
      </c>
      <c r="C11">
        <v>2612.7975999999999</v>
      </c>
      <c r="D11">
        <f>1000/executionTime_1IMGS[[#This Row],[mean]]</f>
        <v>0.38273152118633302</v>
      </c>
      <c r="E11">
        <f>$C$2/executionTime_1IMGS[[#This Row],[mean]]</f>
        <v>8.6056752348517165</v>
      </c>
      <c r="G11">
        <v>10</v>
      </c>
      <c r="H11">
        <v>5</v>
      </c>
      <c r="I11">
        <v>13010.438</v>
      </c>
      <c r="J11">
        <f>5000/executionTime_5IMGS[[#This Row],[mean]]</f>
        <v>0.38430681580435649</v>
      </c>
      <c r="K11">
        <f>$I$2/executionTime_5IMGS[[#This Row],[mean]]</f>
        <v>8.7876875474907159</v>
      </c>
      <c r="M11">
        <v>10</v>
      </c>
      <c r="N11">
        <v>10</v>
      </c>
      <c r="O11">
        <v>25587.940200000001</v>
      </c>
      <c r="P11">
        <f>executionTime_10IMGS[[#This Row],[NImgs]]*1000/executionTime_10IMGS[[#This Row],[mean]]</f>
        <v>0.39080910467345864</v>
      </c>
      <c r="Q11">
        <f>$O$2/executionTime_10IMGS[[#This Row],[mean]]</f>
        <v>9.0219416645346069</v>
      </c>
    </row>
    <row r="12" spans="1:17" x14ac:dyDescent="0.35">
      <c r="A12">
        <v>11</v>
      </c>
      <c r="B12">
        <v>1</v>
      </c>
      <c r="C12">
        <v>2383.1945999999998</v>
      </c>
      <c r="D12">
        <f>1000/executionTime_1IMGS[[#This Row],[mean]]</f>
        <v>0.41960484469040005</v>
      </c>
      <c r="E12">
        <f>$C$2/executionTime_1IMGS[[#This Row],[mean]]</f>
        <v>9.4347677692791017</v>
      </c>
      <c r="G12">
        <v>11</v>
      </c>
      <c r="H12">
        <v>5</v>
      </c>
      <c r="I12">
        <v>12031.8048</v>
      </c>
      <c r="J12">
        <f>5000/executionTime_5IMGS[[#This Row],[mean]]</f>
        <v>0.41556525252138399</v>
      </c>
      <c r="K12">
        <f>$I$2/executionTime_5IMGS[[#This Row],[mean]]</f>
        <v>9.5024533642700053</v>
      </c>
      <c r="M12">
        <v>11</v>
      </c>
      <c r="N12">
        <v>10</v>
      </c>
      <c r="O12">
        <v>24066.953399999999</v>
      </c>
      <c r="P12">
        <f>executionTime_10IMGS[[#This Row],[NImgs]]*1000/executionTime_10IMGS[[#This Row],[mean]]</f>
        <v>0.41550751496448241</v>
      </c>
      <c r="Q12">
        <f>$O$2/executionTime_10IMGS[[#This Row],[mean]]</f>
        <v>9.5921116380272711</v>
      </c>
    </row>
    <row r="13" spans="1:17" x14ac:dyDescent="0.35">
      <c r="A13">
        <v>12</v>
      </c>
      <c r="B13">
        <v>1</v>
      </c>
      <c r="C13">
        <v>2253.7730000000001</v>
      </c>
      <c r="D13">
        <f>1000/executionTime_1IMGS[[#This Row],[mean]]</f>
        <v>0.44370040816000544</v>
      </c>
      <c r="E13">
        <f>$C$2/executionTime_1IMGS[[#This Row],[mean]]</f>
        <v>9.9765538055518448</v>
      </c>
      <c r="G13">
        <v>12</v>
      </c>
      <c r="H13">
        <v>5</v>
      </c>
      <c r="I13">
        <v>11270.903200000001</v>
      </c>
      <c r="J13">
        <f>5000/executionTime_5IMGS[[#This Row],[mean]]</f>
        <v>0.44362017056450276</v>
      </c>
      <c r="K13">
        <f>$I$2/executionTime_5IMGS[[#This Row],[mean]]</f>
        <v>10.143966456920683</v>
      </c>
      <c r="M13">
        <v>12</v>
      </c>
      <c r="N13">
        <v>10</v>
      </c>
      <c r="O13">
        <v>22545.3734</v>
      </c>
      <c r="P13">
        <f>executionTime_10IMGS[[#This Row],[NImgs]]*1000/executionTime_10IMGS[[#This Row],[mean]]</f>
        <v>0.44354998351901326</v>
      </c>
      <c r="Q13">
        <f>$O$2/executionTime_10IMGS[[#This Row],[mean]]</f>
        <v>10.239480167580636</v>
      </c>
    </row>
    <row r="14" spans="1:17" x14ac:dyDescent="0.35">
      <c r="A14">
        <v>13</v>
      </c>
      <c r="B14">
        <v>1</v>
      </c>
      <c r="C14">
        <v>2178.1864</v>
      </c>
      <c r="D14">
        <f>1000/executionTime_1IMGS[[#This Row],[mean]]</f>
        <v>0.45909753178148571</v>
      </c>
      <c r="E14">
        <f>$C$2/executionTime_1IMGS[[#This Row],[mean]]</f>
        <v>10.322756399544133</v>
      </c>
      <c r="G14">
        <v>13</v>
      </c>
      <c r="H14">
        <v>5</v>
      </c>
      <c r="I14">
        <v>10891.1958</v>
      </c>
      <c r="J14">
        <f>5000/executionTime_5IMGS[[#This Row],[mean]]</f>
        <v>0.45908641179694887</v>
      </c>
      <c r="K14">
        <f>$I$2/executionTime_5IMGS[[#This Row],[mean]]</f>
        <v>10.49762267610688</v>
      </c>
      <c r="M14">
        <v>13</v>
      </c>
      <c r="N14">
        <v>10</v>
      </c>
      <c r="O14">
        <v>21395.169600000001</v>
      </c>
      <c r="P14">
        <f>executionTime_10IMGS[[#This Row],[NImgs]]*1000/executionTime_10IMGS[[#This Row],[mean]]</f>
        <v>0.46739521990047694</v>
      </c>
      <c r="Q14">
        <f>$O$2/executionTime_10IMGS[[#This Row],[mean]]</f>
        <v>10.789954373626465</v>
      </c>
    </row>
    <row r="15" spans="1:17" x14ac:dyDescent="0.35">
      <c r="A15">
        <v>14</v>
      </c>
      <c r="B15">
        <v>1</v>
      </c>
      <c r="C15">
        <v>2054.4066000000003</v>
      </c>
      <c r="D15">
        <f>1000/executionTime_1IMGS[[#This Row],[mean]]</f>
        <v>0.48675856084185082</v>
      </c>
      <c r="E15">
        <f>$C$2/executionTime_1IMGS[[#This Row],[mean]]</f>
        <v>10.944711528866776</v>
      </c>
      <c r="G15">
        <v>14</v>
      </c>
      <c r="H15">
        <v>5</v>
      </c>
      <c r="I15">
        <v>10276.592000000001</v>
      </c>
      <c r="J15">
        <f>5000/executionTime_5IMGS[[#This Row],[mean]]</f>
        <v>0.4865426203550749</v>
      </c>
      <c r="K15">
        <f>$I$2/executionTime_5IMGS[[#This Row],[mean]]</f>
        <v>11.125445478423197</v>
      </c>
      <c r="M15">
        <v>14</v>
      </c>
      <c r="N15">
        <v>10</v>
      </c>
      <c r="O15">
        <v>20142.583999999999</v>
      </c>
      <c r="P15">
        <f>executionTime_10IMGS[[#This Row],[NImgs]]*1000/executionTime_10IMGS[[#This Row],[mean]]</f>
        <v>0.49646063285624131</v>
      </c>
      <c r="Q15">
        <f>$O$2/executionTime_10IMGS[[#This Row],[mean]]</f>
        <v>11.4609378717249</v>
      </c>
    </row>
    <row r="16" spans="1:17" x14ac:dyDescent="0.35">
      <c r="A16">
        <v>15</v>
      </c>
      <c r="B16">
        <v>1</v>
      </c>
      <c r="C16">
        <v>1934.748</v>
      </c>
      <c r="D16">
        <f>1000/executionTime_1IMGS[[#This Row],[mean]]</f>
        <v>0.51686317804696014</v>
      </c>
      <c r="E16">
        <f>$C$2/executionTime_1IMGS[[#This Row],[mean]]</f>
        <v>11.621610462964684</v>
      </c>
      <c r="G16">
        <v>15</v>
      </c>
      <c r="H16">
        <v>5</v>
      </c>
      <c r="I16">
        <v>9715.7945999999993</v>
      </c>
      <c r="J16">
        <f>5000/executionTime_5IMGS[[#This Row],[mean]]</f>
        <v>0.51462594732087075</v>
      </c>
      <c r="K16">
        <f>$I$2/executionTime_5IMGS[[#This Row],[mean]]</f>
        <v>11.767608178954299</v>
      </c>
      <c r="M16">
        <v>15</v>
      </c>
      <c r="N16">
        <v>10</v>
      </c>
      <c r="O16">
        <v>19017.269199999999</v>
      </c>
      <c r="P16">
        <f>executionTime_10IMGS[[#This Row],[NImgs]]*1000/executionTime_10IMGS[[#This Row],[mean]]</f>
        <v>0.52583785268181404</v>
      </c>
      <c r="Q16">
        <f>$O$2/executionTime_10IMGS[[#This Row],[mean]]</f>
        <v>12.13911952195534</v>
      </c>
    </row>
    <row r="17" spans="1:17" x14ac:dyDescent="0.35">
      <c r="A17">
        <v>16</v>
      </c>
      <c r="B17">
        <v>1</v>
      </c>
      <c r="C17">
        <v>1881.252</v>
      </c>
      <c r="D17">
        <f>1000/executionTime_1IMGS[[#This Row],[mean]]</f>
        <v>0.53156089667944539</v>
      </c>
      <c r="E17">
        <f>$C$2/executionTime_1IMGS[[#This Row],[mean]]</f>
        <v>11.952087014392543</v>
      </c>
      <c r="G17">
        <v>16</v>
      </c>
      <c r="H17">
        <v>5</v>
      </c>
      <c r="I17">
        <v>9354.382599999999</v>
      </c>
      <c r="J17">
        <f>5000/executionTime_5IMGS[[#This Row],[mean]]</f>
        <v>0.5345088194275911</v>
      </c>
      <c r="K17">
        <f>$I$2/executionTime_5IMGS[[#This Row],[mean]]</f>
        <v>12.222256549566405</v>
      </c>
      <c r="M17">
        <v>16</v>
      </c>
      <c r="N17">
        <v>10</v>
      </c>
      <c r="O17">
        <v>18234.047200000001</v>
      </c>
      <c r="P17">
        <f>executionTime_10IMGS[[#This Row],[NImgs]]*1000/executionTime_10IMGS[[#This Row],[mean]]</f>
        <v>0.54842459769436158</v>
      </c>
      <c r="Q17">
        <f>$O$2/executionTime_10IMGS[[#This Row],[mean]]</f>
        <v>12.660541089309014</v>
      </c>
    </row>
    <row r="18" spans="1:17" x14ac:dyDescent="0.35">
      <c r="A18">
        <v>17</v>
      </c>
      <c r="B18">
        <v>1</v>
      </c>
      <c r="C18">
        <v>1992.8462</v>
      </c>
      <c r="D18">
        <f>1000/executionTime_1IMGS[[#This Row],[mean]]</f>
        <v>0.50179487007075607</v>
      </c>
      <c r="E18">
        <f>$C$2/executionTime_1IMGS[[#This Row],[mean]]</f>
        <v>11.282801251797554</v>
      </c>
      <c r="G18">
        <v>17</v>
      </c>
      <c r="H18">
        <v>5</v>
      </c>
      <c r="I18">
        <v>9417.8757999999998</v>
      </c>
      <c r="J18">
        <f>5000/executionTime_5IMGS[[#This Row],[mean]]</f>
        <v>0.53090528121001557</v>
      </c>
      <c r="K18">
        <f>$I$2/executionTime_5IMGS[[#This Row],[mean]]</f>
        <v>12.139856845425802</v>
      </c>
      <c r="M18">
        <v>17</v>
      </c>
      <c r="N18">
        <v>10</v>
      </c>
      <c r="O18">
        <v>19318.191600000002</v>
      </c>
      <c r="P18">
        <f>executionTime_10IMGS[[#This Row],[NImgs]]*1000/executionTime_10IMGS[[#This Row],[mean]]</f>
        <v>0.51764679671155134</v>
      </c>
      <c r="Q18">
        <f>$O$2/executionTime_10IMGS[[#This Row],[mean]]</f>
        <v>11.950026616362992</v>
      </c>
    </row>
    <row r="19" spans="1:17" x14ac:dyDescent="0.35">
      <c r="A19">
        <v>18</v>
      </c>
      <c r="B19">
        <v>1</v>
      </c>
      <c r="C19">
        <v>1970.0162</v>
      </c>
      <c r="D19">
        <f>1000/executionTime_1IMGS[[#This Row],[mean]]</f>
        <v>0.50761003894282697</v>
      </c>
      <c r="E19">
        <f>$C$2/executionTime_1IMGS[[#This Row],[mean]]</f>
        <v>11.413554670261085</v>
      </c>
      <c r="G19">
        <v>18</v>
      </c>
      <c r="H19">
        <v>5</v>
      </c>
      <c r="I19">
        <v>10247.372799999999</v>
      </c>
      <c r="J19">
        <f>5000/executionTime_5IMGS[[#This Row],[mean]]</f>
        <v>0.48792994044288118</v>
      </c>
      <c r="K19">
        <f>$I$2/executionTime_5IMGS[[#This Row],[mean]]</f>
        <v>11.1571684012511</v>
      </c>
      <c r="M19">
        <v>18</v>
      </c>
      <c r="N19">
        <v>10</v>
      </c>
      <c r="O19">
        <v>18902.961800000001</v>
      </c>
      <c r="P19">
        <f>executionTime_10IMGS[[#This Row],[NImgs]]*1000/executionTime_10IMGS[[#This Row],[mean]]</f>
        <v>0.5290176272799747</v>
      </c>
      <c r="Q19">
        <f>$O$2/executionTime_10IMGS[[#This Row],[mean]]</f>
        <v>12.212525541896825</v>
      </c>
    </row>
  </sheetData>
  <phoneticPr fontId="1" type="noConversion"/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83E7D-2354-4BB5-8416-EB0C50186856}">
  <dimension ref="A1:Q19"/>
  <sheetViews>
    <sheetView workbookViewId="0">
      <selection activeCell="R19" sqref="R19"/>
    </sheetView>
  </sheetViews>
  <sheetFormatPr defaultRowHeight="14.5" x14ac:dyDescent="0.35"/>
  <cols>
    <col min="1" max="1" width="9.81640625" bestFit="1" customWidth="1"/>
    <col min="2" max="2" width="8.26953125" bestFit="1" customWidth="1"/>
    <col min="3" max="3" width="10.90625" bestFit="1" customWidth="1"/>
    <col min="4" max="5" width="11.90625" bestFit="1" customWidth="1"/>
    <col min="7" max="7" width="9.81640625" bestFit="1" customWidth="1"/>
    <col min="8" max="8" width="8.26953125" bestFit="1" customWidth="1"/>
    <col min="9" max="11" width="11.90625" bestFit="1" customWidth="1"/>
    <col min="13" max="13" width="9.81640625" bestFit="1" customWidth="1"/>
    <col min="14" max="14" width="8.26953125" bestFit="1" customWidth="1"/>
    <col min="15" max="17" width="11.906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M1" t="s">
        <v>0</v>
      </c>
      <c r="N1" t="s">
        <v>1</v>
      </c>
      <c r="O1" t="s">
        <v>2</v>
      </c>
      <c r="P1" t="s">
        <v>3</v>
      </c>
      <c r="Q1" t="s">
        <v>4</v>
      </c>
    </row>
    <row r="2" spans="1:17" x14ac:dyDescent="0.35">
      <c r="A2">
        <v>1</v>
      </c>
      <c r="B2">
        <v>1</v>
      </c>
      <c r="C2">
        <v>22490.666000000001</v>
      </c>
      <c r="D2">
        <f>1000/executionTime_1IMGS__2[[#This Row],[mean]]</f>
        <v>4.4462889627190229E-2</v>
      </c>
      <c r="E2">
        <f>$C$2/executionTime_1IMGS__2[[#This Row],[mean]]</f>
        <v>1</v>
      </c>
      <c r="G2">
        <v>1</v>
      </c>
      <c r="H2">
        <v>5</v>
      </c>
      <c r="I2">
        <v>111933.73639999999</v>
      </c>
      <c r="J2">
        <f>5000/executionTime_5IMGS__2[[#This Row],[mean]]</f>
        <v>4.4669285246873976E-2</v>
      </c>
      <c r="K2">
        <f>$I$2/executionTime_5IMGS__2[[#This Row],[mean]]</f>
        <v>1</v>
      </c>
      <c r="M2">
        <v>1</v>
      </c>
      <c r="N2">
        <v>10</v>
      </c>
      <c r="O2">
        <v>224856.3026</v>
      </c>
      <c r="P2">
        <f>executionTime_10IMGS__2[[#This Row],[NImgs]]*1000/executionTime_10IMGS__2[[#This Row],[mean]]</f>
        <v>4.4472847255649928E-2</v>
      </c>
      <c r="Q2">
        <f>$O$2/executionTime_10IMGS__2[[#This Row],[mean]]</f>
        <v>1</v>
      </c>
    </row>
    <row r="3" spans="1:17" x14ac:dyDescent="0.35">
      <c r="A3">
        <v>2</v>
      </c>
      <c r="B3">
        <v>1</v>
      </c>
      <c r="C3">
        <v>11337.581399999999</v>
      </c>
      <c r="D3">
        <f>1000/executionTime_1IMGS__2[[#This Row],[mean]]</f>
        <v>8.8202233326412999E-2</v>
      </c>
      <c r="E3">
        <f>$C$2/executionTime_1IMGS__2[[#This Row],[mean]]</f>
        <v>1.9837269701984237</v>
      </c>
      <c r="G3">
        <v>2</v>
      </c>
      <c r="H3">
        <v>5</v>
      </c>
      <c r="I3">
        <v>56307.57</v>
      </c>
      <c r="J3">
        <f>5000/executionTime_5IMGS__2[[#This Row],[mean]]</f>
        <v>8.8798007088567305E-2</v>
      </c>
      <c r="K3">
        <f>$I$2/executionTime_5IMGS__2[[#This Row],[mean]]</f>
        <v>1.9878985436594048</v>
      </c>
      <c r="M3">
        <v>2</v>
      </c>
      <c r="N3">
        <v>10</v>
      </c>
      <c r="O3">
        <v>113758.4682</v>
      </c>
      <c r="P3">
        <f>executionTime_10IMGS__2[[#This Row],[NImgs]]*1000/executionTime_10IMGS__2[[#This Row],[mean]]</f>
        <v>8.7905543721095922E-2</v>
      </c>
      <c r="Q3">
        <f>$O$2/executionTime_10IMGS__2[[#This Row],[mean]]</f>
        <v>1.9766115539168274</v>
      </c>
    </row>
    <row r="4" spans="1:17" x14ac:dyDescent="0.35">
      <c r="A4">
        <v>3</v>
      </c>
      <c r="B4">
        <v>1</v>
      </c>
      <c r="C4">
        <v>7854.2798000000003</v>
      </c>
      <c r="D4">
        <f>1000/executionTime_1IMGS__2[[#This Row],[mean]]</f>
        <v>0.12731912097147341</v>
      </c>
      <c r="E4">
        <f>$C$2/executionTime_1IMGS__2[[#This Row],[mean]]</f>
        <v>2.8634918251830039</v>
      </c>
      <c r="G4">
        <v>3</v>
      </c>
      <c r="H4">
        <v>5</v>
      </c>
      <c r="I4">
        <v>39109.661399999997</v>
      </c>
      <c r="J4">
        <f>5000/executionTime_5IMGS__2[[#This Row],[mean]]</f>
        <v>0.12784564787871061</v>
      </c>
      <c r="K4">
        <f>$I$2/executionTime_5IMGS__2[[#This Row],[mean]]</f>
        <v>2.8620482099085622</v>
      </c>
      <c r="M4">
        <v>3</v>
      </c>
      <c r="N4">
        <v>10</v>
      </c>
      <c r="O4">
        <v>78240.6302</v>
      </c>
      <c r="P4">
        <f>executionTime_10IMGS__2[[#This Row],[NImgs]]*1000/executionTime_10IMGS__2[[#This Row],[mean]]</f>
        <v>0.12781083146234679</v>
      </c>
      <c r="Q4">
        <f>$O$2/executionTime_10IMGS__2[[#This Row],[mean]]</f>
        <v>2.8739070994855047</v>
      </c>
    </row>
    <row r="5" spans="1:17" x14ac:dyDescent="0.35">
      <c r="A5">
        <v>4</v>
      </c>
      <c r="B5">
        <v>1</v>
      </c>
      <c r="C5">
        <v>5946.9078</v>
      </c>
      <c r="D5">
        <f>1000/executionTime_1IMGS__2[[#This Row],[mean]]</f>
        <v>0.16815461642099108</v>
      </c>
      <c r="E5">
        <f>$C$2/executionTime_1IMGS__2[[#This Row],[mean]]</f>
        <v>3.7819093142826263</v>
      </c>
      <c r="G5">
        <v>4</v>
      </c>
      <c r="H5">
        <v>5</v>
      </c>
      <c r="I5">
        <v>29692.55</v>
      </c>
      <c r="J5">
        <f>5000/executionTime_5IMGS__2[[#This Row],[mean]]</f>
        <v>0.16839240819666887</v>
      </c>
      <c r="K5">
        <f>$I$2/executionTime_5IMGS__2[[#This Row],[mean]]</f>
        <v>3.7697582861694263</v>
      </c>
      <c r="M5">
        <v>4</v>
      </c>
      <c r="N5">
        <v>10</v>
      </c>
      <c r="O5">
        <v>58490.2336</v>
      </c>
      <c r="P5">
        <f>executionTime_10IMGS__2[[#This Row],[NImgs]]*1000/executionTime_10IMGS__2[[#This Row],[mean]]</f>
        <v>0.17096871365547084</v>
      </c>
      <c r="Q5">
        <f>$O$2/executionTime_10IMGS__2[[#This Row],[mean]]</f>
        <v>3.8443392812847303</v>
      </c>
    </row>
    <row r="6" spans="1:17" x14ac:dyDescent="0.35">
      <c r="A6">
        <v>5</v>
      </c>
      <c r="B6">
        <v>1</v>
      </c>
      <c r="C6">
        <v>4742.3573999999999</v>
      </c>
      <c r="D6">
        <f>1000/executionTime_1IMGS__2[[#This Row],[mean]]</f>
        <v>0.21086559186787568</v>
      </c>
      <c r="E6">
        <f>$C$2/executionTime_1IMGS__2[[#This Row],[mean]]</f>
        <v>4.7425075975927085</v>
      </c>
      <c r="G6">
        <v>5</v>
      </c>
      <c r="H6">
        <v>5</v>
      </c>
      <c r="I6">
        <v>24222.696199999998</v>
      </c>
      <c r="J6">
        <f>5000/executionTime_5IMGS__2[[#This Row],[mean]]</f>
        <v>0.20641797918433211</v>
      </c>
      <c r="K6">
        <f>$I$2/executionTime_5IMGS__2[[#This Row],[mean]]</f>
        <v>4.6210271340479432</v>
      </c>
      <c r="M6">
        <v>5</v>
      </c>
      <c r="N6">
        <v>10</v>
      </c>
      <c r="O6">
        <v>48591.920399999995</v>
      </c>
      <c r="P6">
        <f>executionTime_10IMGS__2[[#This Row],[NImgs]]*1000/executionTime_10IMGS__2[[#This Row],[mean]]</f>
        <v>0.20579552974407656</v>
      </c>
      <c r="Q6">
        <f>$O$2/executionTime_10IMGS__2[[#This Row],[mean]]</f>
        <v>4.6274421909861383</v>
      </c>
    </row>
    <row r="7" spans="1:17" x14ac:dyDescent="0.35">
      <c r="A7">
        <v>6</v>
      </c>
      <c r="B7">
        <v>1</v>
      </c>
      <c r="C7">
        <v>4047.3154</v>
      </c>
      <c r="D7">
        <f>1000/executionTime_1IMGS__2[[#This Row],[mean]]</f>
        <v>0.24707735898220337</v>
      </c>
      <c r="E7">
        <f>$C$2/executionTime_1IMGS__2[[#This Row],[mean]]</f>
        <v>5.556934357030836</v>
      </c>
      <c r="G7">
        <v>6</v>
      </c>
      <c r="H7">
        <v>5</v>
      </c>
      <c r="I7">
        <v>20196.313600000001</v>
      </c>
      <c r="J7">
        <f>5000/executionTime_5IMGS__2[[#This Row],[mean]]</f>
        <v>0.24756993276238293</v>
      </c>
      <c r="K7">
        <f>$I$2/executionTime_5IMGS__2[[#This Row],[mean]]</f>
        <v>5.5422855188780584</v>
      </c>
      <c r="M7">
        <v>6</v>
      </c>
      <c r="N7">
        <v>10</v>
      </c>
      <c r="O7">
        <v>40277.995600000002</v>
      </c>
      <c r="P7">
        <f>executionTime_10IMGS__2[[#This Row],[NImgs]]*1000/executionTime_10IMGS__2[[#This Row],[mean]]</f>
        <v>0.24827451940036457</v>
      </c>
      <c r="Q7">
        <f>$O$2/executionTime_10IMGS__2[[#This Row],[mean]]</f>
        <v>5.5826090462157953</v>
      </c>
    </row>
    <row r="8" spans="1:17" x14ac:dyDescent="0.35">
      <c r="A8">
        <v>7</v>
      </c>
      <c r="B8">
        <v>1</v>
      </c>
      <c r="C8">
        <v>3492.4654</v>
      </c>
      <c r="D8">
        <f>1000/executionTime_1IMGS__2[[#This Row],[mean]]</f>
        <v>0.28633068204483858</v>
      </c>
      <c r="E8">
        <f>$C$2/executionTime_1IMGS__2[[#This Row],[mean]]</f>
        <v>6.4397677354226621</v>
      </c>
      <c r="G8">
        <v>7</v>
      </c>
      <c r="H8">
        <v>5</v>
      </c>
      <c r="I8">
        <v>17572.359800000002</v>
      </c>
      <c r="J8">
        <f>5000/executionTime_5IMGS__2[[#This Row],[mean]]</f>
        <v>0.28453776595218583</v>
      </c>
      <c r="K8">
        <f>$I$2/executionTime_5IMGS__2[[#This Row],[mean]]</f>
        <v>6.3698750579873726</v>
      </c>
      <c r="M8">
        <v>7</v>
      </c>
      <c r="N8">
        <v>10</v>
      </c>
      <c r="O8">
        <v>34934.556799999998</v>
      </c>
      <c r="P8">
        <f>executionTime_10IMGS__2[[#This Row],[NImgs]]*1000/executionTime_10IMGS__2[[#This Row],[mean]]</f>
        <v>0.28624951669631604</v>
      </c>
      <c r="Q8">
        <f>$O$2/executionTime_10IMGS__2[[#This Row],[mean]]</f>
        <v>6.4365007945370589</v>
      </c>
    </row>
    <row r="9" spans="1:17" x14ac:dyDescent="0.35">
      <c r="A9">
        <v>8</v>
      </c>
      <c r="B9">
        <v>1</v>
      </c>
      <c r="C9">
        <v>3114.4207999999999</v>
      </c>
      <c r="D9">
        <f>1000/executionTime_1IMGS__2[[#This Row],[mean]]</f>
        <v>0.32108698991478607</v>
      </c>
      <c r="E9">
        <f>$C$2/executionTime_1IMGS__2[[#This Row],[mean]]</f>
        <v>7.2214602471188227</v>
      </c>
      <c r="G9">
        <v>8</v>
      </c>
      <c r="H9">
        <v>5</v>
      </c>
      <c r="I9">
        <v>15416.054599999999</v>
      </c>
      <c r="J9">
        <f>5000/executionTime_5IMGS__2[[#This Row],[mean]]</f>
        <v>0.32433720103715774</v>
      </c>
      <c r="K9">
        <f>$I$2/executionTime_5IMGS__2[[#This Row],[mean]]</f>
        <v>7.2608549531214033</v>
      </c>
      <c r="M9">
        <v>8</v>
      </c>
      <c r="N9">
        <v>10</v>
      </c>
      <c r="O9">
        <v>30773.912400000001</v>
      </c>
      <c r="P9">
        <f>executionTime_10IMGS__2[[#This Row],[NImgs]]*1000/executionTime_10IMGS__2[[#This Row],[mean]]</f>
        <v>0.32495055779777937</v>
      </c>
      <c r="Q9">
        <f>$O$2/executionTime_10IMGS__2[[#This Row],[mean]]</f>
        <v>7.3067180954216271</v>
      </c>
    </row>
    <row r="10" spans="1:17" x14ac:dyDescent="0.35">
      <c r="A10">
        <v>9</v>
      </c>
      <c r="B10">
        <v>1</v>
      </c>
      <c r="C10">
        <v>2803.3404</v>
      </c>
      <c r="D10">
        <f>1000/executionTime_1IMGS__2[[#This Row],[mean]]</f>
        <v>0.35671729341181685</v>
      </c>
      <c r="E10">
        <f>$C$2/executionTime_1IMGS__2[[#This Row],[mean]]</f>
        <v>8.0228095025491726</v>
      </c>
      <c r="G10">
        <v>9</v>
      </c>
      <c r="H10">
        <v>5</v>
      </c>
      <c r="I10">
        <v>14122.3488</v>
      </c>
      <c r="J10">
        <f>5000/executionTime_5IMGS__2[[#This Row],[mean]]</f>
        <v>0.35404875426954474</v>
      </c>
      <c r="K10">
        <f>$I$2/executionTime_5IMGS__2[[#This Row],[mean]]</f>
        <v>7.925999986631119</v>
      </c>
      <c r="M10">
        <v>9</v>
      </c>
      <c r="N10">
        <v>10</v>
      </c>
      <c r="O10">
        <v>28118.645800000002</v>
      </c>
      <c r="P10">
        <f>executionTime_10IMGS__2[[#This Row],[NImgs]]*1000/executionTime_10IMGS__2[[#This Row],[mean]]</f>
        <v>0.35563590334780631</v>
      </c>
      <c r="Q10">
        <f>$O$2/executionTime_10IMGS__2[[#This Row],[mean]]</f>
        <v>7.9966974298598679</v>
      </c>
    </row>
    <row r="11" spans="1:17" x14ac:dyDescent="0.35">
      <c r="A11">
        <v>10</v>
      </c>
      <c r="B11">
        <v>1</v>
      </c>
      <c r="C11">
        <v>2579.4351999999999</v>
      </c>
      <c r="D11">
        <f>1000/executionTime_1IMGS__2[[#This Row],[mean]]</f>
        <v>0.38768176847396674</v>
      </c>
      <c r="E11">
        <f>$C$2/executionTime_1IMGS__2[[#This Row],[mean]]</f>
        <v>8.7192211690373149</v>
      </c>
      <c r="G11">
        <v>10</v>
      </c>
      <c r="H11">
        <v>5</v>
      </c>
      <c r="I11">
        <v>12766.856400000001</v>
      </c>
      <c r="J11">
        <f>5000/executionTime_5IMGS__2[[#This Row],[mean]]</f>
        <v>0.39163908822535198</v>
      </c>
      <c r="K11">
        <f>$I$2/executionTime_5IMGS__2[[#This Row],[mean]]</f>
        <v>8.7675252930705785</v>
      </c>
      <c r="M11">
        <v>10</v>
      </c>
      <c r="N11">
        <v>10</v>
      </c>
      <c r="O11">
        <v>25490.294000000002</v>
      </c>
      <c r="P11">
        <f>executionTime_10IMGS__2[[#This Row],[NImgs]]*1000/executionTime_10IMGS__2[[#This Row],[mean]]</f>
        <v>0.39230618524839295</v>
      </c>
      <c r="Q11">
        <f>$O$2/executionTime_10IMGS__2[[#This Row],[mean]]</f>
        <v>8.82125183020643</v>
      </c>
    </row>
    <row r="12" spans="1:17" x14ac:dyDescent="0.35">
      <c r="A12">
        <v>11</v>
      </c>
      <c r="B12">
        <v>1</v>
      </c>
      <c r="C12">
        <v>2342.2930000000001</v>
      </c>
      <c r="D12">
        <f>1000/executionTime_1IMGS__2[[#This Row],[mean]]</f>
        <v>0.42693207041134473</v>
      </c>
      <c r="E12">
        <f>$C$2/executionTime_1IMGS__2[[#This Row],[mean]]</f>
        <v>9.6019866003100383</v>
      </c>
      <c r="G12">
        <v>11</v>
      </c>
      <c r="H12">
        <v>5</v>
      </c>
      <c r="I12">
        <v>11946.766799999999</v>
      </c>
      <c r="J12">
        <f>5000/executionTime_5IMGS__2[[#This Row],[mean]]</f>
        <v>0.4185232777792231</v>
      </c>
      <c r="K12">
        <f>$I$2/executionTime_5IMGS__2[[#This Row],[mean]]</f>
        <v>9.3693748504407068</v>
      </c>
      <c r="M12">
        <v>11</v>
      </c>
      <c r="N12">
        <v>10</v>
      </c>
      <c r="O12">
        <v>23595.082200000001</v>
      </c>
      <c r="P12">
        <f>executionTime_10IMGS__2[[#This Row],[NImgs]]*1000/executionTime_10IMGS__2[[#This Row],[mean]]</f>
        <v>0.42381712914736103</v>
      </c>
      <c r="Q12">
        <f>$O$2/executionTime_10IMGS__2[[#This Row],[mean]]</f>
        <v>9.5297952638622299</v>
      </c>
    </row>
    <row r="13" spans="1:17" x14ac:dyDescent="0.35">
      <c r="A13">
        <v>12</v>
      </c>
      <c r="B13">
        <v>1</v>
      </c>
      <c r="C13">
        <v>2215.2272000000003</v>
      </c>
      <c r="D13">
        <f>1000/executionTime_1IMGS__2[[#This Row],[mean]]</f>
        <v>0.45142096485633615</v>
      </c>
      <c r="E13">
        <f>$C$2/executionTime_1IMGS__2[[#This Row],[mean]]</f>
        <v>10.152758145981593</v>
      </c>
      <c r="G13">
        <v>12</v>
      </c>
      <c r="H13">
        <v>5</v>
      </c>
      <c r="I13">
        <v>11024.019399999999</v>
      </c>
      <c r="J13">
        <f>5000/executionTime_5IMGS__2[[#This Row],[mean]]</f>
        <v>0.45355507991939858</v>
      </c>
      <c r="K13">
        <f>$I$2/executionTime_5IMGS__2[[#This Row],[mean]]</f>
        <v>10.153622951715779</v>
      </c>
      <c r="M13">
        <v>12</v>
      </c>
      <c r="N13">
        <v>10</v>
      </c>
      <c r="O13">
        <v>21944.648000000001</v>
      </c>
      <c r="P13">
        <f>executionTime_10IMGS__2[[#This Row],[NImgs]]*1000/executionTime_10IMGS__2[[#This Row],[mean]]</f>
        <v>0.45569197555595331</v>
      </c>
      <c r="Q13">
        <f>$O$2/executionTime_10IMGS__2[[#This Row],[mean]]</f>
        <v>10.246521274800124</v>
      </c>
    </row>
    <row r="14" spans="1:17" x14ac:dyDescent="0.35">
      <c r="A14">
        <v>13</v>
      </c>
      <c r="B14">
        <v>1</v>
      </c>
      <c r="C14">
        <v>2067.2296000000001</v>
      </c>
      <c r="D14">
        <f>1000/executionTime_1IMGS__2[[#This Row],[mean]]</f>
        <v>0.48373920342471871</v>
      </c>
      <c r="E14">
        <f>$C$2/executionTime_1IMGS__2[[#This Row],[mean]]</f>
        <v>10.879616855331406</v>
      </c>
      <c r="G14">
        <v>13</v>
      </c>
      <c r="H14">
        <v>5</v>
      </c>
      <c r="I14">
        <v>10375.7444</v>
      </c>
      <c r="J14">
        <f>5000/executionTime_5IMGS__2[[#This Row],[mean]]</f>
        <v>0.48189313530121269</v>
      </c>
      <c r="K14">
        <f>$I$2/executionTime_5IMGS__2[[#This Row],[mean]]</f>
        <v>10.788019835955096</v>
      </c>
      <c r="M14">
        <v>13</v>
      </c>
      <c r="N14">
        <v>10</v>
      </c>
      <c r="O14">
        <v>20594.766599999999</v>
      </c>
      <c r="P14">
        <f>executionTime_10IMGS__2[[#This Row],[NImgs]]*1000/executionTime_10IMGS__2[[#This Row],[mean]]</f>
        <v>0.48556024907803524</v>
      </c>
      <c r="Q14">
        <f>$O$2/executionTime_10IMGS__2[[#This Row],[mean]]</f>
        <v>10.918128229722205</v>
      </c>
    </row>
    <row r="15" spans="1:17" x14ac:dyDescent="0.35">
      <c r="A15">
        <v>14</v>
      </c>
      <c r="B15">
        <v>1</v>
      </c>
      <c r="C15">
        <v>1940.3556000000001</v>
      </c>
      <c r="D15">
        <f>1000/executionTime_1IMGS__2[[#This Row],[mean]]</f>
        <v>0.51536945083674346</v>
      </c>
      <c r="E15">
        <f>$C$2/executionTime_1IMGS__2[[#This Row],[mean]]</f>
        <v>11.59100218537262</v>
      </c>
      <c r="G15">
        <v>14</v>
      </c>
      <c r="H15">
        <v>5</v>
      </c>
      <c r="I15">
        <v>9768.4261999999999</v>
      </c>
      <c r="J15">
        <f>5000/executionTime_5IMGS__2[[#This Row],[mean]]</f>
        <v>0.51185317856012469</v>
      </c>
      <c r="K15">
        <f>$I$2/executionTime_5IMGS__2[[#This Row],[mean]]</f>
        <v>11.458727752890224</v>
      </c>
      <c r="M15">
        <v>14</v>
      </c>
      <c r="N15">
        <v>10</v>
      </c>
      <c r="O15">
        <v>19367.568200000002</v>
      </c>
      <c r="P15">
        <f>executionTime_10IMGS__2[[#This Row],[NImgs]]*1000/executionTime_10IMGS__2[[#This Row],[mean]]</f>
        <v>0.5163270833351189</v>
      </c>
      <c r="Q15">
        <f>$O$2/executionTime_10IMGS__2[[#This Row],[mean]]</f>
        <v>11.609939889097692</v>
      </c>
    </row>
    <row r="16" spans="1:17" x14ac:dyDescent="0.35">
      <c r="A16">
        <v>15</v>
      </c>
      <c r="B16">
        <v>1</v>
      </c>
      <c r="C16">
        <v>1838.5955999999999</v>
      </c>
      <c r="D16">
        <f>1000/executionTime_1IMGS__2[[#This Row],[mean]]</f>
        <v>0.54389339341397314</v>
      </c>
      <c r="E16">
        <f>$C$2/executionTime_1IMGS__2[[#This Row],[mean]]</f>
        <v>12.23252465088027</v>
      </c>
      <c r="G16">
        <v>15</v>
      </c>
      <c r="H16">
        <v>5</v>
      </c>
      <c r="I16">
        <v>9202.48</v>
      </c>
      <c r="J16">
        <f>5000/executionTime_5IMGS__2[[#This Row],[mean]]</f>
        <v>0.54333179751545235</v>
      </c>
      <c r="K16">
        <f>$I$2/executionTime_5IMGS__2[[#This Row],[mean]]</f>
        <v>12.163431640166564</v>
      </c>
      <c r="M16">
        <v>15</v>
      </c>
      <c r="N16">
        <v>10</v>
      </c>
      <c r="O16">
        <v>18314.341799999998</v>
      </c>
      <c r="P16">
        <f>executionTime_10IMGS__2[[#This Row],[NImgs]]*1000/executionTime_10IMGS__2[[#This Row],[mean]]</f>
        <v>0.54602016874010728</v>
      </c>
      <c r="Q16">
        <f>$O$2/executionTime_10IMGS__2[[#This Row],[mean]]</f>
        <v>12.277607628792863</v>
      </c>
    </row>
    <row r="17" spans="1:17" x14ac:dyDescent="0.35">
      <c r="A17">
        <v>16</v>
      </c>
      <c r="B17">
        <v>1</v>
      </c>
      <c r="C17">
        <v>1791.204</v>
      </c>
      <c r="D17">
        <f>1000/executionTime_1IMGS__2[[#This Row],[mean]]</f>
        <v>0.55828370191223331</v>
      </c>
      <c r="E17">
        <f>$C$2/executionTime_1IMGS__2[[#This Row],[mean]]</f>
        <v>12.556172272951603</v>
      </c>
      <c r="G17">
        <v>16</v>
      </c>
      <c r="H17">
        <v>5</v>
      </c>
      <c r="I17">
        <v>8929.9601999999995</v>
      </c>
      <c r="J17">
        <f>5000/executionTime_5IMGS__2[[#This Row],[mean]]</f>
        <v>0.55991290980221842</v>
      </c>
      <c r="K17">
        <f>$I$2/executionTime_5IMGS__2[[#This Row],[mean]]</f>
        <v>12.534628810551698</v>
      </c>
      <c r="M17">
        <v>16</v>
      </c>
      <c r="N17">
        <v>10</v>
      </c>
      <c r="O17">
        <v>17718.9022</v>
      </c>
      <c r="P17">
        <f>executionTime_10IMGS__2[[#This Row],[NImgs]]*1000/executionTime_10IMGS__2[[#This Row],[mean]]</f>
        <v>0.56436904990648906</v>
      </c>
      <c r="Q17">
        <f>$O$2/executionTime_10IMGS__2[[#This Row],[mean]]</f>
        <v>12.690193786384802</v>
      </c>
    </row>
    <row r="18" spans="1:17" x14ac:dyDescent="0.35">
      <c r="A18">
        <v>17</v>
      </c>
      <c r="B18">
        <v>1</v>
      </c>
      <c r="C18">
        <v>1923.0128</v>
      </c>
      <c r="D18">
        <f>1000/executionTime_1IMGS__2[[#This Row],[mean]]</f>
        <v>0.52001733945816686</v>
      </c>
      <c r="E18">
        <f>$C$2/executionTime_1IMGS__2[[#This Row],[mean]]</f>
        <v>11.695536295962253</v>
      </c>
      <c r="G18">
        <v>17</v>
      </c>
      <c r="H18">
        <v>5</v>
      </c>
      <c r="I18">
        <v>9546.3158000000003</v>
      </c>
      <c r="J18">
        <f>5000/executionTime_5IMGS__2[[#This Row],[mean]]</f>
        <v>0.52376226648609292</v>
      </c>
      <c r="K18">
        <f>$I$2/executionTime_5IMGS__2[[#This Row],[mean]]</f>
        <v>11.725333494624177</v>
      </c>
      <c r="M18">
        <v>17</v>
      </c>
      <c r="N18">
        <v>10</v>
      </c>
      <c r="O18">
        <v>18820.251800000002</v>
      </c>
      <c r="P18">
        <f>executionTime_10IMGS__2[[#This Row],[NImgs]]*1000/executionTime_10IMGS__2[[#This Row],[mean]]</f>
        <v>0.53134251901985707</v>
      </c>
      <c r="Q18">
        <f>$O$2/executionTime_10IMGS__2[[#This Row],[mean]]</f>
        <v>11.947571424097523</v>
      </c>
    </row>
    <row r="19" spans="1:17" x14ac:dyDescent="0.35">
      <c r="A19">
        <v>18</v>
      </c>
      <c r="B19">
        <v>1</v>
      </c>
      <c r="C19">
        <v>1929.3296</v>
      </c>
      <c r="D19">
        <f>1000/executionTime_1IMGS__2[[#This Row],[mean]]</f>
        <v>0.51831475555032169</v>
      </c>
      <c r="E19">
        <f>$C$2/executionTime_1IMGS__2[[#This Row],[mean]]</f>
        <v>11.657244049953933</v>
      </c>
      <c r="G19">
        <v>18</v>
      </c>
      <c r="H19">
        <v>5</v>
      </c>
      <c r="I19">
        <v>9147.3259999999991</v>
      </c>
      <c r="J19">
        <f>5000/executionTime_5IMGS__2[[#This Row],[mean]]</f>
        <v>0.54660782834240307</v>
      </c>
      <c r="K19">
        <f>$I$2/executionTime_5IMGS__2[[#This Row],[mean]]</f>
        <v>12.236771314370998</v>
      </c>
      <c r="M19">
        <v>18</v>
      </c>
      <c r="N19">
        <v>10</v>
      </c>
      <c r="O19">
        <v>18284.189399999999</v>
      </c>
      <c r="P19">
        <f>executionTime_10IMGS__2[[#This Row],[NImgs]]*1000/executionTime_10IMGS__2[[#This Row],[mean]]</f>
        <v>0.5469206089059655</v>
      </c>
      <c r="Q19">
        <f>$O$2/executionTime_10IMGS__2[[#This Row],[mean]]</f>
        <v>12.297854593433604</v>
      </c>
    </row>
  </sheetData>
  <phoneticPr fontId="1" type="noConversion"/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A6A12-BBAA-42ED-B44F-4870CBA543F1}">
  <dimension ref="A1:Q19"/>
  <sheetViews>
    <sheetView workbookViewId="0">
      <selection activeCell="W16" sqref="W16"/>
    </sheetView>
  </sheetViews>
  <sheetFormatPr defaultRowHeight="14.5" x14ac:dyDescent="0.35"/>
  <cols>
    <col min="1" max="1" width="9.81640625" bestFit="1" customWidth="1"/>
    <col min="2" max="2" width="8.26953125" bestFit="1" customWidth="1"/>
    <col min="3" max="3" width="10.90625" bestFit="1" customWidth="1"/>
    <col min="4" max="5" width="11.90625" bestFit="1" customWidth="1"/>
    <col min="7" max="7" width="9.81640625" bestFit="1" customWidth="1"/>
    <col min="8" max="8" width="8.26953125" bestFit="1" customWidth="1"/>
    <col min="9" max="11" width="11.90625" bestFit="1" customWidth="1"/>
    <col min="13" max="13" width="9.81640625" bestFit="1" customWidth="1"/>
    <col min="14" max="14" width="8.26953125" bestFit="1" customWidth="1"/>
    <col min="15" max="15" width="11.816406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M1" t="s">
        <v>0</v>
      </c>
      <c r="N1" t="s">
        <v>1</v>
      </c>
      <c r="O1" t="s">
        <v>2</v>
      </c>
      <c r="P1" t="s">
        <v>3</v>
      </c>
      <c r="Q1" t="s">
        <v>4</v>
      </c>
    </row>
    <row r="2" spans="1:17" x14ac:dyDescent="0.35">
      <c r="A2">
        <v>1</v>
      </c>
      <c r="B2">
        <v>1</v>
      </c>
      <c r="C2">
        <v>21894.925599999999</v>
      </c>
      <c r="D2">
        <f>(executionTime_1IMGS__3[[#This Row],[NImgs]]*1000)/executionTime_1IMGS__3[[#This Row],[mean]]</f>
        <v>4.5672683171848735E-2</v>
      </c>
      <c r="E2">
        <f>$C$2/executionTime_1IMGS__3[[#This Row],[mean]]</f>
        <v>1</v>
      </c>
      <c r="G2">
        <v>1</v>
      </c>
      <c r="H2">
        <v>5</v>
      </c>
      <c r="I2">
        <v>111287.4972</v>
      </c>
      <c r="J2">
        <f>(executionTime_5IMGS__3[[#This Row],[NImgs]]*1000)/executionTime_5IMGS__3[[#This Row],[mean]]</f>
        <v>4.4928676857691072E-2</v>
      </c>
      <c r="K2">
        <f>$I$2/executionTime_5IMGS__3[[#This Row],[mean]]</f>
        <v>1</v>
      </c>
      <c r="M2">
        <v>1</v>
      </c>
      <c r="N2">
        <v>10</v>
      </c>
      <c r="O2">
        <v>219386.72160000002</v>
      </c>
      <c r="P2">
        <f>(executionTime_10IMGS__3[[#This Row],[NImgs]]*1000)/executionTime_10IMGS__3[[#This Row],[mean]]</f>
        <v>4.5581610076806028E-2</v>
      </c>
      <c r="Q2">
        <f>$O$2/executionTime_10IMGS__3[[#This Row],[mean]]</f>
        <v>1</v>
      </c>
    </row>
    <row r="3" spans="1:17" x14ac:dyDescent="0.35">
      <c r="A3">
        <v>2</v>
      </c>
      <c r="B3">
        <v>1</v>
      </c>
      <c r="C3">
        <v>11128.5136</v>
      </c>
      <c r="D3">
        <f>(executionTime_1IMGS__3[[#This Row],[NImgs]]*1000)/executionTime_1IMGS__3[[#This Row],[mean]]</f>
        <v>8.9859260269942967E-2</v>
      </c>
      <c r="E3">
        <f>$C$2/executionTime_1IMGS__3[[#This Row],[mean]]</f>
        <v>1.9674618180814372</v>
      </c>
      <c r="G3">
        <v>2</v>
      </c>
      <c r="H3">
        <v>5</v>
      </c>
      <c r="I3">
        <v>55657.226000000002</v>
      </c>
      <c r="J3">
        <f>(executionTime_5IMGS__3[[#This Row],[NImgs]]*1000)/executionTime_5IMGS__3[[#This Row],[mean]]</f>
        <v>8.9835594752781966E-2</v>
      </c>
      <c r="K3">
        <f>$I$2/executionTime_5IMGS__3[[#This Row],[mean]]</f>
        <v>1.9995156999021113</v>
      </c>
      <c r="M3">
        <v>2</v>
      </c>
      <c r="N3">
        <v>10</v>
      </c>
      <c r="O3">
        <v>111269.63619999999</v>
      </c>
      <c r="P3">
        <f>(executionTime_10IMGS__3[[#This Row],[NImgs]]*1000)/executionTime_10IMGS__3[[#This Row],[mean]]</f>
        <v>8.9871777616183132E-2</v>
      </c>
      <c r="Q3">
        <f>$O$2/executionTime_10IMGS__3[[#This Row],[mean]]</f>
        <v>1.9716674655578683</v>
      </c>
    </row>
    <row r="4" spans="1:17" x14ac:dyDescent="0.35">
      <c r="A4">
        <v>3</v>
      </c>
      <c r="B4">
        <v>1</v>
      </c>
      <c r="C4">
        <v>7572.9881999999998</v>
      </c>
      <c r="D4">
        <f>(executionTime_1IMGS__3[[#This Row],[NImgs]]*1000)/executionTime_1IMGS__3[[#This Row],[mean]]</f>
        <v>0.132048271249122</v>
      </c>
      <c r="E4">
        <f>$C$2/executionTime_1IMGS__3[[#This Row],[mean]]</f>
        <v>2.8911870746081445</v>
      </c>
      <c r="G4">
        <v>3</v>
      </c>
      <c r="H4">
        <v>5</v>
      </c>
      <c r="I4">
        <v>37345.550600000002</v>
      </c>
      <c r="J4">
        <f>(executionTime_5IMGS__3[[#This Row],[NImgs]]*1000)/executionTime_5IMGS__3[[#This Row],[mean]]</f>
        <v>0.13388475788063492</v>
      </c>
      <c r="K4">
        <f>$I$2/executionTime_5IMGS__3[[#This Row],[mean]]</f>
        <v>2.979939923552767</v>
      </c>
      <c r="M4">
        <v>3</v>
      </c>
      <c r="N4">
        <v>10</v>
      </c>
      <c r="O4">
        <v>74678.556599999996</v>
      </c>
      <c r="P4">
        <f>(executionTime_10IMGS__3[[#This Row],[NImgs]]*1000)/executionTime_10IMGS__3[[#This Row],[mean]]</f>
        <v>0.13390724801448561</v>
      </c>
      <c r="Q4">
        <f>$O$2/executionTime_10IMGS__3[[#This Row],[mean]]</f>
        <v>2.9377472140376106</v>
      </c>
    </row>
    <row r="5" spans="1:17" x14ac:dyDescent="0.35">
      <c r="A5">
        <v>4</v>
      </c>
      <c r="B5">
        <v>1</v>
      </c>
      <c r="C5">
        <v>5767.0108</v>
      </c>
      <c r="D5">
        <f>(executionTime_1IMGS__3[[#This Row],[NImgs]]*1000)/executionTime_1IMGS__3[[#This Row],[mean]]</f>
        <v>0.17340005675037057</v>
      </c>
      <c r="E5">
        <f>$C$2/executionTime_1IMGS__3[[#This Row],[mean]]</f>
        <v>3.7965813415851413</v>
      </c>
      <c r="G5">
        <v>4</v>
      </c>
      <c r="H5">
        <v>5</v>
      </c>
      <c r="I5">
        <v>28935.227600000002</v>
      </c>
      <c r="J5">
        <f>(executionTime_5IMGS__3[[#This Row],[NImgs]]*1000)/executionTime_5IMGS__3[[#This Row],[mean]]</f>
        <v>0.17279974670045448</v>
      </c>
      <c r="K5">
        <f>$I$2/executionTime_5IMGS__3[[#This Row],[mean]]</f>
        <v>3.8460902654175078</v>
      </c>
      <c r="M5">
        <v>4</v>
      </c>
      <c r="N5">
        <v>10</v>
      </c>
      <c r="O5">
        <v>57617.470999999998</v>
      </c>
      <c r="P5">
        <f>(executionTime_10IMGS__3[[#This Row],[NImgs]]*1000)/executionTime_10IMGS__3[[#This Row],[mean]]</f>
        <v>0.17355846805563543</v>
      </c>
      <c r="Q5">
        <f>$O$2/executionTime_10IMGS__3[[#This Row],[mean]]</f>
        <v>3.8076423312644185</v>
      </c>
    </row>
    <row r="6" spans="1:17" x14ac:dyDescent="0.35">
      <c r="A6">
        <v>5</v>
      </c>
      <c r="B6">
        <v>1</v>
      </c>
      <c r="C6">
        <v>4692.4222</v>
      </c>
      <c r="D6">
        <f>(executionTime_1IMGS__3[[#This Row],[NImgs]]*1000)/executionTime_1IMGS__3[[#This Row],[mean]]</f>
        <v>0.21310955352653477</v>
      </c>
      <c r="E6">
        <f>$C$2/executionTime_1IMGS__3[[#This Row],[mean]]</f>
        <v>4.666017819112696</v>
      </c>
      <c r="G6">
        <v>5</v>
      </c>
      <c r="H6">
        <v>5</v>
      </c>
      <c r="I6">
        <v>23102.115600000001</v>
      </c>
      <c r="J6">
        <f>(executionTime_5IMGS__3[[#This Row],[NImgs]]*1000)/executionTime_5IMGS__3[[#This Row],[mean]]</f>
        <v>0.21643039479899406</v>
      </c>
      <c r="K6">
        <f>$I$2/executionTime_5IMGS__3[[#This Row],[mean]]</f>
        <v>4.8171993910375894</v>
      </c>
      <c r="M6">
        <v>5</v>
      </c>
      <c r="N6">
        <v>10</v>
      </c>
      <c r="O6">
        <v>46254.486799999999</v>
      </c>
      <c r="P6">
        <f>(executionTime_10IMGS__3[[#This Row],[NImgs]]*1000)/executionTime_10IMGS__3[[#This Row],[mean]]</f>
        <v>0.21619524270670321</v>
      </c>
      <c r="Q6">
        <f>$O$2/executionTime_10IMGS__3[[#This Row],[mean]]</f>
        <v>4.7430365522939937</v>
      </c>
    </row>
    <row r="7" spans="1:17" x14ac:dyDescent="0.35">
      <c r="A7">
        <v>6</v>
      </c>
      <c r="B7">
        <v>1</v>
      </c>
      <c r="C7">
        <v>3908.6527999999998</v>
      </c>
      <c r="D7">
        <f>(executionTime_1IMGS__3[[#This Row],[NImgs]]*1000)/executionTime_1IMGS__3[[#This Row],[mean]]</f>
        <v>0.25584262690203646</v>
      </c>
      <c r="E7">
        <f>$C$2/executionTime_1IMGS__3[[#This Row],[mean]]</f>
        <v>5.6016552813286458</v>
      </c>
      <c r="G7">
        <v>6</v>
      </c>
      <c r="H7">
        <v>5</v>
      </c>
      <c r="I7">
        <v>19730.945</v>
      </c>
      <c r="J7">
        <f>(executionTime_5IMGS__3[[#This Row],[NImgs]]*1000)/executionTime_5IMGS__3[[#This Row],[mean]]</f>
        <v>0.25340904857826119</v>
      </c>
      <c r="K7">
        <f>$I$2/executionTime_5IMGS__3[[#This Row],[mean]]</f>
        <v>5.6402517568215815</v>
      </c>
      <c r="M7">
        <v>6</v>
      </c>
      <c r="N7">
        <v>10</v>
      </c>
      <c r="O7">
        <v>39267.529000000002</v>
      </c>
      <c r="P7">
        <f>(executionTime_10IMGS__3[[#This Row],[NImgs]]*1000)/executionTime_10IMGS__3[[#This Row],[mean]]</f>
        <v>0.25466333774147082</v>
      </c>
      <c r="Q7">
        <f>$O$2/executionTime_10IMGS__3[[#This Row],[mean]]</f>
        <v>5.5869754778814835</v>
      </c>
    </row>
    <row r="8" spans="1:17" x14ac:dyDescent="0.35">
      <c r="A8">
        <v>7</v>
      </c>
      <c r="B8">
        <v>1</v>
      </c>
      <c r="C8">
        <v>3407.6808000000001</v>
      </c>
      <c r="D8">
        <f>(executionTime_1IMGS__3[[#This Row],[NImgs]]*1000)/executionTime_1IMGS__3[[#This Row],[mean]]</f>
        <v>0.29345471559425401</v>
      </c>
      <c r="E8">
        <f>$C$2/executionTime_1IMGS__3[[#This Row],[mean]]</f>
        <v>6.4251691649053511</v>
      </c>
      <c r="G8">
        <v>7</v>
      </c>
      <c r="H8">
        <v>5</v>
      </c>
      <c r="I8">
        <v>16812.492999999999</v>
      </c>
      <c r="J8">
        <f>(executionTime_5IMGS__3[[#This Row],[NImgs]]*1000)/executionTime_5IMGS__3[[#This Row],[mean]]</f>
        <v>0.29739789334038685</v>
      </c>
      <c r="K8">
        <f>$I$2/executionTime_5IMGS__3[[#This Row],[mean]]</f>
        <v>6.6193334444808398</v>
      </c>
      <c r="M8">
        <v>7</v>
      </c>
      <c r="N8">
        <v>10</v>
      </c>
      <c r="O8">
        <v>33559.774599999997</v>
      </c>
      <c r="P8">
        <f>(executionTime_10IMGS__3[[#This Row],[NImgs]]*1000)/executionTime_10IMGS__3[[#This Row],[mean]]</f>
        <v>0.29797577961086785</v>
      </c>
      <c r="Q8">
        <f>$O$2/executionTime_10IMGS__3[[#This Row],[mean]]</f>
        <v>6.5371929405032425</v>
      </c>
    </row>
    <row r="9" spans="1:17" x14ac:dyDescent="0.35">
      <c r="A9">
        <v>8</v>
      </c>
      <c r="B9">
        <v>1</v>
      </c>
      <c r="C9">
        <v>2967.4324000000001</v>
      </c>
      <c r="D9">
        <f>(executionTime_1IMGS__3[[#This Row],[NImgs]]*1000)/executionTime_1IMGS__3[[#This Row],[mean]]</f>
        <v>0.33699166997030833</v>
      </c>
      <c r="E9">
        <f>$C$2/executionTime_1IMGS__3[[#This Row],[mean]]</f>
        <v>7.3784075418196542</v>
      </c>
      <c r="G9">
        <v>8</v>
      </c>
      <c r="H9">
        <v>5</v>
      </c>
      <c r="I9">
        <v>14867.74</v>
      </c>
      <c r="J9">
        <f>(executionTime_5IMGS__3[[#This Row],[NImgs]]*1000)/executionTime_5IMGS__3[[#This Row],[mean]]</f>
        <v>0.33629859010179086</v>
      </c>
      <c r="K9">
        <f>$I$2/executionTime_5IMGS__3[[#This Row],[mean]]</f>
        <v>7.4851656808633997</v>
      </c>
      <c r="M9">
        <v>8</v>
      </c>
      <c r="N9">
        <v>10</v>
      </c>
      <c r="O9">
        <v>29881.0874</v>
      </c>
      <c r="P9">
        <f>(executionTime_10IMGS__3[[#This Row],[NImgs]]*1000)/executionTime_10IMGS__3[[#This Row],[mean]]</f>
        <v>0.33465984239917584</v>
      </c>
      <c r="Q9">
        <f>$O$2/executionTime_10IMGS__3[[#This Row],[mean]]</f>
        <v>7.3419925675127882</v>
      </c>
    </row>
    <row r="10" spans="1:17" x14ac:dyDescent="0.35">
      <c r="A10">
        <v>9</v>
      </c>
      <c r="B10">
        <v>1</v>
      </c>
      <c r="C10">
        <v>2691.4056</v>
      </c>
      <c r="D10">
        <f>(executionTime_1IMGS__3[[#This Row],[NImgs]]*1000)/executionTime_1IMGS__3[[#This Row],[mean]]</f>
        <v>0.37155306506013064</v>
      </c>
      <c r="E10">
        <f>$C$2/executionTime_1IMGS__3[[#This Row],[mean]]</f>
        <v>8.1351267159435192</v>
      </c>
      <c r="G10">
        <v>9</v>
      </c>
      <c r="H10">
        <v>5</v>
      </c>
      <c r="I10">
        <v>13317.484199999999</v>
      </c>
      <c r="J10">
        <f>(executionTime_5IMGS__3[[#This Row],[NImgs]]*1000)/executionTime_5IMGS__3[[#This Row],[mean]]</f>
        <v>0.37544628737010255</v>
      </c>
      <c r="K10">
        <f>$I$2/executionTime_5IMGS__3[[#This Row],[mean]]</f>
        <v>8.3564955308901361</v>
      </c>
      <c r="M10">
        <v>9</v>
      </c>
      <c r="N10">
        <v>10</v>
      </c>
      <c r="O10">
        <v>26575.3344</v>
      </c>
      <c r="P10">
        <f>(executionTime_10IMGS__3[[#This Row],[NImgs]]*1000)/executionTime_10IMGS__3[[#This Row],[mean]]</f>
        <v>0.37628877399939697</v>
      </c>
      <c r="Q10">
        <f>$O$2/executionTime_10IMGS__3[[#This Row],[mean]]</f>
        <v>8.2552760502611022</v>
      </c>
    </row>
    <row r="11" spans="1:17" x14ac:dyDescent="0.35">
      <c r="A11">
        <v>10</v>
      </c>
      <c r="B11">
        <v>1</v>
      </c>
      <c r="C11">
        <v>2470.8483999999999</v>
      </c>
      <c r="D11">
        <f>(executionTime_1IMGS__3[[#This Row],[NImgs]]*1000)/executionTime_1IMGS__3[[#This Row],[mean]]</f>
        <v>0.40471928589386547</v>
      </c>
      <c r="E11">
        <f>$C$2/executionTime_1IMGS__3[[#This Row],[mean]]</f>
        <v>8.8612986535313141</v>
      </c>
      <c r="G11">
        <v>10</v>
      </c>
      <c r="H11">
        <v>5</v>
      </c>
      <c r="I11">
        <v>12337.054599999999</v>
      </c>
      <c r="J11">
        <f>(executionTime_5IMGS__3[[#This Row],[NImgs]]*1000)/executionTime_5IMGS__3[[#This Row],[mean]]</f>
        <v>0.40528312162937175</v>
      </c>
      <c r="K11">
        <f>$I$2/executionTime_5IMGS__3[[#This Row],[mean]]</f>
        <v>9.0205888527071938</v>
      </c>
      <c r="M11">
        <v>10</v>
      </c>
      <c r="N11">
        <v>10</v>
      </c>
      <c r="O11">
        <v>24619.063200000001</v>
      </c>
      <c r="P11">
        <f>(executionTime_10IMGS__3[[#This Row],[NImgs]]*1000)/executionTime_10IMGS__3[[#This Row],[mean]]</f>
        <v>0.40618929805582527</v>
      </c>
      <c r="Q11">
        <f>$O$2/executionTime_10IMGS__3[[#This Row],[mean]]</f>
        <v>8.9112538449472769</v>
      </c>
    </row>
    <row r="12" spans="1:17" x14ac:dyDescent="0.35">
      <c r="A12">
        <v>11</v>
      </c>
      <c r="B12">
        <v>1</v>
      </c>
      <c r="C12">
        <v>2274.9348</v>
      </c>
      <c r="D12">
        <f>(executionTime_1IMGS__3[[#This Row],[NImgs]]*1000)/executionTime_1IMGS__3[[#This Row],[mean]]</f>
        <v>0.43957303743386406</v>
      </c>
      <c r="E12">
        <f>$C$2/executionTime_1IMGS__3[[#This Row],[mean]]</f>
        <v>9.624418950380468</v>
      </c>
      <c r="G12">
        <v>11</v>
      </c>
      <c r="H12">
        <v>5</v>
      </c>
      <c r="I12">
        <v>11250.353999999999</v>
      </c>
      <c r="J12">
        <f>(executionTime_5IMGS__3[[#This Row],[NImgs]]*1000)/executionTime_5IMGS__3[[#This Row],[mean]]</f>
        <v>0.44443045969931261</v>
      </c>
      <c r="K12">
        <f>$I$2/executionTime_5IMGS__3[[#This Row],[mean]]</f>
        <v>9.8919107078763933</v>
      </c>
      <c r="M12">
        <v>11</v>
      </c>
      <c r="N12">
        <v>10</v>
      </c>
      <c r="O12">
        <v>22543.4408</v>
      </c>
      <c r="P12">
        <f>(executionTime_10IMGS__3[[#This Row],[NImgs]]*1000)/executionTime_10IMGS__3[[#This Row],[mean]]</f>
        <v>0.44358800809147109</v>
      </c>
      <c r="Q12">
        <f>$O$2/executionTime_10IMGS__3[[#This Row],[mean]]</f>
        <v>9.7317318836262121</v>
      </c>
    </row>
    <row r="13" spans="1:17" x14ac:dyDescent="0.35">
      <c r="A13">
        <v>12</v>
      </c>
      <c r="B13">
        <v>1</v>
      </c>
      <c r="C13">
        <v>2113.1222000000002</v>
      </c>
      <c r="D13">
        <f>(executionTime_1IMGS__3[[#This Row],[NImgs]]*1000)/executionTime_1IMGS__3[[#This Row],[mean]]</f>
        <v>0.4732333984281647</v>
      </c>
      <c r="E13">
        <f>$C$2/executionTime_1IMGS__3[[#This Row],[mean]]</f>
        <v>10.361410050019822</v>
      </c>
      <c r="G13">
        <v>12</v>
      </c>
      <c r="H13">
        <v>5</v>
      </c>
      <c r="I13">
        <v>10602.4732</v>
      </c>
      <c r="J13">
        <f>(executionTime_5IMGS__3[[#This Row],[NImgs]]*1000)/executionTime_5IMGS__3[[#This Row],[mean]]</f>
        <v>0.47158808192035795</v>
      </c>
      <c r="K13">
        <f>$I$2/executionTime_5IMGS__3[[#This Row],[mean]]</f>
        <v>10.496371469253042</v>
      </c>
      <c r="M13">
        <v>12</v>
      </c>
      <c r="N13">
        <v>10</v>
      </c>
      <c r="O13">
        <v>21119.922600000002</v>
      </c>
      <c r="P13">
        <f>(executionTime_10IMGS__3[[#This Row],[NImgs]]*1000)/executionTime_10IMGS__3[[#This Row],[mean]]</f>
        <v>0.47348658370556712</v>
      </c>
      <c r="Q13">
        <f>$O$2/executionTime_10IMGS__3[[#This Row],[mean]]</f>
        <v>10.387666932074836</v>
      </c>
    </row>
    <row r="14" spans="1:17" x14ac:dyDescent="0.35">
      <c r="A14">
        <v>13</v>
      </c>
      <c r="B14">
        <v>1</v>
      </c>
      <c r="C14">
        <v>1976.8291999999999</v>
      </c>
      <c r="D14">
        <f>(executionTime_1IMGS__3[[#This Row],[NImgs]]*1000)/executionTime_1IMGS__3[[#This Row],[mean]]</f>
        <v>0.50586059736470912</v>
      </c>
      <c r="E14">
        <f>$C$2/executionTime_1IMGS__3[[#This Row],[mean]]</f>
        <v>11.075780143271862</v>
      </c>
      <c r="G14">
        <v>13</v>
      </c>
      <c r="H14">
        <v>5</v>
      </c>
      <c r="I14">
        <v>10043.1</v>
      </c>
      <c r="J14">
        <f>(executionTime_5IMGS__3[[#This Row],[NImgs]]*1000)/executionTime_5IMGS__3[[#This Row],[mean]]</f>
        <v>0.49785424819029978</v>
      </c>
      <c r="K14">
        <f>$I$2/executionTime_5IMGS__3[[#This Row],[mean]]</f>
        <v>11.080990650297219</v>
      </c>
      <c r="M14">
        <v>13</v>
      </c>
      <c r="N14">
        <v>10</v>
      </c>
      <c r="O14">
        <v>19783.042000000001</v>
      </c>
      <c r="P14">
        <f>(executionTime_10IMGS__3[[#This Row],[NImgs]]*1000)/executionTime_10IMGS__3[[#This Row],[mean]]</f>
        <v>0.50548343374087767</v>
      </c>
      <c r="Q14">
        <f>$O$2/executionTime_10IMGS__3[[#This Row],[mean]]</f>
        <v>11.089635335152197</v>
      </c>
    </row>
    <row r="15" spans="1:17" x14ac:dyDescent="0.35">
      <c r="A15">
        <v>14</v>
      </c>
      <c r="B15">
        <v>1</v>
      </c>
      <c r="C15">
        <v>1845.4097999999999</v>
      </c>
      <c r="D15">
        <f>(executionTime_1IMGS__3[[#This Row],[NImgs]]*1000)/executionTime_1IMGS__3[[#This Row],[mean]]</f>
        <v>0.54188505989293001</v>
      </c>
      <c r="E15">
        <f>$C$2/executionTime_1IMGS__3[[#This Row],[mean]]</f>
        <v>11.864533070107246</v>
      </c>
      <c r="G15">
        <v>14</v>
      </c>
      <c r="H15">
        <v>5</v>
      </c>
      <c r="I15">
        <v>9420.2566000000006</v>
      </c>
      <c r="J15">
        <f>(executionTime_5IMGS__3[[#This Row],[NImgs]]*1000)/executionTime_5IMGS__3[[#This Row],[mean]]</f>
        <v>0.53077110447288667</v>
      </c>
      <c r="K15">
        <f>$I$2/executionTime_5IMGS__3[[#This Row],[mean]]</f>
        <v>11.813637560573454</v>
      </c>
      <c r="M15">
        <v>14</v>
      </c>
      <c r="N15">
        <v>10</v>
      </c>
      <c r="O15">
        <v>18734.014600000002</v>
      </c>
      <c r="P15">
        <f>(executionTime_10IMGS__3[[#This Row],[NImgs]]*1000)/executionTime_10IMGS__3[[#This Row],[mean]]</f>
        <v>0.53378841713937808</v>
      </c>
      <c r="Q15">
        <f>$O$2/executionTime_10IMGS__3[[#This Row],[mean]]</f>
        <v>11.710609086426141</v>
      </c>
    </row>
    <row r="16" spans="1:17" x14ac:dyDescent="0.35">
      <c r="A16">
        <v>15</v>
      </c>
      <c r="B16">
        <v>1</v>
      </c>
      <c r="C16">
        <v>1739.6098</v>
      </c>
      <c r="D16">
        <f>(executionTime_1IMGS__3[[#This Row],[NImgs]]*1000)/executionTime_1IMGS__3[[#This Row],[mean]]</f>
        <v>0.57484155354838773</v>
      </c>
      <c r="E16">
        <f>$C$2/executionTime_1IMGS__3[[#This Row],[mean]]</f>
        <v>12.586113046730365</v>
      </c>
      <c r="G16">
        <v>15</v>
      </c>
      <c r="H16">
        <v>5</v>
      </c>
      <c r="I16">
        <v>8973.7608</v>
      </c>
      <c r="J16">
        <f>(executionTime_5IMGS__3[[#This Row],[NImgs]]*1000)/executionTime_5IMGS__3[[#This Row],[mean]]</f>
        <v>0.55717999525906681</v>
      </c>
      <c r="K16">
        <f>$I$2/executionTime_5IMGS__3[[#This Row],[mean]]</f>
        <v>12.401433432457884</v>
      </c>
      <c r="M16">
        <v>15</v>
      </c>
      <c r="N16">
        <v>10</v>
      </c>
      <c r="O16">
        <v>17808.683399999998</v>
      </c>
      <c r="P16">
        <f>(executionTime_10IMGS__3[[#This Row],[NImgs]]*1000)/executionTime_10IMGS__3[[#This Row],[mean]]</f>
        <v>0.56152382382181054</v>
      </c>
      <c r="Q16">
        <f>$O$2/executionTime_10IMGS__3[[#This Row],[mean]]</f>
        <v>12.319087080856299</v>
      </c>
    </row>
    <row r="17" spans="1:17" x14ac:dyDescent="0.35">
      <c r="A17">
        <v>16</v>
      </c>
      <c r="B17">
        <v>1</v>
      </c>
      <c r="C17">
        <v>1647.6181999999999</v>
      </c>
      <c r="D17">
        <f>(executionTime_1IMGS__3[[#This Row],[NImgs]]*1000)/executionTime_1IMGS__3[[#This Row],[mean]]</f>
        <v>0.60693672842409729</v>
      </c>
      <c r="E17">
        <f>$C$2/executionTime_1IMGS__3[[#This Row],[mean]]</f>
        <v>13.288834512753015</v>
      </c>
      <c r="G17">
        <v>16</v>
      </c>
      <c r="H17">
        <v>5</v>
      </c>
      <c r="I17">
        <v>8545.0399999999991</v>
      </c>
      <c r="J17">
        <f>(executionTime_5IMGS__3[[#This Row],[NImgs]]*1000)/executionTime_5IMGS__3[[#This Row],[mean]]</f>
        <v>0.58513476823982102</v>
      </c>
      <c r="K17">
        <f>$I$2/executionTime_5IMGS__3[[#This Row],[mean]]</f>
        <v>13.023636776422347</v>
      </c>
      <c r="M17">
        <v>16</v>
      </c>
      <c r="N17">
        <v>10</v>
      </c>
      <c r="O17">
        <v>16937.878199999999</v>
      </c>
      <c r="P17">
        <f>(executionTime_10IMGS__3[[#This Row],[NImgs]]*1000)/executionTime_10IMGS__3[[#This Row],[mean]]</f>
        <v>0.59039272109065</v>
      </c>
      <c r="Q17">
        <f>$O$2/executionTime_10IMGS__3[[#This Row],[mean]]</f>
        <v>12.952432353658089</v>
      </c>
    </row>
    <row r="18" spans="1:17" x14ac:dyDescent="0.35">
      <c r="A18">
        <v>17</v>
      </c>
      <c r="B18">
        <v>1</v>
      </c>
      <c r="C18">
        <v>1839.9646</v>
      </c>
      <c r="D18">
        <f>(executionTime_1IMGS__3[[#This Row],[NImgs]]*1000)/executionTime_1IMGS__3[[#This Row],[mean]]</f>
        <v>0.54348871711988367</v>
      </c>
      <c r="E18">
        <f>$C$2/executionTime_1IMGS__3[[#This Row],[mean]]</f>
        <v>11.8996450257793</v>
      </c>
      <c r="G18">
        <v>17</v>
      </c>
      <c r="H18">
        <v>5</v>
      </c>
      <c r="I18">
        <v>9156.4994000000006</v>
      </c>
      <c r="J18">
        <f>(executionTime_5IMGS__3[[#This Row],[NImgs]]*1000)/executionTime_5IMGS__3[[#This Row],[mean]]</f>
        <v>0.54606021161318485</v>
      </c>
      <c r="K18">
        <f>$I$2/executionTime_5IMGS__3[[#This Row],[mean]]</f>
        <v>12.153934854186742</v>
      </c>
      <c r="M18">
        <v>17</v>
      </c>
      <c r="N18">
        <v>10</v>
      </c>
      <c r="O18">
        <v>18116.308799999999</v>
      </c>
      <c r="P18">
        <f>(executionTime_10IMGS__3[[#This Row],[NImgs]]*1000)/executionTime_10IMGS__3[[#This Row],[mean]]</f>
        <v>0.55198882456673515</v>
      </c>
      <c r="Q18">
        <f>$O$2/executionTime_10IMGS__3[[#This Row],[mean]]</f>
        <v>12.109901858153359</v>
      </c>
    </row>
    <row r="19" spans="1:17" x14ac:dyDescent="0.35">
      <c r="A19">
        <v>18</v>
      </c>
      <c r="B19">
        <v>1</v>
      </c>
      <c r="C19">
        <v>1774.117</v>
      </c>
      <c r="D19">
        <f>(executionTime_1IMGS__3[[#This Row],[NImgs]]*1000)/executionTime_1IMGS__3[[#This Row],[mean]]</f>
        <v>0.56366068303274253</v>
      </c>
      <c r="E19">
        <f>$C$2/executionTime_1IMGS__3[[#This Row],[mean]]</f>
        <v>12.341308718647079</v>
      </c>
      <c r="G19">
        <v>18</v>
      </c>
      <c r="H19">
        <v>5</v>
      </c>
      <c r="I19">
        <v>8857.860200000001</v>
      </c>
      <c r="J19">
        <f>(executionTime_5IMGS__3[[#This Row],[NImgs]]*1000)/executionTime_5IMGS__3[[#This Row],[mean]]</f>
        <v>0.56447041239147122</v>
      </c>
      <c r="K19">
        <f>$I$2/executionTime_5IMGS__3[[#This Row],[mean]]</f>
        <v>12.563699887699739</v>
      </c>
      <c r="M19">
        <v>18</v>
      </c>
      <c r="N19">
        <v>10</v>
      </c>
      <c r="O19">
        <v>17672.13</v>
      </c>
      <c r="P19">
        <f>(executionTime_10IMGS__3[[#This Row],[NImgs]]*1000)/executionTime_10IMGS__3[[#This Row],[mean]]</f>
        <v>0.56586274546418569</v>
      </c>
      <c r="Q19">
        <f>$O$2/executionTime_10IMGS__3[[#This Row],[mean]]</f>
        <v>12.414277260296297</v>
      </c>
    </row>
  </sheetData>
  <phoneticPr fontId="1" type="noConversion"/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B577A-5E3C-4835-AA6E-BB48F14251BD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E019B-2F83-4107-BDE4-1F6E5A3D4A49}">
  <dimension ref="A1:D6"/>
  <sheetViews>
    <sheetView workbookViewId="0">
      <selection sqref="A1:D6"/>
    </sheetView>
  </sheetViews>
  <sheetFormatPr defaultRowHeight="14.5" x14ac:dyDescent="0.35"/>
  <cols>
    <col min="1" max="2" width="11.81640625" bestFit="1" customWidth="1"/>
  </cols>
  <sheetData>
    <row r="1" spans="1:4" x14ac:dyDescent="0.35">
      <c r="A1" t="s">
        <v>5</v>
      </c>
      <c r="B1" t="s">
        <v>2</v>
      </c>
      <c r="C1" t="s">
        <v>3</v>
      </c>
      <c r="D1" t="s">
        <v>4</v>
      </c>
    </row>
    <row r="2" spans="1:4" x14ac:dyDescent="0.35">
      <c r="A2">
        <v>3</v>
      </c>
      <c r="B2">
        <v>9303.6851999999999</v>
      </c>
      <c r="C2">
        <f>scalability[[#This Row],[RowsFilter]]*scalability[[#This Row],[RowsFilter]]*3840*2160</f>
        <v>74649600</v>
      </c>
      <c r="D2">
        <f>scalability[[#This Row],[mean]]/scalability[[#This Row],[Colonna1]]</f>
        <v>1.2463141396604939E-4</v>
      </c>
    </row>
    <row r="3" spans="1:4" x14ac:dyDescent="0.35">
      <c r="A3">
        <v>5</v>
      </c>
      <c r="B3">
        <v>17146.316200000001</v>
      </c>
      <c r="C3">
        <f>scalability[[#This Row],[RowsFilter]]*scalability[[#This Row],[RowsFilter]]*3840*2160</f>
        <v>207360000</v>
      </c>
      <c r="D3">
        <f>scalability[[#This Row],[mean]]/scalability[[#This Row],[Colonna1]]</f>
        <v>8.2688639081790125E-5</v>
      </c>
    </row>
    <row r="4" spans="1:4" x14ac:dyDescent="0.35">
      <c r="A4">
        <v>11</v>
      </c>
      <c r="B4">
        <v>49944.076199999996</v>
      </c>
      <c r="C4">
        <f>scalability[[#This Row],[RowsFilter]]*scalability[[#This Row],[RowsFilter]]*3840*2160</f>
        <v>1003622400</v>
      </c>
      <c r="D4">
        <f>scalability[[#This Row],[mean]]/scalability[[#This Row],[Colonna1]]</f>
        <v>4.9763811768250687E-5</v>
      </c>
    </row>
    <row r="5" spans="1:4" x14ac:dyDescent="0.35">
      <c r="A5">
        <v>19</v>
      </c>
      <c r="B5">
        <v>135151.36900000001</v>
      </c>
      <c r="C5">
        <f>scalability[[#This Row],[RowsFilter]]*scalability[[#This Row],[RowsFilter]]*3840*2160</f>
        <v>2994278400</v>
      </c>
      <c r="D5">
        <f>scalability[[#This Row],[mean]]/scalability[[#This Row],[Colonna1]]</f>
        <v>4.5136540743839987E-5</v>
      </c>
    </row>
    <row r="6" spans="1:4" x14ac:dyDescent="0.35">
      <c r="A6">
        <v>29</v>
      </c>
      <c r="B6">
        <v>441663.51760000002</v>
      </c>
      <c r="C6">
        <f>scalability[[#This Row],[RowsFilter]]*scalability[[#This Row],[RowsFilter]]*3840*2160</f>
        <v>6975590400</v>
      </c>
      <c r="D6">
        <f>scalability[[#This Row],[mean]]/scalability[[#This Row],[Colonna1]]</f>
        <v>6.3315575065875425E-5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E548D-6A0A-470D-A64E-43ABB1C7B4B5}">
  <dimension ref="A1"/>
  <sheetViews>
    <sheetView workbookViewId="0">
      <selection activeCell="R42" sqref="R42"/>
    </sheetView>
  </sheetViews>
  <sheetFormatPr defaultRowHeight="14.5" x14ac:dyDescent="0.3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9CB167-897E-46BF-A732-C448B453EA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V1</vt:lpstr>
      <vt:lpstr>V2</vt:lpstr>
      <vt:lpstr>V3</vt:lpstr>
      <vt:lpstr>V4</vt:lpstr>
      <vt:lpstr>sV1</vt:lpstr>
      <vt:lpstr>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Mazzanti</dc:creator>
  <cp:lastModifiedBy>Carlo Mazzanti</cp:lastModifiedBy>
  <dcterms:created xsi:type="dcterms:W3CDTF">2015-06-05T18:19:34Z</dcterms:created>
  <dcterms:modified xsi:type="dcterms:W3CDTF">2025-05-06T11:53:52Z</dcterms:modified>
</cp:coreProperties>
</file>