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BidimensionalConvolution\"/>
    </mc:Choice>
  </mc:AlternateContent>
  <xr:revisionPtr revIDLastSave="0" documentId="13_ncr:1_{703304C2-1861-4790-A6C4-318D7288B62F}" xr6:coauthVersionLast="47" xr6:coauthVersionMax="47" xr10:uidLastSave="{00000000-0000-0000-0000-000000000000}"/>
  <bookViews>
    <workbookView xWindow="-110" yWindow="-110" windowWidth="38620" windowHeight="21820" activeTab="1" xr2:uid="{00000000-000D-0000-FFFF-FFFF00000000}"/>
  </bookViews>
  <sheets>
    <sheet name="V1" sheetId="1" r:id="rId1"/>
    <sheet name="V2" sheetId="3" r:id="rId2"/>
    <sheet name="V3" sheetId="5" r:id="rId3"/>
    <sheet name="sV1" sheetId="2" r:id="rId4"/>
    <sheet name="Comparison" sheetId="4" r:id="rId5"/>
  </sheets>
  <definedNames>
    <definedName name="DatiEsterni_1" localSheetId="3" hidden="1">'sV1'!$A$1:$B$6</definedName>
    <definedName name="DatiEsterni_1" localSheetId="0" hidden="1">'V1'!$A$1:$C$19</definedName>
    <definedName name="DatiEsterni_1" localSheetId="1" hidden="1">'V2'!$A$1:$C$19</definedName>
    <definedName name="DatiEsterni_1" localSheetId="2" hidden="1">'V3'!$A$1:$C$21</definedName>
    <definedName name="DatiEsterni_2" localSheetId="0" hidden="1">'V1'!$G$1:$I$19</definedName>
    <definedName name="DatiEsterni_2" localSheetId="1" hidden="1">'V2'!$G$1:$I$19</definedName>
    <definedName name="DatiEsterni_2" localSheetId="2" hidden="1">'V3'!$G$1:$I$21</definedName>
    <definedName name="DatiEsterni_3" localSheetId="0" hidden="1">'V1'!$M$1:$O$19</definedName>
    <definedName name="DatiEsterni_3" localSheetId="1" hidden="1">'V2'!$M$1:$O$19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J2" i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2"/>
  <c r="D3" i="2"/>
  <c r="D4" i="2"/>
  <c r="D5" i="2"/>
  <c r="D6" i="2"/>
  <c r="C2" i="2"/>
  <c r="C3" i="2"/>
  <c r="C4" i="2"/>
  <c r="C5" i="2"/>
  <c r="C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9AAE5E-D465-428D-8CC8-C042DDE403F9}" keepAlive="1" name="Query - executionTime_10IMGS" description="Connessione alla query 'executionTime_10IMGS' nella cartella di lavoro." type="5" refreshedVersion="8" background="1" saveData="1">
    <dbPr connection="Provider=Microsoft.Mashup.OleDb.1;Data Source=$Workbook$;Location=executionTime_10IMGS;Extended Properties=&quot;&quot;" command="SELECT * FROM [executionTime_10IMGS]"/>
  </connection>
  <connection id="2" xr16:uid="{88C7F6E4-2068-40F5-8BFA-B51C98C06875}" keepAlive="1" name="Query - executionTime_10IMGS (2)" description="Connessione alla query 'executionTime_10IMGS (2)' nella cartella di lavoro." type="5" refreshedVersion="8" background="1" saveData="1">
    <dbPr connection="Provider=Microsoft.Mashup.OleDb.1;Data Source=$Workbook$;Location=&quot;executionTime_10IMGS (2)&quot;;Extended Properties=&quot;&quot;" command="SELECT * FROM [executionTime_10IMGS (2)]"/>
  </connection>
  <connection id="3" xr16:uid="{D1ECF155-5065-484B-A401-59B71E8C81ED}" keepAlive="1" name="Query - executionTime_1IMGS" description="Connessione alla query 'executionTime_1IMGS' nella cartella di lavoro." type="5" refreshedVersion="8" background="1" saveData="1">
    <dbPr connection="Provider=Microsoft.Mashup.OleDb.1;Data Source=$Workbook$;Location=executionTime_1IMGS;Extended Properties=&quot;&quot;" command="SELECT * FROM [executionTime_1IMGS]"/>
  </connection>
  <connection id="4" xr16:uid="{08844928-A9B7-46AB-A30D-F5C79189B55F}" keepAlive="1" name="Query - executionTime_1IMGS (2)" description="Connessione alla query 'executionTime_1IMGS (2)' nella cartella di lavoro." type="5" refreshedVersion="8" background="1" saveData="1">
    <dbPr connection="Provider=Microsoft.Mashup.OleDb.1;Data Source=$Workbook$;Location=&quot;executionTime_1IMGS (2)&quot;;Extended Properties=&quot;&quot;" command="SELECT * FROM [executionTime_1IMGS (2)]"/>
  </connection>
  <connection id="5" xr16:uid="{69DFBF18-4B0F-458F-9D01-6F1AEFE62BCA}" keepAlive="1" name="Query - executionTime_1IMGS (3)" description="Connessione alla query 'executionTime_1IMGS (3)' nella cartella di lavoro." type="5" refreshedVersion="8" background="1" saveData="1">
    <dbPr connection="Provider=Microsoft.Mashup.OleDb.1;Data Source=$Workbook$;Location=&quot;executionTime_1IMGS (3)&quot;;Extended Properties=&quot;&quot;" command="SELECT * FROM [executionTime_1IMGS (3)]"/>
  </connection>
  <connection id="6" xr16:uid="{661493B2-2346-424B-BBFD-BCB3FDB2A0C9}" keepAlive="1" name="Query - executionTime_5IMGS" description="Connessione alla query 'executionTime_5IMGS' nella cartella di lavoro." type="5" refreshedVersion="8" background="1" saveData="1">
    <dbPr connection="Provider=Microsoft.Mashup.OleDb.1;Data Source=$Workbook$;Location=executionTime_5IMGS;Extended Properties=&quot;&quot;" command="SELECT * FROM [executionTime_5IMGS]"/>
  </connection>
  <connection id="7" xr16:uid="{D97B9C91-F98C-4CF9-BB00-969037E5DD60}" keepAlive="1" name="Query - executionTime_5IMGS (2)" description="Connessione alla query 'executionTime_5IMGS (2)' nella cartella di lavoro." type="5" refreshedVersion="8" background="1" saveData="1">
    <dbPr connection="Provider=Microsoft.Mashup.OleDb.1;Data Source=$Workbook$;Location=&quot;executionTime_5IMGS (2)&quot;;Extended Properties=&quot;&quot;" command="SELECT * FROM [executionTime_5IMGS (2)]"/>
  </connection>
  <connection id="8" xr16:uid="{A89B0FEC-D7AB-413B-9E52-088A2B13E32C}" keepAlive="1" name="Query - executionTime_5IMGS (3)" description="Connessione alla query 'executionTime_5IMGS (3)' nella cartella di lavoro." type="5" refreshedVersion="8" background="1" saveData="1">
    <dbPr connection="Provider=Microsoft.Mashup.OleDb.1;Data Source=$Workbook$;Location=&quot;executionTime_5IMGS (3)&quot;;Extended Properties=&quot;&quot;" command="SELECT * FROM [executionTime_5IMGS (3)]"/>
  </connection>
  <connection id="9" xr16:uid="{FAD06FBA-D93A-4AC8-A858-46BB93E306BA}" keepAlive="1" name="Query - scalability" description="Connessione alla query 'scalability' nella cartella di lavoro." type="5" refreshedVersion="8" background="1" saveData="1">
    <dbPr connection="Provider=Microsoft.Mashup.OleDb.1;Data Source=$Workbook$;Location=scalability;Extended Properties=&quot;&quot;" command="SELECT * FROM [scalability]"/>
  </connection>
</connections>
</file>

<file path=xl/sharedStrings.xml><?xml version="1.0" encoding="utf-8"?>
<sst xmlns="http://schemas.openxmlformats.org/spreadsheetml/2006/main" count="49" uniqueCount="6">
  <si>
    <t>Threads</t>
  </si>
  <si>
    <t>NImgs</t>
  </si>
  <si>
    <t>mean</t>
  </si>
  <si>
    <t>Colonna1</t>
  </si>
  <si>
    <t>Colonna2</t>
  </si>
  <si>
    <t>RowsFilter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</si>
</sst>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22484.887599999998</c:v>
                </c:pt>
                <c:pt idx="1">
                  <c:v>11714.159599999999</c:v>
                </c:pt>
                <c:pt idx="2">
                  <c:v>7768.5420000000004</c:v>
                </c:pt>
                <c:pt idx="3">
                  <c:v>5934.8793999999998</c:v>
                </c:pt>
                <c:pt idx="4">
                  <c:v>4831.4881999999998</c:v>
                </c:pt>
                <c:pt idx="5">
                  <c:v>4076.6181999999999</c:v>
                </c:pt>
                <c:pt idx="6">
                  <c:v>3460.6705999999999</c:v>
                </c:pt>
                <c:pt idx="7">
                  <c:v>3128.9423999999999</c:v>
                </c:pt>
                <c:pt idx="8">
                  <c:v>2855.0945999999999</c:v>
                </c:pt>
                <c:pt idx="9">
                  <c:v>2612.7975999999999</c:v>
                </c:pt>
                <c:pt idx="10">
                  <c:v>2383.1945999999998</c:v>
                </c:pt>
                <c:pt idx="11">
                  <c:v>2253.7730000000001</c:v>
                </c:pt>
                <c:pt idx="12">
                  <c:v>2178.1864</c:v>
                </c:pt>
                <c:pt idx="13">
                  <c:v>2054.4066000000003</c:v>
                </c:pt>
                <c:pt idx="14">
                  <c:v>1934.748</c:v>
                </c:pt>
                <c:pt idx="15">
                  <c:v>1881.252</c:v>
                </c:pt>
                <c:pt idx="16">
                  <c:v>1992.8462</c:v>
                </c:pt>
                <c:pt idx="17">
                  <c:v>1970.0162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114331.664</c:v>
                </c:pt>
                <c:pt idx="1">
                  <c:v>57891.686200000004</c:v>
                </c:pt>
                <c:pt idx="2">
                  <c:v>39310.391600000003</c:v>
                </c:pt>
                <c:pt idx="3">
                  <c:v>29356.448199999999</c:v>
                </c:pt>
                <c:pt idx="4">
                  <c:v>23853.821799999998</c:v>
                </c:pt>
                <c:pt idx="5">
                  <c:v>20346.254000000001</c:v>
                </c:pt>
                <c:pt idx="6">
                  <c:v>17522.897399999998</c:v>
                </c:pt>
                <c:pt idx="7">
                  <c:v>15582.2034</c:v>
                </c:pt>
                <c:pt idx="8">
                  <c:v>14129.707399999999</c:v>
                </c:pt>
                <c:pt idx="9">
                  <c:v>13010.438</c:v>
                </c:pt>
                <c:pt idx="10">
                  <c:v>12031.8048</c:v>
                </c:pt>
                <c:pt idx="11">
                  <c:v>11270.903200000001</c:v>
                </c:pt>
                <c:pt idx="12">
                  <c:v>10891.1958</c:v>
                </c:pt>
                <c:pt idx="13">
                  <c:v>10276.592000000001</c:v>
                </c:pt>
                <c:pt idx="14">
                  <c:v>9715.7945999999993</c:v>
                </c:pt>
                <c:pt idx="15">
                  <c:v>9354.382599999999</c:v>
                </c:pt>
                <c:pt idx="16">
                  <c:v>9417.8757999999998</c:v>
                </c:pt>
                <c:pt idx="17">
                  <c:v>10247.372799999999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'V3'!$C$2:$C$21</c:f>
              <c:numCache>
                <c:formatCode>General</c:formatCode>
                <c:ptCount val="20"/>
                <c:pt idx="0">
                  <c:v>7126.0676000000003</c:v>
                </c:pt>
                <c:pt idx="1">
                  <c:v>3658.3666000000003</c:v>
                </c:pt>
                <c:pt idx="2">
                  <c:v>2551.2959999999998</c:v>
                </c:pt>
                <c:pt idx="3">
                  <c:v>1970.4929999999999</c:v>
                </c:pt>
                <c:pt idx="4">
                  <c:v>1940.0565999999999</c:v>
                </c:pt>
                <c:pt idx="5">
                  <c:v>1741.0948000000001</c:v>
                </c:pt>
                <c:pt idx="6">
                  <c:v>1504.1104</c:v>
                </c:pt>
                <c:pt idx="7">
                  <c:v>1325.0219999999999</c:v>
                </c:pt>
                <c:pt idx="8">
                  <c:v>1223.5147999999999</c:v>
                </c:pt>
                <c:pt idx="9">
                  <c:v>1191.8132000000001</c:v>
                </c:pt>
                <c:pt idx="10">
                  <c:v>1123.2654</c:v>
                </c:pt>
                <c:pt idx="11">
                  <c:v>1100.6826000000001</c:v>
                </c:pt>
                <c:pt idx="12">
                  <c:v>1088.7929999999999</c:v>
                </c:pt>
                <c:pt idx="13">
                  <c:v>1061.3471999999999</c:v>
                </c:pt>
                <c:pt idx="14">
                  <c:v>1017.7518</c:v>
                </c:pt>
                <c:pt idx="15">
                  <c:v>983.86360000000002</c:v>
                </c:pt>
                <c:pt idx="16">
                  <c:v>979.02560000000005</c:v>
                </c:pt>
                <c:pt idx="17">
                  <c:v>995.10620000000006</c:v>
                </c:pt>
                <c:pt idx="18">
                  <c:v>950.98339999999996</c:v>
                </c:pt>
                <c:pt idx="19">
                  <c:v>951.52380000000005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5-481A-96BB-82079FBA2AF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'V3'!$I$2:$I$21</c:f>
              <c:numCache>
                <c:formatCode>General</c:formatCode>
                <c:ptCount val="20"/>
                <c:pt idx="0">
                  <c:v>35308.110399999998</c:v>
                </c:pt>
                <c:pt idx="1">
                  <c:v>18261.495800000001</c:v>
                </c:pt>
                <c:pt idx="2">
                  <c:v>12563.299799999999</c:v>
                </c:pt>
                <c:pt idx="3">
                  <c:v>10386.6322</c:v>
                </c:pt>
                <c:pt idx="4">
                  <c:v>9113.9716000000008</c:v>
                </c:pt>
                <c:pt idx="5">
                  <c:v>8572.9421999999995</c:v>
                </c:pt>
                <c:pt idx="6">
                  <c:v>7282.7866000000004</c:v>
                </c:pt>
                <c:pt idx="7">
                  <c:v>6384.5104000000001</c:v>
                </c:pt>
                <c:pt idx="8">
                  <c:v>5857.8037999999997</c:v>
                </c:pt>
                <c:pt idx="9">
                  <c:v>5728.01</c:v>
                </c:pt>
                <c:pt idx="10">
                  <c:v>5425.9929999999995</c:v>
                </c:pt>
                <c:pt idx="11">
                  <c:v>5467.3901999999998</c:v>
                </c:pt>
                <c:pt idx="12">
                  <c:v>5355.8973999999998</c:v>
                </c:pt>
                <c:pt idx="13">
                  <c:v>5265.7228000000005</c:v>
                </c:pt>
                <c:pt idx="14">
                  <c:v>5189.1617999999999</c:v>
                </c:pt>
                <c:pt idx="15">
                  <c:v>4978.1509999999998</c:v>
                </c:pt>
                <c:pt idx="16">
                  <c:v>4955.2564000000002</c:v>
                </c:pt>
                <c:pt idx="17">
                  <c:v>4901.7335999999996</c:v>
                </c:pt>
                <c:pt idx="18">
                  <c:v>4876.2022000000006</c:v>
                </c:pt>
                <c:pt idx="19">
                  <c:v>4812.7467999999999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5-481A-96BB-82079FBA2AF0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'V3'!$O$2:$O$21</c:f>
              <c:numCache>
                <c:formatCode>General</c:formatCode>
                <c:ptCount val="20"/>
                <c:pt idx="0">
                  <c:v>141304.23920000001</c:v>
                </c:pt>
                <c:pt idx="1">
                  <c:v>72985.648400000005</c:v>
                </c:pt>
                <c:pt idx="2">
                  <c:v>50165.096999999994</c:v>
                </c:pt>
                <c:pt idx="3">
                  <c:v>38567.817799999997</c:v>
                </c:pt>
                <c:pt idx="4">
                  <c:v>34990.156600000002</c:v>
                </c:pt>
                <c:pt idx="5">
                  <c:v>33805.089800000002</c:v>
                </c:pt>
                <c:pt idx="6">
                  <c:v>28647.757600000001</c:v>
                </c:pt>
                <c:pt idx="7">
                  <c:v>25331.621599999999</c:v>
                </c:pt>
                <c:pt idx="8">
                  <c:v>25172.117399999999</c:v>
                </c:pt>
                <c:pt idx="9">
                  <c:v>22944.513599999998</c:v>
                </c:pt>
                <c:pt idx="10">
                  <c:v>22580.771000000001</c:v>
                </c:pt>
                <c:pt idx="11">
                  <c:v>22391.421999999999</c:v>
                </c:pt>
                <c:pt idx="12">
                  <c:v>21597.899000000001</c:v>
                </c:pt>
                <c:pt idx="13">
                  <c:v>21231.872599999999</c:v>
                </c:pt>
                <c:pt idx="14">
                  <c:v>20859.628000000001</c:v>
                </c:pt>
                <c:pt idx="15">
                  <c:v>19995.9146</c:v>
                </c:pt>
                <c:pt idx="16">
                  <c:v>19428.552800000001</c:v>
                </c:pt>
                <c:pt idx="17">
                  <c:v>19032.537</c:v>
                </c:pt>
                <c:pt idx="18">
                  <c:v>19173.087599999999</c:v>
                </c:pt>
                <c:pt idx="19">
                  <c:v>19343.7814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85-481A-96BB-82079FBA2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'V3'!$D$2:$D$21</c:f>
              <c:numCache>
                <c:formatCode>General</c:formatCode>
                <c:ptCount val="20"/>
                <c:pt idx="0">
                  <c:v>0.14032985036515791</c:v>
                </c:pt>
                <c:pt idx="1">
                  <c:v>0.27334603371898264</c:v>
                </c:pt>
                <c:pt idx="2">
                  <c:v>0.39195765603050375</c:v>
                </c:pt>
                <c:pt idx="3">
                  <c:v>0.50748721259096075</c:v>
                </c:pt>
                <c:pt idx="4">
                  <c:v>0.51544887917187576</c:v>
                </c:pt>
                <c:pt idx="5">
                  <c:v>0.57435126450323093</c:v>
                </c:pt>
                <c:pt idx="6">
                  <c:v>0.66484481458275935</c:v>
                </c:pt>
                <c:pt idx="7">
                  <c:v>0.754704450190261</c:v>
                </c:pt>
                <c:pt idx="8">
                  <c:v>0.817317452964198</c:v>
                </c:pt>
                <c:pt idx="9">
                  <c:v>0.83905766440579777</c:v>
                </c:pt>
                <c:pt idx="10">
                  <c:v>0.89026155350284986</c:v>
                </c:pt>
                <c:pt idx="11">
                  <c:v>0.90852712671209657</c:v>
                </c:pt>
                <c:pt idx="12">
                  <c:v>0.91844822661424175</c:v>
                </c:pt>
                <c:pt idx="13">
                  <c:v>0.94219874514202329</c:v>
                </c:pt>
                <c:pt idx="14">
                  <c:v>0.98255782991491636</c:v>
                </c:pt>
                <c:pt idx="15">
                  <c:v>1.016401053967237</c:v>
                </c:pt>
                <c:pt idx="16">
                  <c:v>1.02142375030847</c:v>
                </c:pt>
                <c:pt idx="17">
                  <c:v>1.0049178670578074</c:v>
                </c:pt>
                <c:pt idx="18">
                  <c:v>1.0515430658411073</c:v>
                </c:pt>
                <c:pt idx="19">
                  <c:v>1.0509458617850651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1-4789-AD58-0B9B858622A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'V3'!$J$2:$J$21</c:f>
              <c:numCache>
                <c:formatCode>General</c:formatCode>
                <c:ptCount val="20"/>
                <c:pt idx="0">
                  <c:v>0.14161052356967821</c:v>
                </c:pt>
                <c:pt idx="1">
                  <c:v>0.27380013415987531</c:v>
                </c:pt>
                <c:pt idx="2">
                  <c:v>0.39798461229111165</c:v>
                </c:pt>
                <c:pt idx="3">
                  <c:v>0.48138799022843998</c:v>
                </c:pt>
                <c:pt idx="4">
                  <c:v>0.54860824889996362</c:v>
                </c:pt>
                <c:pt idx="5">
                  <c:v>0.58323034068747137</c:v>
                </c:pt>
                <c:pt idx="6">
                  <c:v>0.6865503926752432</c:v>
                </c:pt>
                <c:pt idx="7">
                  <c:v>0.7831454076729204</c:v>
                </c:pt>
                <c:pt idx="8">
                  <c:v>0.853562217293792</c:v>
                </c:pt>
                <c:pt idx="9">
                  <c:v>0.87290350400924577</c:v>
                </c:pt>
                <c:pt idx="10">
                  <c:v>0.9214903152289361</c:v>
                </c:pt>
                <c:pt idx="11">
                  <c:v>0.91451310718594769</c:v>
                </c:pt>
                <c:pt idx="12">
                  <c:v>0.93355037010231001</c:v>
                </c:pt>
                <c:pt idx="13">
                  <c:v>0.94953726010795703</c:v>
                </c:pt>
                <c:pt idx="14">
                  <c:v>0.96354675238686915</c:v>
                </c:pt>
                <c:pt idx="15">
                  <c:v>1.0043889789602605</c:v>
                </c:pt>
                <c:pt idx="16">
                  <c:v>1.0090295226701085</c:v>
                </c:pt>
                <c:pt idx="17">
                  <c:v>1.0200472747029745</c:v>
                </c:pt>
                <c:pt idx="18">
                  <c:v>1.0253881596624519</c:v>
                </c:pt>
                <c:pt idx="19">
                  <c:v>1.0389077605329249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1-4789-AD58-0B9B858622A4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'V3'!$P$2:$P$21</c:f>
              <c:numCache>
                <c:formatCode>General</c:formatCode>
                <c:ptCount val="20"/>
                <c:pt idx="0">
                  <c:v>0.14153857034460435</c:v>
                </c:pt>
                <c:pt idx="1">
                  <c:v>0.27402647559407034</c:v>
                </c:pt>
                <c:pt idx="2">
                  <c:v>0.39868357077033068</c:v>
                </c:pt>
                <c:pt idx="3">
                  <c:v>0.5185670629257122</c:v>
                </c:pt>
                <c:pt idx="4">
                  <c:v>0.57158932521039352</c:v>
                </c:pt>
                <c:pt idx="5">
                  <c:v>0.59162688572417277</c:v>
                </c:pt>
                <c:pt idx="6">
                  <c:v>0.69813492138735489</c:v>
                </c:pt>
                <c:pt idx="7">
                  <c:v>0.78952703130541002</c:v>
                </c:pt>
                <c:pt idx="8">
                  <c:v>0.79452990315387617</c:v>
                </c:pt>
                <c:pt idx="9">
                  <c:v>0.87166807493360854</c:v>
                </c:pt>
                <c:pt idx="10">
                  <c:v>0.88570934978260929</c:v>
                </c:pt>
                <c:pt idx="11">
                  <c:v>0.89319919029707007</c:v>
                </c:pt>
                <c:pt idx="12">
                  <c:v>0.92601599813018842</c:v>
                </c:pt>
                <c:pt idx="13">
                  <c:v>0.94198003053202195</c:v>
                </c:pt>
                <c:pt idx="14">
                  <c:v>0.95878986911943009</c:v>
                </c:pt>
                <c:pt idx="15">
                  <c:v>1.0002043117347581</c:v>
                </c:pt>
                <c:pt idx="16">
                  <c:v>1.0294127517310501</c:v>
                </c:pt>
                <c:pt idx="17">
                  <c:v>1.0508320567037384</c:v>
                </c:pt>
                <c:pt idx="18">
                  <c:v>1.0431288072767164</c:v>
                </c:pt>
                <c:pt idx="19">
                  <c:v>1.0339240082603498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F1-4789-AD58-0B9B8586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'sV1'!$B$1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'sV1'!$A$2:$A$6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29</c:v>
                </c:pt>
              </c:numCache>
            </c:numRef>
          </c:xVal>
          <c:yVal>
            <c:numRef>
              <c:f>'sV1'!$B$2:$B$6</c:f>
              <c:numCache>
                <c:formatCode>General</c:formatCode>
                <c:ptCount val="5"/>
                <c:pt idx="0">
                  <c:v>9303.6851999999999</c:v>
                </c:pt>
                <c:pt idx="1">
                  <c:v>17146.316200000001</c:v>
                </c:pt>
                <c:pt idx="2">
                  <c:v>49944.076199999996</c:v>
                </c:pt>
                <c:pt idx="3">
                  <c:v>135151.36900000001</c:v>
                </c:pt>
                <c:pt idx="4">
                  <c:v>441663.51760000002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E-4E14-8365-29E4C988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66319"/>
        <c:axId val="1885568719"/>
      </c:scatterChart>
      <c:valAx>
        <c:axId val="188556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568719"/>
        <c:crosses val="autoZero"/>
        <c:crossBetween val="midCat"/>
      </c:valAx>
      <c:valAx>
        <c:axId val="18855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56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per operation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'sV1'!$A$2:$A$6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29</c:v>
                </c:pt>
              </c:numCache>
            </c:numRef>
          </c:xVal>
          <c:yVal>
            <c:numRef>
              <c:f>'sV1'!$D$2:$D$6</c:f>
              <c:numCache>
                <c:formatCode>General</c:formatCode>
                <c:ptCount val="5"/>
                <c:pt idx="0">
                  <c:v>1.2463141396604939E-4</c:v>
                </c:pt>
                <c:pt idx="1">
                  <c:v>8.2688639081790125E-5</c:v>
                </c:pt>
                <c:pt idx="2">
                  <c:v>4.9763811768250687E-5</c:v>
                </c:pt>
                <c:pt idx="3">
                  <c:v>4.5136540743839987E-5</c:v>
                </c:pt>
                <c:pt idx="4">
                  <c:v>6.3315575065875425E-5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2-4BDE-8F68-3C2A010B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51791"/>
        <c:axId val="674150351"/>
      </c:scatterChart>
      <c:valAx>
        <c:axId val="6741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150351"/>
        <c:crosses val="autoZero"/>
        <c:crossBetween val="midCat"/>
      </c:valAx>
      <c:valAx>
        <c:axId val="6741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15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'V1'!$O$2:$O$19</c:f>
              <c:numCache>
                <c:formatCode>General</c:formatCode>
                <c:ptCount val="18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3-4B95-B173-D750F9B8B394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'V2'!$O$2:$O$19</c:f>
              <c:numCache>
                <c:formatCode>General</c:formatCode>
                <c:ptCount val="18"/>
                <c:pt idx="0">
                  <c:v>224856.3026</c:v>
                </c:pt>
                <c:pt idx="1">
                  <c:v>113758.4682</c:v>
                </c:pt>
                <c:pt idx="2">
                  <c:v>78240.6302</c:v>
                </c:pt>
                <c:pt idx="3">
                  <c:v>58490.2336</c:v>
                </c:pt>
                <c:pt idx="4">
                  <c:v>48591.920399999995</c:v>
                </c:pt>
                <c:pt idx="5">
                  <c:v>40277.995600000002</c:v>
                </c:pt>
                <c:pt idx="6">
                  <c:v>34934.556799999998</c:v>
                </c:pt>
                <c:pt idx="7">
                  <c:v>30773.912400000001</c:v>
                </c:pt>
                <c:pt idx="8">
                  <c:v>28118.645800000002</c:v>
                </c:pt>
                <c:pt idx="9">
                  <c:v>25490.294000000002</c:v>
                </c:pt>
                <c:pt idx="10">
                  <c:v>23595.082200000001</c:v>
                </c:pt>
                <c:pt idx="11">
                  <c:v>21944.648000000001</c:v>
                </c:pt>
                <c:pt idx="12">
                  <c:v>20594.766599999999</c:v>
                </c:pt>
                <c:pt idx="13">
                  <c:v>19367.568200000002</c:v>
                </c:pt>
                <c:pt idx="14">
                  <c:v>18314.341799999998</c:v>
                </c:pt>
                <c:pt idx="15">
                  <c:v>17718.9022</c:v>
                </c:pt>
                <c:pt idx="16">
                  <c:v>18820.251800000002</c:v>
                </c:pt>
                <c:pt idx="17">
                  <c:v>18284.189399999999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3-4B95-B173-D750F9B8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A-4F42-BE49-EDFC6088F2BC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'V2'!$P$2:$P$21</c:f>
              <c:numCache>
                <c:formatCode>General</c:formatCode>
                <c:ptCount val="20"/>
                <c:pt idx="0">
                  <c:v>4.4472847255649928E-2</c:v>
                </c:pt>
                <c:pt idx="1">
                  <c:v>8.7905543721095922E-2</c:v>
                </c:pt>
                <c:pt idx="2">
                  <c:v>0.12781083146234679</c:v>
                </c:pt>
                <c:pt idx="3">
                  <c:v>0.17096871365547084</c:v>
                </c:pt>
                <c:pt idx="4">
                  <c:v>0.20579552974407656</c:v>
                </c:pt>
                <c:pt idx="5">
                  <c:v>0.24827451940036457</c:v>
                </c:pt>
                <c:pt idx="6">
                  <c:v>0.28624951669631604</c:v>
                </c:pt>
                <c:pt idx="7">
                  <c:v>0.32495055779777937</c:v>
                </c:pt>
                <c:pt idx="8">
                  <c:v>0.35563590334780631</c:v>
                </c:pt>
                <c:pt idx="9">
                  <c:v>0.39230618524839295</c:v>
                </c:pt>
                <c:pt idx="10">
                  <c:v>0.42381712914736103</c:v>
                </c:pt>
                <c:pt idx="11">
                  <c:v>0.45569197555595331</c:v>
                </c:pt>
                <c:pt idx="12">
                  <c:v>0.48556024907803524</c:v>
                </c:pt>
                <c:pt idx="13">
                  <c:v>0.5163270833351189</c:v>
                </c:pt>
                <c:pt idx="14">
                  <c:v>0.54602016874010728</c:v>
                </c:pt>
                <c:pt idx="15">
                  <c:v>0.56436904990648906</c:v>
                </c:pt>
                <c:pt idx="16">
                  <c:v>0.53134251901985707</c:v>
                </c:pt>
                <c:pt idx="17">
                  <c:v>0.5469206089059655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A-4F42-BE49-EDFC6088F2BC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'V3'!$P$2:$P$21</c:f>
              <c:numCache>
                <c:formatCode>General</c:formatCode>
                <c:ptCount val="20"/>
                <c:pt idx="0">
                  <c:v>0.14153857034460435</c:v>
                </c:pt>
                <c:pt idx="1">
                  <c:v>0.27402647559407034</c:v>
                </c:pt>
                <c:pt idx="2">
                  <c:v>0.39868357077033068</c:v>
                </c:pt>
                <c:pt idx="3">
                  <c:v>0.5185670629257122</c:v>
                </c:pt>
                <c:pt idx="4">
                  <c:v>0.57158932521039352</c:v>
                </c:pt>
                <c:pt idx="5">
                  <c:v>0.59162688572417277</c:v>
                </c:pt>
                <c:pt idx="6">
                  <c:v>0.69813492138735489</c:v>
                </c:pt>
                <c:pt idx="7">
                  <c:v>0.78952703130541002</c:v>
                </c:pt>
                <c:pt idx="8">
                  <c:v>0.79452990315387617</c:v>
                </c:pt>
                <c:pt idx="9">
                  <c:v>0.87166807493360854</c:v>
                </c:pt>
                <c:pt idx="10">
                  <c:v>0.88570934978260929</c:v>
                </c:pt>
                <c:pt idx="11">
                  <c:v>0.89319919029707007</c:v>
                </c:pt>
                <c:pt idx="12">
                  <c:v>0.92601599813018842</c:v>
                </c:pt>
                <c:pt idx="13">
                  <c:v>0.94198003053202195</c:v>
                </c:pt>
                <c:pt idx="14">
                  <c:v>0.95878986911943009</c:v>
                </c:pt>
                <c:pt idx="15">
                  <c:v>1.0002043117347581</c:v>
                </c:pt>
                <c:pt idx="16">
                  <c:v>1.0294127517310501</c:v>
                </c:pt>
                <c:pt idx="17">
                  <c:v>1.0508320567037384</c:v>
                </c:pt>
                <c:pt idx="18">
                  <c:v>1.0431288072767164</c:v>
                </c:pt>
                <c:pt idx="19">
                  <c:v>1.0339240082603498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8-4697-B363-C47742C9E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4.4474316162469947E-2</c:v>
                </c:pt>
                <c:pt idx="1">
                  <c:v>8.5366772704718832E-2</c:v>
                </c:pt>
                <c:pt idx="2">
                  <c:v>0.12872428314090339</c:v>
                </c:pt>
                <c:pt idx="3">
                  <c:v>0.16849542047981633</c:v>
                </c:pt>
                <c:pt idx="4">
                  <c:v>0.20697556500293224</c:v>
                </c:pt>
                <c:pt idx="5">
                  <c:v>0.245301362781533</c:v>
                </c:pt>
                <c:pt idx="6">
                  <c:v>0.28896133599077589</c:v>
                </c:pt>
                <c:pt idx="7">
                  <c:v>0.31959680689551845</c:v>
                </c:pt>
                <c:pt idx="8">
                  <c:v>0.35025109150498901</c:v>
                </c:pt>
                <c:pt idx="9">
                  <c:v>0.38273152118633302</c:v>
                </c:pt>
                <c:pt idx="10">
                  <c:v>0.41960484469040005</c:v>
                </c:pt>
                <c:pt idx="11">
                  <c:v>0.44370040816000544</c:v>
                </c:pt>
                <c:pt idx="12">
                  <c:v>0.45909753178148571</c:v>
                </c:pt>
                <c:pt idx="13">
                  <c:v>0.48675856084185082</c:v>
                </c:pt>
                <c:pt idx="14">
                  <c:v>0.51686317804696014</c:v>
                </c:pt>
                <c:pt idx="15">
                  <c:v>0.53156089667944539</c:v>
                </c:pt>
                <c:pt idx="16">
                  <c:v>0.50179487007075607</c:v>
                </c:pt>
                <c:pt idx="17">
                  <c:v>0.50761003894282697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4.3732416944443318E-2</c:v>
                </c:pt>
                <c:pt idx="1">
                  <c:v>8.6368187354680978E-2</c:v>
                </c:pt>
                <c:pt idx="2">
                  <c:v>0.12719283111898586</c:v>
                </c:pt>
                <c:pt idx="3">
                  <c:v>0.17032033187175552</c:v>
                </c:pt>
                <c:pt idx="4">
                  <c:v>0.20961001729291029</c:v>
                </c:pt>
                <c:pt idx="5">
                  <c:v>0.24574548219048084</c:v>
                </c:pt>
                <c:pt idx="6">
                  <c:v>0.28534093910747893</c:v>
                </c:pt>
                <c:pt idx="7">
                  <c:v>0.32087888160925943</c:v>
                </c:pt>
                <c:pt idx="8">
                  <c:v>0.35386436947731842</c:v>
                </c:pt>
                <c:pt idx="9">
                  <c:v>0.38430681580435649</c:v>
                </c:pt>
                <c:pt idx="10">
                  <c:v>0.41556525252138399</c:v>
                </c:pt>
                <c:pt idx="11">
                  <c:v>0.44362017056450276</c:v>
                </c:pt>
                <c:pt idx="12">
                  <c:v>0.45908641179694887</c:v>
                </c:pt>
                <c:pt idx="13">
                  <c:v>0.4865426203550749</c:v>
                </c:pt>
                <c:pt idx="14">
                  <c:v>0.51462594732087075</c:v>
                </c:pt>
                <c:pt idx="15">
                  <c:v>0.5345088194275911</c:v>
                </c:pt>
                <c:pt idx="16">
                  <c:v>0.53090528121001557</c:v>
                </c:pt>
                <c:pt idx="17">
                  <c:v>0.48792994044288118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1.9194622890403508</c:v>
                </c:pt>
                <c:pt idx="2">
                  <c:v>2.8943510378137876</c:v>
                </c:pt>
                <c:pt idx="3">
                  <c:v>3.7886005906034077</c:v>
                </c:pt>
                <c:pt idx="4">
                  <c:v>4.6538223150374245</c:v>
                </c:pt>
                <c:pt idx="5">
                  <c:v>5.5155735702695923</c:v>
                </c:pt>
                <c:pt idx="6">
                  <c:v>6.4972631604984299</c:v>
                </c:pt>
                <c:pt idx="7">
                  <c:v>7.1860982803646367</c:v>
                </c:pt>
                <c:pt idx="8">
                  <c:v>7.8753564242669922</c:v>
                </c:pt>
                <c:pt idx="9">
                  <c:v>8.6056752348517165</c:v>
                </c:pt>
                <c:pt idx="10">
                  <c:v>9.4347677692791017</c:v>
                </c:pt>
                <c:pt idx="11">
                  <c:v>9.9765538055518448</c:v>
                </c:pt>
                <c:pt idx="12">
                  <c:v>10.322756399544133</c:v>
                </c:pt>
                <c:pt idx="13">
                  <c:v>10.944711528866776</c:v>
                </c:pt>
                <c:pt idx="14">
                  <c:v>11.621610462964684</c:v>
                </c:pt>
                <c:pt idx="15">
                  <c:v>11.952087014392543</c:v>
                </c:pt>
                <c:pt idx="16">
                  <c:v>11.282801251797554</c:v>
                </c:pt>
                <c:pt idx="17">
                  <c:v>11.413554670261085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A-4887-97CB-D6C5FB52A4E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1.9749237153848871</c:v>
                </c:pt>
                <c:pt idx="2">
                  <c:v>2.9084336061409268</c:v>
                </c:pt>
                <c:pt idx="3">
                  <c:v>3.8946013911860091</c:v>
                </c:pt>
                <c:pt idx="4">
                  <c:v>4.7930124136334422</c:v>
                </c:pt>
                <c:pt idx="5">
                  <c:v>5.6192979798640081</c:v>
                </c:pt>
                <c:pt idx="6">
                  <c:v>6.5247008750961477</c:v>
                </c:pt>
                <c:pt idx="7">
                  <c:v>7.3373232953691261</c:v>
                </c:pt>
                <c:pt idx="8">
                  <c:v>8.0915804385305261</c:v>
                </c:pt>
                <c:pt idx="9">
                  <c:v>8.7876875474907159</c:v>
                </c:pt>
                <c:pt idx="10">
                  <c:v>9.5024533642700053</c:v>
                </c:pt>
                <c:pt idx="11">
                  <c:v>10.143966456920683</c:v>
                </c:pt>
                <c:pt idx="12">
                  <c:v>10.49762267610688</c:v>
                </c:pt>
                <c:pt idx="13">
                  <c:v>11.125445478423197</c:v>
                </c:pt>
                <c:pt idx="14">
                  <c:v>11.767608178954299</c:v>
                </c:pt>
                <c:pt idx="15">
                  <c:v>12.222256549566405</c:v>
                </c:pt>
                <c:pt idx="16">
                  <c:v>12.139856845425802</c:v>
                </c:pt>
                <c:pt idx="17">
                  <c:v>11.1571684012511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A-4887-97CB-D6C5FB52A4E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'V1'!$Q$2:$Q$21</c:f>
              <c:numCache>
                <c:formatCode>General</c:formatCode>
                <c:ptCount val="20"/>
                <c:pt idx="0">
                  <c:v>1</c:v>
                </c:pt>
                <c:pt idx="1">
                  <c:v>2.0053622895538821</c:v>
                </c:pt>
                <c:pt idx="2">
                  <c:v>2.9219310079569438</c:v>
                </c:pt>
                <c:pt idx="3">
                  <c:v>3.8985552218832811</c:v>
                </c:pt>
                <c:pt idx="4">
                  <c:v>4.7861364638737838</c:v>
                </c:pt>
                <c:pt idx="5">
                  <c:v>5.7059578803821243</c:v>
                </c:pt>
                <c:pt idx="6">
                  <c:v>6.5200646145103569</c:v>
                </c:pt>
                <c:pt idx="7">
                  <c:v>7.3494147669530685</c:v>
                </c:pt>
                <c:pt idx="8">
                  <c:v>8.10808490897473</c:v>
                </c:pt>
                <c:pt idx="9">
                  <c:v>9.0219416645346069</c:v>
                </c:pt>
                <c:pt idx="10">
                  <c:v>9.5921116380272711</c:v>
                </c:pt>
                <c:pt idx="11">
                  <c:v>10.239480167580636</c:v>
                </c:pt>
                <c:pt idx="12">
                  <c:v>10.789954373626465</c:v>
                </c:pt>
                <c:pt idx="13">
                  <c:v>11.4609378717249</c:v>
                </c:pt>
                <c:pt idx="14">
                  <c:v>12.13911952195534</c:v>
                </c:pt>
                <c:pt idx="15">
                  <c:v>12.660541089309014</c:v>
                </c:pt>
                <c:pt idx="16">
                  <c:v>11.950026616362992</c:v>
                </c:pt>
                <c:pt idx="17">
                  <c:v>12.212525541896825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A-4887-97CB-D6C5FB52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22484.887599999998</c:v>
                </c:pt>
                <c:pt idx="1">
                  <c:v>11714.159599999999</c:v>
                </c:pt>
                <c:pt idx="2">
                  <c:v>7768.5420000000004</c:v>
                </c:pt>
                <c:pt idx="3">
                  <c:v>5934.8793999999998</c:v>
                </c:pt>
                <c:pt idx="4">
                  <c:v>4831.4881999999998</c:v>
                </c:pt>
                <c:pt idx="5">
                  <c:v>4076.6181999999999</c:v>
                </c:pt>
                <c:pt idx="6">
                  <c:v>3460.6705999999999</c:v>
                </c:pt>
                <c:pt idx="7">
                  <c:v>3128.9423999999999</c:v>
                </c:pt>
                <c:pt idx="8">
                  <c:v>2855.0945999999999</c:v>
                </c:pt>
                <c:pt idx="9">
                  <c:v>2612.7975999999999</c:v>
                </c:pt>
                <c:pt idx="10">
                  <c:v>2383.1945999999998</c:v>
                </c:pt>
                <c:pt idx="11">
                  <c:v>2253.7730000000001</c:v>
                </c:pt>
                <c:pt idx="12">
                  <c:v>2178.1864</c:v>
                </c:pt>
                <c:pt idx="13">
                  <c:v>2054.4066000000003</c:v>
                </c:pt>
                <c:pt idx="14">
                  <c:v>1934.748</c:v>
                </c:pt>
                <c:pt idx="15">
                  <c:v>1881.252</c:v>
                </c:pt>
                <c:pt idx="16">
                  <c:v>1992.8462</c:v>
                </c:pt>
                <c:pt idx="17">
                  <c:v>1970.0162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114331.664</c:v>
                </c:pt>
                <c:pt idx="1">
                  <c:v>57891.686200000004</c:v>
                </c:pt>
                <c:pt idx="2">
                  <c:v>39310.391600000003</c:v>
                </c:pt>
                <c:pt idx="3">
                  <c:v>29356.448199999999</c:v>
                </c:pt>
                <c:pt idx="4">
                  <c:v>23853.821799999998</c:v>
                </c:pt>
                <c:pt idx="5">
                  <c:v>20346.254000000001</c:v>
                </c:pt>
                <c:pt idx="6">
                  <c:v>17522.897399999998</c:v>
                </c:pt>
                <c:pt idx="7">
                  <c:v>15582.2034</c:v>
                </c:pt>
                <c:pt idx="8">
                  <c:v>14129.707399999999</c:v>
                </c:pt>
                <c:pt idx="9">
                  <c:v>13010.438</c:v>
                </c:pt>
                <c:pt idx="10">
                  <c:v>12031.8048</c:v>
                </c:pt>
                <c:pt idx="11">
                  <c:v>11270.903200000001</c:v>
                </c:pt>
                <c:pt idx="12">
                  <c:v>10891.1958</c:v>
                </c:pt>
                <c:pt idx="13">
                  <c:v>10276.592000000001</c:v>
                </c:pt>
                <c:pt idx="14">
                  <c:v>9715.7945999999993</c:v>
                </c:pt>
                <c:pt idx="15">
                  <c:v>9354.382599999999</c:v>
                </c:pt>
                <c:pt idx="16">
                  <c:v>9417.8757999999998</c:v>
                </c:pt>
                <c:pt idx="17">
                  <c:v>10247.372799999999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4.4474316162469947E-2</c:v>
                </c:pt>
                <c:pt idx="1">
                  <c:v>8.5366772704718832E-2</c:v>
                </c:pt>
                <c:pt idx="2">
                  <c:v>0.12872428314090339</c:v>
                </c:pt>
                <c:pt idx="3">
                  <c:v>0.16849542047981633</c:v>
                </c:pt>
                <c:pt idx="4">
                  <c:v>0.20697556500293224</c:v>
                </c:pt>
                <c:pt idx="5">
                  <c:v>0.245301362781533</c:v>
                </c:pt>
                <c:pt idx="6">
                  <c:v>0.28896133599077589</c:v>
                </c:pt>
                <c:pt idx="7">
                  <c:v>0.31959680689551845</c:v>
                </c:pt>
                <c:pt idx="8">
                  <c:v>0.35025109150498901</c:v>
                </c:pt>
                <c:pt idx="9">
                  <c:v>0.38273152118633302</c:v>
                </c:pt>
                <c:pt idx="10">
                  <c:v>0.41960484469040005</c:v>
                </c:pt>
                <c:pt idx="11">
                  <c:v>0.44370040816000544</c:v>
                </c:pt>
                <c:pt idx="12">
                  <c:v>0.45909753178148571</c:v>
                </c:pt>
                <c:pt idx="13">
                  <c:v>0.48675856084185082</c:v>
                </c:pt>
                <c:pt idx="14">
                  <c:v>0.51686317804696014</c:v>
                </c:pt>
                <c:pt idx="15">
                  <c:v>0.53156089667944539</c:v>
                </c:pt>
                <c:pt idx="16">
                  <c:v>0.50179487007075607</c:v>
                </c:pt>
                <c:pt idx="17">
                  <c:v>0.50761003894282697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4.3732416944443318E-2</c:v>
                </c:pt>
                <c:pt idx="1">
                  <c:v>8.6368187354680978E-2</c:v>
                </c:pt>
                <c:pt idx="2">
                  <c:v>0.12719283111898586</c:v>
                </c:pt>
                <c:pt idx="3">
                  <c:v>0.17032033187175552</c:v>
                </c:pt>
                <c:pt idx="4">
                  <c:v>0.20961001729291029</c:v>
                </c:pt>
                <c:pt idx="5">
                  <c:v>0.24574548219048084</c:v>
                </c:pt>
                <c:pt idx="6">
                  <c:v>0.28534093910747893</c:v>
                </c:pt>
                <c:pt idx="7">
                  <c:v>0.32087888160925943</c:v>
                </c:pt>
                <c:pt idx="8">
                  <c:v>0.35386436947731842</c:v>
                </c:pt>
                <c:pt idx="9">
                  <c:v>0.38430681580435649</c:v>
                </c:pt>
                <c:pt idx="10">
                  <c:v>0.41556525252138399</c:v>
                </c:pt>
                <c:pt idx="11">
                  <c:v>0.44362017056450276</c:v>
                </c:pt>
                <c:pt idx="12">
                  <c:v>0.45908641179694887</c:v>
                </c:pt>
                <c:pt idx="13">
                  <c:v>0.4865426203550749</c:v>
                </c:pt>
                <c:pt idx="14">
                  <c:v>0.51462594732087075</c:v>
                </c:pt>
                <c:pt idx="15">
                  <c:v>0.5345088194275911</c:v>
                </c:pt>
                <c:pt idx="16">
                  <c:v>0.53090528121001557</c:v>
                </c:pt>
                <c:pt idx="17">
                  <c:v>0.48792994044288118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1.9837269701984237</c:v>
                </c:pt>
                <c:pt idx="2">
                  <c:v>2.8634918251830039</c:v>
                </c:pt>
                <c:pt idx="3">
                  <c:v>3.7819093142826263</c:v>
                </c:pt>
                <c:pt idx="4">
                  <c:v>4.7425075975927085</c:v>
                </c:pt>
                <c:pt idx="5">
                  <c:v>5.556934357030836</c:v>
                </c:pt>
                <c:pt idx="6">
                  <c:v>6.4397677354226621</c:v>
                </c:pt>
                <c:pt idx="7">
                  <c:v>7.2214602471188227</c:v>
                </c:pt>
                <c:pt idx="8">
                  <c:v>8.0228095025491726</c:v>
                </c:pt>
                <c:pt idx="9">
                  <c:v>8.7192211690373149</c:v>
                </c:pt>
                <c:pt idx="10">
                  <c:v>9.6019866003100383</c:v>
                </c:pt>
                <c:pt idx="11">
                  <c:v>10.152758145981593</c:v>
                </c:pt>
                <c:pt idx="12">
                  <c:v>10.879616855331406</c:v>
                </c:pt>
                <c:pt idx="13">
                  <c:v>11.59100218537262</c:v>
                </c:pt>
                <c:pt idx="14">
                  <c:v>12.23252465088027</c:v>
                </c:pt>
                <c:pt idx="15">
                  <c:v>12.556172272951603</c:v>
                </c:pt>
                <c:pt idx="16">
                  <c:v>11.695536295962253</c:v>
                </c:pt>
                <c:pt idx="17">
                  <c:v>11.657244049953933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2-47FA-AFE9-DE4F29791845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1.9878985436594048</c:v>
                </c:pt>
                <c:pt idx="2">
                  <c:v>2.8620482099085622</c:v>
                </c:pt>
                <c:pt idx="3">
                  <c:v>3.7697582861694263</c:v>
                </c:pt>
                <c:pt idx="4">
                  <c:v>4.6210271340479432</c:v>
                </c:pt>
                <c:pt idx="5">
                  <c:v>5.5422855188780584</c:v>
                </c:pt>
                <c:pt idx="6">
                  <c:v>6.3698750579873726</c:v>
                </c:pt>
                <c:pt idx="7">
                  <c:v>7.2608549531214033</c:v>
                </c:pt>
                <c:pt idx="8">
                  <c:v>7.925999986631119</c:v>
                </c:pt>
                <c:pt idx="9">
                  <c:v>8.7675252930705785</c:v>
                </c:pt>
                <c:pt idx="10">
                  <c:v>9.3693748504407068</c:v>
                </c:pt>
                <c:pt idx="11">
                  <c:v>10.153622951715779</c:v>
                </c:pt>
                <c:pt idx="12">
                  <c:v>10.788019835955096</c:v>
                </c:pt>
                <c:pt idx="13">
                  <c:v>11.458727752890224</c:v>
                </c:pt>
                <c:pt idx="14">
                  <c:v>12.163431640166564</c:v>
                </c:pt>
                <c:pt idx="15">
                  <c:v>12.534628810551698</c:v>
                </c:pt>
                <c:pt idx="16">
                  <c:v>11.725333494624177</c:v>
                </c:pt>
                <c:pt idx="17">
                  <c:v>12.236771314370998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2-47FA-AFE9-DE4F29791845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1.9766115539168274</c:v>
                </c:pt>
                <c:pt idx="2">
                  <c:v>2.8739070994855047</c:v>
                </c:pt>
                <c:pt idx="3">
                  <c:v>3.8443392812847303</c:v>
                </c:pt>
                <c:pt idx="4">
                  <c:v>4.6274421909861383</c:v>
                </c:pt>
                <c:pt idx="5">
                  <c:v>5.5826090462157953</c:v>
                </c:pt>
                <c:pt idx="6">
                  <c:v>6.4365007945370589</c:v>
                </c:pt>
                <c:pt idx="7">
                  <c:v>7.3067180954216271</c:v>
                </c:pt>
                <c:pt idx="8">
                  <c:v>7.9966974298598679</c:v>
                </c:pt>
                <c:pt idx="9">
                  <c:v>8.82125183020643</c:v>
                </c:pt>
                <c:pt idx="10">
                  <c:v>9.5297952638622299</c:v>
                </c:pt>
                <c:pt idx="11">
                  <c:v>10.246521274800124</c:v>
                </c:pt>
                <c:pt idx="12">
                  <c:v>10.918128229722205</c:v>
                </c:pt>
                <c:pt idx="13">
                  <c:v>11.609939889097692</c:v>
                </c:pt>
                <c:pt idx="14">
                  <c:v>12.277607628792863</c:v>
                </c:pt>
                <c:pt idx="15">
                  <c:v>12.690193786384802</c:v>
                </c:pt>
                <c:pt idx="16">
                  <c:v>11.947571424097523</c:v>
                </c:pt>
                <c:pt idx="17">
                  <c:v>12.297854593433604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2-47FA-AFE9-DE4F29791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'V2'!$C$2:$C$19</c:f>
              <c:numCache>
                <c:formatCode>General</c:formatCode>
                <c:ptCount val="18"/>
                <c:pt idx="0">
                  <c:v>22490.666000000001</c:v>
                </c:pt>
                <c:pt idx="1">
                  <c:v>11337.581399999999</c:v>
                </c:pt>
                <c:pt idx="2">
                  <c:v>7854.2798000000003</c:v>
                </c:pt>
                <c:pt idx="3">
                  <c:v>5946.9078</c:v>
                </c:pt>
                <c:pt idx="4">
                  <c:v>4742.3573999999999</c:v>
                </c:pt>
                <c:pt idx="5">
                  <c:v>4047.3154</c:v>
                </c:pt>
                <c:pt idx="6">
                  <c:v>3492.4654</c:v>
                </c:pt>
                <c:pt idx="7">
                  <c:v>3114.4207999999999</c:v>
                </c:pt>
                <c:pt idx="8">
                  <c:v>2803.3404</c:v>
                </c:pt>
                <c:pt idx="9">
                  <c:v>2579.4351999999999</c:v>
                </c:pt>
                <c:pt idx="10">
                  <c:v>2342.2930000000001</c:v>
                </c:pt>
                <c:pt idx="11">
                  <c:v>2215.2272000000003</c:v>
                </c:pt>
                <c:pt idx="12">
                  <c:v>2067.2296000000001</c:v>
                </c:pt>
                <c:pt idx="13">
                  <c:v>1940.3556000000001</c:v>
                </c:pt>
                <c:pt idx="14">
                  <c:v>1838.5955999999999</c:v>
                </c:pt>
                <c:pt idx="15">
                  <c:v>1791.204</c:v>
                </c:pt>
                <c:pt idx="16">
                  <c:v>1923.0128</c:v>
                </c:pt>
                <c:pt idx="17">
                  <c:v>1929.3296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D-4D2E-84FF-6379B33839E7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'V2'!$I$2:$I$19</c:f>
              <c:numCache>
                <c:formatCode>General</c:formatCode>
                <c:ptCount val="18"/>
                <c:pt idx="0">
                  <c:v>111933.73639999999</c:v>
                </c:pt>
                <c:pt idx="1">
                  <c:v>56307.57</c:v>
                </c:pt>
                <c:pt idx="2">
                  <c:v>39109.661399999997</c:v>
                </c:pt>
                <c:pt idx="3">
                  <c:v>29692.55</c:v>
                </c:pt>
                <c:pt idx="4">
                  <c:v>24222.696199999998</c:v>
                </c:pt>
                <c:pt idx="5">
                  <c:v>20196.313600000001</c:v>
                </c:pt>
                <c:pt idx="6">
                  <c:v>17572.359800000002</c:v>
                </c:pt>
                <c:pt idx="7">
                  <c:v>15416.054599999999</c:v>
                </c:pt>
                <c:pt idx="8">
                  <c:v>14122.3488</c:v>
                </c:pt>
                <c:pt idx="9">
                  <c:v>12766.856400000001</c:v>
                </c:pt>
                <c:pt idx="10">
                  <c:v>11946.766799999999</c:v>
                </c:pt>
                <c:pt idx="11">
                  <c:v>11024.019399999999</c:v>
                </c:pt>
                <c:pt idx="12">
                  <c:v>10375.7444</c:v>
                </c:pt>
                <c:pt idx="13">
                  <c:v>9768.4261999999999</c:v>
                </c:pt>
                <c:pt idx="14">
                  <c:v>9202.48</c:v>
                </c:pt>
                <c:pt idx="15">
                  <c:v>8929.9601999999995</c:v>
                </c:pt>
                <c:pt idx="16">
                  <c:v>9546.3158000000003</c:v>
                </c:pt>
                <c:pt idx="17">
                  <c:v>9147.3259999999991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D-4D2E-84FF-6379B33839E7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'V2'!$O$2:$O$21</c:f>
              <c:numCache>
                <c:formatCode>General</c:formatCode>
                <c:ptCount val="20"/>
                <c:pt idx="0">
                  <c:v>224856.3026</c:v>
                </c:pt>
                <c:pt idx="1">
                  <c:v>113758.4682</c:v>
                </c:pt>
                <c:pt idx="2">
                  <c:v>78240.6302</c:v>
                </c:pt>
                <c:pt idx="3">
                  <c:v>58490.2336</c:v>
                </c:pt>
                <c:pt idx="4">
                  <c:v>48591.920399999995</c:v>
                </c:pt>
                <c:pt idx="5">
                  <c:v>40277.995600000002</c:v>
                </c:pt>
                <c:pt idx="6">
                  <c:v>34934.556799999998</c:v>
                </c:pt>
                <c:pt idx="7">
                  <c:v>30773.912400000001</c:v>
                </c:pt>
                <c:pt idx="8">
                  <c:v>28118.645800000002</c:v>
                </c:pt>
                <c:pt idx="9">
                  <c:v>25490.294000000002</c:v>
                </c:pt>
                <c:pt idx="10">
                  <c:v>23595.082200000001</c:v>
                </c:pt>
                <c:pt idx="11">
                  <c:v>21944.648000000001</c:v>
                </c:pt>
                <c:pt idx="12">
                  <c:v>20594.766599999999</c:v>
                </c:pt>
                <c:pt idx="13">
                  <c:v>19367.568200000002</c:v>
                </c:pt>
                <c:pt idx="14">
                  <c:v>18314.341799999998</c:v>
                </c:pt>
                <c:pt idx="15">
                  <c:v>17718.9022</c:v>
                </c:pt>
                <c:pt idx="16">
                  <c:v>18820.251800000002</c:v>
                </c:pt>
                <c:pt idx="17">
                  <c:v>18284.189399999999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D-4D2E-84FF-6379B338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'V2'!$D$2:$D$19</c:f>
              <c:numCache>
                <c:formatCode>General</c:formatCode>
                <c:ptCount val="18"/>
                <c:pt idx="0">
                  <c:v>4.4462889627190229E-2</c:v>
                </c:pt>
                <c:pt idx="1">
                  <c:v>8.8202233326412999E-2</c:v>
                </c:pt>
                <c:pt idx="2">
                  <c:v>0.12731912097147341</c:v>
                </c:pt>
                <c:pt idx="3">
                  <c:v>0.16815461642099108</c:v>
                </c:pt>
                <c:pt idx="4">
                  <c:v>0.21086559186787568</c:v>
                </c:pt>
                <c:pt idx="5">
                  <c:v>0.24707735898220337</c:v>
                </c:pt>
                <c:pt idx="6">
                  <c:v>0.28633068204483858</c:v>
                </c:pt>
                <c:pt idx="7">
                  <c:v>0.32108698991478607</c:v>
                </c:pt>
                <c:pt idx="8">
                  <c:v>0.35671729341181685</c:v>
                </c:pt>
                <c:pt idx="9">
                  <c:v>0.38768176847396674</c:v>
                </c:pt>
                <c:pt idx="10">
                  <c:v>0.42693207041134473</c:v>
                </c:pt>
                <c:pt idx="11">
                  <c:v>0.45142096485633615</c:v>
                </c:pt>
                <c:pt idx="12">
                  <c:v>0.48373920342471871</c:v>
                </c:pt>
                <c:pt idx="13">
                  <c:v>0.51536945083674346</c:v>
                </c:pt>
                <c:pt idx="14">
                  <c:v>0.54389339341397314</c:v>
                </c:pt>
                <c:pt idx="15">
                  <c:v>0.55828370191223331</c:v>
                </c:pt>
                <c:pt idx="16">
                  <c:v>0.52001733945816686</c:v>
                </c:pt>
                <c:pt idx="17">
                  <c:v>0.51831475555032169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2-4105-955B-0A62206099BF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'V2'!$J$2:$J$19</c:f>
              <c:numCache>
                <c:formatCode>General</c:formatCode>
                <c:ptCount val="18"/>
                <c:pt idx="0">
                  <c:v>4.4669285246873976E-2</c:v>
                </c:pt>
                <c:pt idx="1">
                  <c:v>8.8798007088567305E-2</c:v>
                </c:pt>
                <c:pt idx="2">
                  <c:v>0.12784564787871061</c:v>
                </c:pt>
                <c:pt idx="3">
                  <c:v>0.16839240819666887</c:v>
                </c:pt>
                <c:pt idx="4">
                  <c:v>0.20641797918433211</c:v>
                </c:pt>
                <c:pt idx="5">
                  <c:v>0.24756993276238293</c:v>
                </c:pt>
                <c:pt idx="6">
                  <c:v>0.28453776595218583</c:v>
                </c:pt>
                <c:pt idx="7">
                  <c:v>0.32433720103715774</c:v>
                </c:pt>
                <c:pt idx="8">
                  <c:v>0.35404875426954474</c:v>
                </c:pt>
                <c:pt idx="9">
                  <c:v>0.39163908822535198</c:v>
                </c:pt>
                <c:pt idx="10">
                  <c:v>0.4185232777792231</c:v>
                </c:pt>
                <c:pt idx="11">
                  <c:v>0.45355507991939858</c:v>
                </c:pt>
                <c:pt idx="12">
                  <c:v>0.48189313530121269</c:v>
                </c:pt>
                <c:pt idx="13">
                  <c:v>0.51185317856012469</c:v>
                </c:pt>
                <c:pt idx="14">
                  <c:v>0.54333179751545235</c:v>
                </c:pt>
                <c:pt idx="15">
                  <c:v>0.55991290980221842</c:v>
                </c:pt>
                <c:pt idx="16">
                  <c:v>0.52376226648609292</c:v>
                </c:pt>
                <c:pt idx="17">
                  <c:v>0.54660782834240307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2-4105-955B-0A62206099BF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'V2'!$P$2:$P$21</c:f>
              <c:numCache>
                <c:formatCode>General</c:formatCode>
                <c:ptCount val="20"/>
                <c:pt idx="0">
                  <c:v>4.4472847255649928E-2</c:v>
                </c:pt>
                <c:pt idx="1">
                  <c:v>8.7905543721095922E-2</c:v>
                </c:pt>
                <c:pt idx="2">
                  <c:v>0.12781083146234679</c:v>
                </c:pt>
                <c:pt idx="3">
                  <c:v>0.17096871365547084</c:v>
                </c:pt>
                <c:pt idx="4">
                  <c:v>0.20579552974407656</c:v>
                </c:pt>
                <c:pt idx="5">
                  <c:v>0.24827451940036457</c:v>
                </c:pt>
                <c:pt idx="6">
                  <c:v>0.28624951669631604</c:v>
                </c:pt>
                <c:pt idx="7">
                  <c:v>0.32495055779777937</c:v>
                </c:pt>
                <c:pt idx="8">
                  <c:v>0.35563590334780631</c:v>
                </c:pt>
                <c:pt idx="9">
                  <c:v>0.39230618524839295</c:v>
                </c:pt>
                <c:pt idx="10">
                  <c:v>0.42381712914736103</c:v>
                </c:pt>
                <c:pt idx="11">
                  <c:v>0.45569197555595331</c:v>
                </c:pt>
                <c:pt idx="12">
                  <c:v>0.48556024907803524</c:v>
                </c:pt>
                <c:pt idx="13">
                  <c:v>0.5163270833351189</c:v>
                </c:pt>
                <c:pt idx="14">
                  <c:v>0.54602016874010728</c:v>
                </c:pt>
                <c:pt idx="15">
                  <c:v>0.56436904990648906</c:v>
                </c:pt>
                <c:pt idx="16">
                  <c:v>0.53134251901985707</c:v>
                </c:pt>
                <c:pt idx="17">
                  <c:v>0.5469206089059655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2-4105-955B-0A6220609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'V3'!$E$2:$E$21</c:f>
              <c:numCache>
                <c:formatCode>General</c:formatCode>
                <c:ptCount val="20"/>
                <c:pt idx="0">
                  <c:v>1</c:v>
                </c:pt>
                <c:pt idx="1">
                  <c:v>1.9478823144733499</c:v>
                </c:pt>
                <c:pt idx="2">
                  <c:v>2.7931167532109176</c:v>
                </c:pt>
                <c:pt idx="3">
                  <c:v>3.6163881830587576</c:v>
                </c:pt>
                <c:pt idx="4">
                  <c:v>3.6731235573230188</c:v>
                </c:pt>
                <c:pt idx="5">
                  <c:v>4.0928659369955041</c:v>
                </c:pt>
                <c:pt idx="6">
                  <c:v>4.7377290922262087</c:v>
                </c:pt>
                <c:pt idx="7">
                  <c:v>5.3780749300766333</c:v>
                </c:pt>
                <c:pt idx="8">
                  <c:v>5.8242594204826954</c:v>
                </c:pt>
                <c:pt idx="9">
                  <c:v>5.9791816368538289</c:v>
                </c:pt>
                <c:pt idx="10">
                  <c:v>6.3440640119423248</c:v>
                </c:pt>
                <c:pt idx="11">
                  <c:v>6.4742257213841663</c:v>
                </c:pt>
                <c:pt idx="12">
                  <c:v>6.5449241499532063</c:v>
                </c:pt>
                <c:pt idx="13">
                  <c:v>6.7141719505172306</c:v>
                </c:pt>
                <c:pt idx="14">
                  <c:v>7.0017735168829969</c:v>
                </c:pt>
                <c:pt idx="15">
                  <c:v>7.242942619281779</c:v>
                </c:pt>
                <c:pt idx="16">
                  <c:v>7.2787346929436776</c:v>
                </c:pt>
                <c:pt idx="17">
                  <c:v>7.1611126531017488</c:v>
                </c:pt>
                <c:pt idx="18">
                  <c:v>7.4933669714949813</c:v>
                </c:pt>
                <c:pt idx="19">
                  <c:v>7.4891112550206307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8-4B66-B86E-DD07CB779F3A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'V3'!$K$2:$K$21</c:f>
              <c:numCache>
                <c:formatCode>General</c:formatCode>
                <c:ptCount val="20"/>
                <c:pt idx="0">
                  <c:v>1</c:v>
                </c:pt>
                <c:pt idx="1">
                  <c:v>1.9334730728903378</c:v>
                </c:pt>
                <c:pt idx="2">
                  <c:v>2.810416925655153</c:v>
                </c:pt>
                <c:pt idx="3">
                  <c:v>3.3993800608439759</c:v>
                </c:pt>
                <c:pt idx="4">
                  <c:v>3.8740641237021185</c:v>
                </c:pt>
                <c:pt idx="5">
                  <c:v>4.1185522515245703</c:v>
                </c:pt>
                <c:pt idx="6">
                  <c:v>4.8481594119481679</c:v>
                </c:pt>
                <c:pt idx="7">
                  <c:v>5.5302769026736955</c:v>
                </c:pt>
                <c:pt idx="8">
                  <c:v>6.0275338002955987</c:v>
                </c:pt>
                <c:pt idx="9">
                  <c:v>6.1641146576210577</c:v>
                </c:pt>
                <c:pt idx="10">
                  <c:v>6.5072163565268148</c:v>
                </c:pt>
                <c:pt idx="11">
                  <c:v>6.4579459501536949</c:v>
                </c:pt>
                <c:pt idx="12">
                  <c:v>6.5923799063066442</c:v>
                </c:pt>
                <c:pt idx="13">
                  <c:v>6.7052732817610519</c:v>
                </c:pt>
                <c:pt idx="14">
                  <c:v>6.8042030217674077</c:v>
                </c:pt>
                <c:pt idx="15">
                  <c:v>7.0926153907344309</c:v>
                </c:pt>
                <c:pt idx="16">
                  <c:v>7.1253851566590978</c:v>
                </c:pt>
                <c:pt idx="17">
                  <c:v>7.2031883576863498</c:v>
                </c:pt>
                <c:pt idx="18">
                  <c:v>7.2409036688429351</c:v>
                </c:pt>
                <c:pt idx="19">
                  <c:v>7.3363739808626542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8-4B66-B86E-DD07CB779F3A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'V3'!$Q$2:$Q$21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1.936055132723874</c:v>
                </c:pt>
                <c:pt idx="2">
                  <c:v>2.8167839324620467</c:v>
                </c:pt>
                <c:pt idx="3">
                  <c:v>3.6637862150448144</c:v>
                </c:pt>
                <c:pt idx="4">
                  <c:v>4.0383997366848021</c:v>
                </c:pt>
                <c:pt idx="5">
                  <c:v>4.1799693488759795</c:v>
                </c:pt>
                <c:pt idx="6">
                  <c:v>4.9324711962796002</c:v>
                </c:pt>
                <c:pt idx="7">
                  <c:v>5.5781758243222779</c:v>
                </c:pt>
                <c:pt idx="8">
                  <c:v>5.6135221743404076</c:v>
                </c:pt>
                <c:pt idx="9">
                  <c:v>6.1585197081711085</c:v>
                </c:pt>
                <c:pt idx="10">
                  <c:v>6.2577242911679152</c:v>
                </c:pt>
                <c:pt idx="11">
                  <c:v>6.3106416019491762</c:v>
                </c:pt>
                <c:pt idx="12">
                  <c:v>6.5424993051407458</c:v>
                </c:pt>
                <c:pt idx="13">
                  <c:v>6.6552885777960071</c:v>
                </c:pt>
                <c:pt idx="14">
                  <c:v>6.7740536504294324</c:v>
                </c:pt>
                <c:pt idx="15">
                  <c:v>7.0666554657119818</c:v>
                </c:pt>
                <c:pt idx="16">
                  <c:v>7.2730192853067264</c:v>
                </c:pt>
                <c:pt idx="17">
                  <c:v>7.4243512149746511</c:v>
                </c:pt>
                <c:pt idx="18">
                  <c:v>7.3699261249919923</c:v>
                </c:pt>
                <c:pt idx="19">
                  <c:v>7.3048922688921625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E8-4B66-B86E-DD07CB77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180974</xdr:rowOff>
    </xdr:from>
    <xdr:to>
      <xdr:col>9</xdr:col>
      <xdr:colOff>577850</xdr:colOff>
      <xdr:row>53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186F1C-D06B-4617-AAA3-DA67F88C3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755650</xdr:colOff>
      <xdr:row>24</xdr:row>
      <xdr:rowOff>6350</xdr:rowOff>
    </xdr:from>
    <xdr:to>
      <xdr:col>19</xdr:col>
      <xdr:colOff>330200</xdr:colOff>
      <xdr:row>53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6DE8DD-09CE-454F-A8F9-125694506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24</xdr:row>
      <xdr:rowOff>0</xdr:rowOff>
    </xdr:from>
    <xdr:to>
      <xdr:col>30</xdr:col>
      <xdr:colOff>241300</xdr:colOff>
      <xdr:row>53</xdr:row>
      <xdr:rowOff>155575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24BADB7-80D8-4A9A-9911-B87270BBC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161924</xdr:rowOff>
    </xdr:from>
    <xdr:to>
      <xdr:col>9</xdr:col>
      <xdr:colOff>577850</xdr:colOff>
      <xdr:row>53</xdr:row>
      <xdr:rowOff>133349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B6D326-D996-1184-EB7A-E19378DAD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755650</xdr:colOff>
      <xdr:row>23</xdr:row>
      <xdr:rowOff>171450</xdr:rowOff>
    </xdr:from>
    <xdr:to>
      <xdr:col>19</xdr:col>
      <xdr:colOff>330200</xdr:colOff>
      <xdr:row>53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35F734A-7883-D68F-C17F-17B89021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24</xdr:row>
      <xdr:rowOff>22226</xdr:rowOff>
    </xdr:from>
    <xdr:to>
      <xdr:col>32</xdr:col>
      <xdr:colOff>444500</xdr:colOff>
      <xdr:row>53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60DD24-9B26-43AA-A111-DE5863723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425450</xdr:colOff>
      <xdr:row>53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09A17-51C3-46FF-B3B6-CEB2EE07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603250</xdr:colOff>
      <xdr:row>24</xdr:row>
      <xdr:rowOff>9526</xdr:rowOff>
    </xdr:from>
    <xdr:to>
      <xdr:col>21</xdr:col>
      <xdr:colOff>533400</xdr:colOff>
      <xdr:row>53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6FD6AE6-E946-433F-B5BD-8C9E47FB1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95250</xdr:colOff>
      <xdr:row>23</xdr:row>
      <xdr:rowOff>22226</xdr:rowOff>
    </xdr:from>
    <xdr:to>
      <xdr:col>32</xdr:col>
      <xdr:colOff>374650</xdr:colOff>
      <xdr:row>52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F9263F-3ACE-4610-BCEB-C5FA9605A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10</xdr:col>
      <xdr:colOff>425450</xdr:colOff>
      <xdr:row>52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64AB813-8806-4BE3-A03B-253883EE4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603250</xdr:colOff>
      <xdr:row>23</xdr:row>
      <xdr:rowOff>9526</xdr:rowOff>
    </xdr:from>
    <xdr:to>
      <xdr:col>21</xdr:col>
      <xdr:colOff>463550</xdr:colOff>
      <xdr:row>52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5B7712-26D1-4D92-8871-46EFA10B0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180975</xdr:rowOff>
    </xdr:from>
    <xdr:to>
      <xdr:col>6</xdr:col>
      <xdr:colOff>482600</xdr:colOff>
      <xdr:row>23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DD8DAA2-E3C7-64F0-0E2C-1CBF0D09E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9</xdr:row>
      <xdr:rowOff>15875</xdr:rowOff>
    </xdr:from>
    <xdr:to>
      <xdr:col>15</xdr:col>
      <xdr:colOff>146050</xdr:colOff>
      <xdr:row>23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FBB704B-59B9-BBC1-EAED-DFCE8B37C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</xdr:row>
      <xdr:rowOff>15874</xdr:rowOff>
    </xdr:from>
    <xdr:to>
      <xdr:col>15</xdr:col>
      <xdr:colOff>596900</xdr:colOff>
      <xdr:row>34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588F26-3542-CE76-5801-C6CAF037A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32</xdr:col>
      <xdr:colOff>0</xdr:colOff>
      <xdr:row>34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7BB265C-E9CA-4BA2-B028-A50C338A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25A8D892-765C-4137-82A6-41E6D1F61B2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" xr16:uid="{F63CA92F-C414-4505-9AE9-C32EDA47EFC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23AD176E-0802-490F-BC62-D307A9B0B7EA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F8FF25EA-E6E9-4AC6-B835-3566C8BD2D7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7" xr16:uid="{B649B86D-D51E-4421-A33B-EB198FDF597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7F7C4757-F40B-4DB3-8B9F-3192E954F08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60AF1DE1-19A2-4163-A6DA-9C4CA31EDB6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8" xr16:uid="{1211458C-F63F-4F4C-80BF-897504C09AA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9" xr16:uid="{979DE9BC-3A00-4725-A1A4-61B2C04B837E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RowsFilter" tableColumnId="1"/>
      <queryTableField id="2" name="mean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7E82F-A2DC-4BD4-95A5-A6058131D35E}" name="executionTime_1IMGS" displayName="executionTime_1IMGS" ref="A1:E19" tableType="queryTable" totalsRowShown="0">
  <autoFilter ref="A1:E19" xr:uid="{B8F7E82F-A2DC-4BD4-95A5-A6058131D35E}"/>
  <tableColumns count="5">
    <tableColumn id="1" xr3:uid="{C9A21ADF-AD18-4DAA-9644-A53B7E700E24}" uniqueName="1" name="Threads" queryTableFieldId="1"/>
    <tableColumn id="2" xr3:uid="{61447FE0-B583-4B76-B17D-3197D86AF5CB}" uniqueName="2" name="NImgs" queryTableFieldId="2"/>
    <tableColumn id="3" xr3:uid="{47604FBA-A345-4080-8F01-3E2EC7D8A48C}" uniqueName="3" name="mean" queryTableFieldId="3"/>
    <tableColumn id="4" xr3:uid="{A873C642-06AD-4607-BE79-563F53DED7B8}" uniqueName="4" name="Colonna1" queryTableFieldId="4" dataDxfId="19">
      <calculatedColumnFormula>1000/executionTime_1IMGS[[#This Row],[mean]]</calculatedColumnFormula>
    </tableColumn>
    <tableColumn id="5" xr3:uid="{126D258A-5E18-4371-AA20-9C3E8462DEEB}" uniqueName="5" name="Colonna2" queryTableFieldId="5" dataDxfId="18">
      <calculatedColumnFormula>$C$2/executionTime_1IMGS[[#This Row],[mean]]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51815-D6E7-40B0-AC7A-756EE2283BCF}" name="scalability" displayName="scalability" ref="A1:D6" tableType="queryTable" totalsRowShown="0">
  <autoFilter ref="A1:D6" xr:uid="{A5151815-D6E7-40B0-AC7A-756EE2283BCF}"/>
  <tableColumns count="4">
    <tableColumn id="1" xr3:uid="{57F5DC95-2DF8-4CC9-A96D-0C3580C5CBB9}" uniqueName="1" name="RowsFilter" queryTableFieldId="1"/>
    <tableColumn id="2" xr3:uid="{AE8E78C4-ACE5-4A33-BCFF-3CD12E96DCDD}" uniqueName="2" name="mean" queryTableFieldId="2"/>
    <tableColumn id="3" xr3:uid="{0057A1E7-C52B-4ED2-86CB-D0730E85062E}" uniqueName="3" name="Colonna1" queryTableFieldId="3" dataDxfId="5">
      <calculatedColumnFormula>scalability[[#This Row],[RowsFilter]]*scalability[[#This Row],[RowsFilter]]*3840*2160</calculatedColumnFormula>
    </tableColumn>
    <tableColumn id="4" xr3:uid="{2ACF230D-AA50-4309-8407-E9745B74DD75}" uniqueName="4" name="Colonna2" queryTableFieldId="4" dataDxfId="4">
      <calculatedColumnFormula>scalability[[#This Row],[mean]]/scalability[[#This Row],[Colonna1]]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00071A-EF4B-4E6B-A72B-118654CDB769}" name="executionTime_5IMGS" displayName="executionTime_5IMGS" ref="G1:K19" tableType="queryTable" totalsRowShown="0">
  <autoFilter ref="G1:K19" xr:uid="{ED00071A-EF4B-4E6B-A72B-118654CDB769}"/>
  <tableColumns count="5">
    <tableColumn id="1" xr3:uid="{D7E73001-D8F0-49E3-BB64-2F46F6BA4943}" uniqueName="1" name="Threads" queryTableFieldId="1"/>
    <tableColumn id="2" xr3:uid="{1DD6E9B2-3825-4AAC-A451-05D456A55A7C}" uniqueName="2" name="NImgs" queryTableFieldId="2"/>
    <tableColumn id="3" xr3:uid="{CE0A929C-36BA-4316-AACD-8C3CBCC5CA7A}" uniqueName="3" name="mean" queryTableFieldId="3"/>
    <tableColumn id="4" xr3:uid="{E117CD4D-65C8-4406-A0AB-B7BEB9289903}" uniqueName="4" name="Colonna1" queryTableFieldId="4" dataDxfId="17">
      <calculatedColumnFormula>5000/executionTime_5IMGS[[#This Row],[mean]]</calculatedColumnFormula>
    </tableColumn>
    <tableColumn id="5" xr3:uid="{75A8AC57-B8EA-4C15-80FD-4C7B1EB849A0}" uniqueName="5" name="Colonna2" queryTableFieldId="5" dataDxfId="16">
      <calculatedColumnFormula>$I$2/executionTime_5IMGS[[#This Row],[mean]]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38A785-58A5-47FC-98AE-887A82868369}" name="executionTime_10IMGS" displayName="executionTime_10IMGS" ref="M1:Q19" tableType="queryTable" totalsRowShown="0">
  <autoFilter ref="M1:Q19" xr:uid="{BB38A785-58A5-47FC-98AE-887A82868369}"/>
  <tableColumns count="5">
    <tableColumn id="1" xr3:uid="{53321D62-336D-432E-A20A-08B758F5818A}" uniqueName="1" name="Threads" queryTableFieldId="1"/>
    <tableColumn id="2" xr3:uid="{4CA7AE6C-C0E6-4AE0-B7CC-175833A281DF}" uniqueName="2" name="NImgs" queryTableFieldId="2"/>
    <tableColumn id="3" xr3:uid="{E6A1AD78-D965-49F7-AB98-DCC35049CF02}" uniqueName="3" name="mean" queryTableFieldId="3"/>
    <tableColumn id="4" xr3:uid="{5F292B05-D84F-40C7-BAFC-BDF5F47A1A15}" uniqueName="4" name="Colonna1" queryTableFieldId="4" dataDxfId="3">
      <calculatedColumnFormula>executionTime_10IMGS[[#This Row],[NImgs]]*1000/executionTime_10IMGS[[#This Row],[mean]]</calculatedColumnFormula>
    </tableColumn>
    <tableColumn id="5" xr3:uid="{6231C5D5-A585-4EB0-8AD4-2E210FC8DE0D}" uniqueName="5" name="Colonna2" queryTableFieldId="5" dataDxfId="2">
      <calculatedColumnFormula>$O$2/executionTime_10IMGS[[#This Row],[mean]]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4D25CF-3729-4AAC-902A-86D6CE9F5619}" name="executionTime_1IMGS__2" displayName="executionTime_1IMGS__2" ref="A1:E19" tableType="queryTable" totalsRowShown="0">
  <autoFilter ref="A1:E19" xr:uid="{8A4D25CF-3729-4AAC-902A-86D6CE9F5619}"/>
  <tableColumns count="5">
    <tableColumn id="1" xr3:uid="{23F8442D-30BB-4DEB-BB71-55D4FAF3B236}" uniqueName="1" name="Threads" queryTableFieldId="1"/>
    <tableColumn id="2" xr3:uid="{5A5F171A-CDEA-467B-A1F8-9ED97E081D23}" uniqueName="2" name="NImgs" queryTableFieldId="2"/>
    <tableColumn id="3" xr3:uid="{D5843088-AE87-4242-AB06-5E7F0B295C38}" uniqueName="3" name="mean" queryTableFieldId="3"/>
    <tableColumn id="4" xr3:uid="{3E7A18D2-BA5E-42DC-B177-01A430B3BF37}" uniqueName="4" name="Colonna1" queryTableFieldId="4" dataDxfId="15">
      <calculatedColumnFormula>1000/executionTime_1IMGS__2[[#This Row],[mean]]</calculatedColumnFormula>
    </tableColumn>
    <tableColumn id="5" xr3:uid="{4F10ED23-1FD9-4D9E-A597-99999C4FC0A9}" uniqueName="5" name="Colonna2" queryTableFieldId="5" dataDxfId="14">
      <calculatedColumnFormula>$C$2/executionTime_1IMGS__2[[#This Row],[mean]]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DB97EF-0281-4716-A2A2-87A7323A67EB}" name="executionTime_5IMGS__2" displayName="executionTime_5IMGS__2" ref="G1:K19" tableType="queryTable" totalsRowShown="0">
  <autoFilter ref="G1:K19" xr:uid="{3CDB97EF-0281-4716-A2A2-87A7323A67EB}"/>
  <tableColumns count="5">
    <tableColumn id="1" xr3:uid="{DCD31EE3-B8B8-4026-ADDD-C0C5723B5E9F}" uniqueName="1" name="Threads" queryTableFieldId="1"/>
    <tableColumn id="2" xr3:uid="{66F3C5F1-0608-43F4-B8BD-0A7DBF66DECB}" uniqueName="2" name="NImgs" queryTableFieldId="2"/>
    <tableColumn id="3" xr3:uid="{31A6B407-5A40-4D64-B7EC-DAA1AE32B6CB}" uniqueName="3" name="mean" queryTableFieldId="3"/>
    <tableColumn id="4" xr3:uid="{B5BD37B6-F1C0-4A12-AF91-D37398064C11}" uniqueName="4" name="Colonna1" queryTableFieldId="4" dataDxfId="13">
      <calculatedColumnFormula>5000/executionTime_5IMGS__2[[#This Row],[mean]]</calculatedColumnFormula>
    </tableColumn>
    <tableColumn id="5" xr3:uid="{959708A8-C950-4B05-B9B7-D44CDFA29D8F}" uniqueName="5" name="Colonna2" queryTableFieldId="5" dataDxfId="12">
      <calculatedColumnFormula>$I$2/executionTime_5IMGS__2[[#This Row],[mean]]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F17B5C5-F5FB-4853-8239-5B5B7E829D1E}" name="executionTime_10IMGS__2" displayName="executionTime_10IMGS__2" ref="M1:Q19" tableType="queryTable" totalsRowShown="0">
  <autoFilter ref="M1:Q19" xr:uid="{CF17B5C5-F5FB-4853-8239-5B5B7E829D1E}"/>
  <tableColumns count="5">
    <tableColumn id="1" xr3:uid="{A4A9984B-99CF-4A35-951A-DCF6D150EEA8}" uniqueName="1" name="Threads" queryTableFieldId="1"/>
    <tableColumn id="2" xr3:uid="{929818BD-BB1A-4CAB-A80C-BEC8BC46ADA7}" uniqueName="2" name="NImgs" queryTableFieldId="2"/>
    <tableColumn id="3" xr3:uid="{79CFCCE1-55A5-4BBA-ACC1-F2D3CB44C66B}" uniqueName="3" name="mean" queryTableFieldId="3"/>
    <tableColumn id="4" xr3:uid="{F62C7DBF-FD68-4020-B1B3-B4F6C3257FDD}" uniqueName="4" name="Colonna1" queryTableFieldId="4" dataDxfId="1">
      <calculatedColumnFormula>executionTime_10IMGS__2[[#This Row],[NImgs]]*1000/executionTime_10IMGS__2[[#This Row],[mean]]</calculatedColumnFormula>
    </tableColumn>
    <tableColumn id="5" xr3:uid="{353CF1E9-3637-4636-9686-D0587A1D2765}" uniqueName="5" name="Colonna2" queryTableFieldId="5" dataDxfId="0">
      <calculatedColumnFormula>$O$2/executionTime_10IMGS__2[[#This Row],[mean]]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D60513-7599-4F9E-95EF-8D32597EE299}" name="executionTime_1IMGS__3" displayName="executionTime_1IMGS__3" ref="A1:E21" tableType="queryTable" totalsRowShown="0">
  <autoFilter ref="A1:E21" xr:uid="{8CD60513-7599-4F9E-95EF-8D32597EE299}"/>
  <tableColumns count="5">
    <tableColumn id="1" xr3:uid="{84784ED2-A46D-485B-83AB-C349B7A67BFD}" uniqueName="1" name="Threads" queryTableFieldId="1"/>
    <tableColumn id="2" xr3:uid="{3A277DB2-7C64-4A6B-A7FF-39D207472F69}" uniqueName="2" name="NImgs" queryTableFieldId="2"/>
    <tableColumn id="3" xr3:uid="{2D95CF3C-A833-4C37-A146-9195E5FA282C}" uniqueName="3" name="mean" queryTableFieldId="3"/>
    <tableColumn id="4" xr3:uid="{C4D4CA08-593E-408D-AA57-369A391BA6D6}" uniqueName="4" name="Colonna1" queryTableFieldId="4" dataDxfId="11">
      <calculatedColumnFormula>(executionTime_1IMGS__3[[#This Row],[NImgs]]*1000)/executionTime_1IMGS__3[[#This Row],[mean]]</calculatedColumnFormula>
    </tableColumn>
    <tableColumn id="5" xr3:uid="{D8ADCAE5-C08B-43B1-A4D1-85C2E6F4823E}" uniqueName="5" name="Colonna2" queryTableFieldId="5" dataDxfId="10">
      <calculatedColumnFormula>$C$2/executionTime_1IMGS__3[[#This Row],[mean]]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9BE23C-A92A-4BBE-82C4-0F05BC28CBB2}" name="executionTime_5IMGS__3" displayName="executionTime_5IMGS__3" ref="G1:K21" tableType="queryTable" totalsRowShown="0">
  <autoFilter ref="G1:K21" xr:uid="{2B9BE23C-A92A-4BBE-82C4-0F05BC28CBB2}"/>
  <tableColumns count="5">
    <tableColumn id="1" xr3:uid="{CC5BBF57-F116-45D9-91B3-56036A9C738A}" uniqueName="1" name="Threads" queryTableFieldId="1"/>
    <tableColumn id="2" xr3:uid="{50F47840-48A5-49AC-A2AA-8AB1A626FBDB}" uniqueName="2" name="NImgs" queryTableFieldId="2"/>
    <tableColumn id="3" xr3:uid="{9CBCBF29-DE79-4AB8-AD41-66BBB9008E42}" uniqueName="3" name="mean" queryTableFieldId="3"/>
    <tableColumn id="4" xr3:uid="{F50306B2-A0DD-443D-BCE6-79AE5B839CA2}" uniqueName="4" name="Colonna1" queryTableFieldId="4" dataDxfId="9">
      <calculatedColumnFormula>(executionTime_5IMGS__3[[#This Row],[NImgs]]*1000)/executionTime_5IMGS__3[[#This Row],[mean]]</calculatedColumnFormula>
    </tableColumn>
    <tableColumn id="5" xr3:uid="{A80F8E6E-8715-4B50-B62E-DFAD0115E389}" uniqueName="5" name="Colonna2" queryTableFieldId="5" dataDxfId="8">
      <calculatedColumnFormula>$I$2/executionTime_5IMGS__3[[#This Row],[mean]]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EDD822-7412-40AE-B08D-B3C44C9203EF}" name="executionTime_20IMGS__3" displayName="executionTime_20IMGS__3" ref="M1:Q21" totalsRowShown="0">
  <autoFilter ref="M1:Q21" xr:uid="{87EDD822-7412-40AE-B08D-B3C44C9203EF}"/>
  <tableColumns count="5">
    <tableColumn id="1" xr3:uid="{7BB762B7-F8BF-41FD-BA19-B7C2C02D4108}" name="Threads"/>
    <tableColumn id="2" xr3:uid="{CB999E7E-2B64-4C40-8EFF-20E4B1D5907A}" name="NImgs"/>
    <tableColumn id="3" xr3:uid="{51C535B9-0AE3-401F-8533-B954AE316480}" name="mean"/>
    <tableColumn id="4" xr3:uid="{FC313632-F515-4E5B-9768-24C81FB8B812}" name="Colonna1" dataDxfId="7">
      <calculatedColumnFormula>(executionTime_20IMGS__3[[#This Row],[NImgs]]*1000)/executionTime_20IMGS__3[[#This Row],[mean]]</calculatedColumnFormula>
    </tableColumn>
    <tableColumn id="5" xr3:uid="{40BB1869-380C-4E22-A425-96F753FE5C7E}" name="Colonna2" dataDxfId="6">
      <calculatedColumnFormula>$O$2/executionTime_20IMGS__3[[#This Row],[mean]]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workbookViewId="0">
      <selection activeCell="M1" sqref="M1:Q19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0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10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1.8164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22484.887599999998</v>
      </c>
      <c r="D2">
        <f>1000/executionTime_1IMGS[[#This Row],[mean]]</f>
        <v>4.4474316162469947E-2</v>
      </c>
      <c r="E2">
        <f>$C$2/executionTime_1IMGS[[#This Row],[mean]]</f>
        <v>1</v>
      </c>
      <c r="G2">
        <v>1</v>
      </c>
      <c r="H2">
        <v>5</v>
      </c>
      <c r="I2">
        <v>114331.664</v>
      </c>
      <c r="J2">
        <f>5000/executionTime_5IMGS[[#This Row],[mean]]</f>
        <v>4.3732416944443318E-2</v>
      </c>
      <c r="K2">
        <f>$I$2/executionTime_5IMGS[[#This Row],[mean]]</f>
        <v>1</v>
      </c>
      <c r="M2">
        <v>1</v>
      </c>
      <c r="N2">
        <v>10</v>
      </c>
      <c r="O2">
        <v>230852.9038</v>
      </c>
      <c r="P2">
        <f>executionTime_10IMGS[[#This Row],[NImgs]]*1000/executionTime_10IMGS[[#This Row],[mean]]</f>
        <v>4.3317627092373613E-2</v>
      </c>
      <c r="Q2">
        <f>$O$2/executionTime_10IMGS[[#This Row],[mean]]</f>
        <v>1</v>
      </c>
    </row>
    <row r="3" spans="1:17" x14ac:dyDescent="0.35">
      <c r="A3">
        <v>2</v>
      </c>
      <c r="B3">
        <v>1</v>
      </c>
      <c r="C3">
        <v>11714.159599999999</v>
      </c>
      <c r="D3">
        <f>1000/executionTime_1IMGS[[#This Row],[mean]]</f>
        <v>8.5366772704718832E-2</v>
      </c>
      <c r="E3">
        <f>$C$2/executionTime_1IMGS[[#This Row],[mean]]</f>
        <v>1.9194622890403508</v>
      </c>
      <c r="G3">
        <v>2</v>
      </c>
      <c r="H3">
        <v>5</v>
      </c>
      <c r="I3">
        <v>57891.686200000004</v>
      </c>
      <c r="J3">
        <f>5000/executionTime_5IMGS[[#This Row],[mean]]</f>
        <v>8.6368187354680978E-2</v>
      </c>
      <c r="K3">
        <f>$I$2/executionTime_5IMGS[[#This Row],[mean]]</f>
        <v>1.9749237153848871</v>
      </c>
      <c r="M3">
        <v>2</v>
      </c>
      <c r="N3">
        <v>10</v>
      </c>
      <c r="O3">
        <v>115117.80440000001</v>
      </c>
      <c r="P3">
        <f>executionTime_10IMGS[[#This Row],[NImgs]]*1000/executionTime_10IMGS[[#This Row],[mean]]</f>
        <v>8.686753584400364E-2</v>
      </c>
      <c r="Q3">
        <f>$O$2/executionTime_10IMGS[[#This Row],[mean]]</f>
        <v>2.0053622895538821</v>
      </c>
    </row>
    <row r="4" spans="1:17" x14ac:dyDescent="0.35">
      <c r="A4">
        <v>3</v>
      </c>
      <c r="B4">
        <v>1</v>
      </c>
      <c r="C4">
        <v>7768.5420000000004</v>
      </c>
      <c r="D4">
        <f>1000/executionTime_1IMGS[[#This Row],[mean]]</f>
        <v>0.12872428314090339</v>
      </c>
      <c r="E4">
        <f>$C$2/executionTime_1IMGS[[#This Row],[mean]]</f>
        <v>2.8943510378137876</v>
      </c>
      <c r="G4">
        <v>3</v>
      </c>
      <c r="H4">
        <v>5</v>
      </c>
      <c r="I4">
        <v>39310.391600000003</v>
      </c>
      <c r="J4">
        <f>5000/executionTime_5IMGS[[#This Row],[mean]]</f>
        <v>0.12719283111898586</v>
      </c>
      <c r="K4">
        <f>$I$2/executionTime_5IMGS[[#This Row],[mean]]</f>
        <v>2.9084336061409268</v>
      </c>
      <c r="M4">
        <v>3</v>
      </c>
      <c r="N4">
        <v>10</v>
      </c>
      <c r="O4">
        <v>79006.966</v>
      </c>
      <c r="P4">
        <f>executionTime_10IMGS[[#This Row],[NImgs]]*1000/executionTime_10IMGS[[#This Row],[mean]]</f>
        <v>0.12657111779232227</v>
      </c>
      <c r="Q4">
        <f>$O$2/executionTime_10IMGS[[#This Row],[mean]]</f>
        <v>2.9219310079569438</v>
      </c>
    </row>
    <row r="5" spans="1:17" x14ac:dyDescent="0.35">
      <c r="A5">
        <v>4</v>
      </c>
      <c r="B5">
        <v>1</v>
      </c>
      <c r="C5">
        <v>5934.8793999999998</v>
      </c>
      <c r="D5">
        <f>1000/executionTime_1IMGS[[#This Row],[mean]]</f>
        <v>0.16849542047981633</v>
      </c>
      <c r="E5">
        <f>$C$2/executionTime_1IMGS[[#This Row],[mean]]</f>
        <v>3.7886005906034077</v>
      </c>
      <c r="G5">
        <v>4</v>
      </c>
      <c r="H5">
        <v>5</v>
      </c>
      <c r="I5">
        <v>29356.448199999999</v>
      </c>
      <c r="J5">
        <f>5000/executionTime_5IMGS[[#This Row],[mean]]</f>
        <v>0.17032033187175552</v>
      </c>
      <c r="K5">
        <f>$I$2/executionTime_5IMGS[[#This Row],[mean]]</f>
        <v>3.8946013911860091</v>
      </c>
      <c r="M5">
        <v>4</v>
      </c>
      <c r="N5">
        <v>10</v>
      </c>
      <c r="O5">
        <v>59214.988799999999</v>
      </c>
      <c r="P5">
        <f>executionTime_10IMGS[[#This Row],[NImgs]]*1000/executionTime_10IMGS[[#This Row],[mean]]</f>
        <v>0.16887616130056585</v>
      </c>
      <c r="Q5">
        <f>$O$2/executionTime_10IMGS[[#This Row],[mean]]</f>
        <v>3.8985552218832811</v>
      </c>
    </row>
    <row r="6" spans="1:17" x14ac:dyDescent="0.35">
      <c r="A6">
        <v>5</v>
      </c>
      <c r="B6">
        <v>1</v>
      </c>
      <c r="C6">
        <v>4831.4881999999998</v>
      </c>
      <c r="D6">
        <f>1000/executionTime_1IMGS[[#This Row],[mean]]</f>
        <v>0.20697556500293224</v>
      </c>
      <c r="E6">
        <f>$C$2/executionTime_1IMGS[[#This Row],[mean]]</f>
        <v>4.6538223150374245</v>
      </c>
      <c r="G6">
        <v>5</v>
      </c>
      <c r="H6">
        <v>5</v>
      </c>
      <c r="I6">
        <v>23853.821799999998</v>
      </c>
      <c r="J6">
        <f>5000/executionTime_5IMGS[[#This Row],[mean]]</f>
        <v>0.20961001729291029</v>
      </c>
      <c r="K6">
        <f>$I$2/executionTime_5IMGS[[#This Row],[mean]]</f>
        <v>4.7930124136334422</v>
      </c>
      <c r="M6">
        <v>5</v>
      </c>
      <c r="N6">
        <v>10</v>
      </c>
      <c r="O6">
        <v>48233.665200000003</v>
      </c>
      <c r="P6">
        <f>executionTime_10IMGS[[#This Row],[NImgs]]*1000/executionTime_10IMGS[[#This Row],[mean]]</f>
        <v>0.20732407455529628</v>
      </c>
      <c r="Q6">
        <f>$O$2/executionTime_10IMGS[[#This Row],[mean]]</f>
        <v>4.7861364638737838</v>
      </c>
    </row>
    <row r="7" spans="1:17" x14ac:dyDescent="0.35">
      <c r="A7">
        <v>6</v>
      </c>
      <c r="B7">
        <v>1</v>
      </c>
      <c r="C7">
        <v>4076.6181999999999</v>
      </c>
      <c r="D7">
        <f>1000/executionTime_1IMGS[[#This Row],[mean]]</f>
        <v>0.245301362781533</v>
      </c>
      <c r="E7">
        <f>$C$2/executionTime_1IMGS[[#This Row],[mean]]</f>
        <v>5.5155735702695923</v>
      </c>
      <c r="G7">
        <v>6</v>
      </c>
      <c r="H7">
        <v>5</v>
      </c>
      <c r="I7">
        <v>20346.254000000001</v>
      </c>
      <c r="J7">
        <f>5000/executionTime_5IMGS[[#This Row],[mean]]</f>
        <v>0.24574548219048084</v>
      </c>
      <c r="K7">
        <f>$I$2/executionTime_5IMGS[[#This Row],[mean]]</f>
        <v>5.6192979798640081</v>
      </c>
      <c r="M7">
        <v>6</v>
      </c>
      <c r="N7">
        <v>10</v>
      </c>
      <c r="O7">
        <v>40458.220800000003</v>
      </c>
      <c r="P7">
        <f>executionTime_10IMGS[[#This Row],[NImgs]]*1000/executionTime_10IMGS[[#This Row],[mean]]</f>
        <v>0.24716855566718346</v>
      </c>
      <c r="Q7">
        <f>$O$2/executionTime_10IMGS[[#This Row],[mean]]</f>
        <v>5.7059578803821243</v>
      </c>
    </row>
    <row r="8" spans="1:17" x14ac:dyDescent="0.35">
      <c r="A8">
        <v>7</v>
      </c>
      <c r="B8">
        <v>1</v>
      </c>
      <c r="C8">
        <v>3460.6705999999999</v>
      </c>
      <c r="D8">
        <f>1000/executionTime_1IMGS[[#This Row],[mean]]</f>
        <v>0.28896133599077589</v>
      </c>
      <c r="E8">
        <f>$C$2/executionTime_1IMGS[[#This Row],[mean]]</f>
        <v>6.4972631604984299</v>
      </c>
      <c r="G8">
        <v>7</v>
      </c>
      <c r="H8">
        <v>5</v>
      </c>
      <c r="I8">
        <v>17522.897399999998</v>
      </c>
      <c r="J8">
        <f>5000/executionTime_5IMGS[[#This Row],[mean]]</f>
        <v>0.28534093910747893</v>
      </c>
      <c r="K8">
        <f>$I$2/executionTime_5IMGS[[#This Row],[mean]]</f>
        <v>6.5247008750961477</v>
      </c>
      <c r="M8">
        <v>7</v>
      </c>
      <c r="N8">
        <v>10</v>
      </c>
      <c r="O8">
        <v>35406.536200000002</v>
      </c>
      <c r="P8">
        <f>executionTime_10IMGS[[#This Row],[NImgs]]*1000/executionTime_10IMGS[[#This Row],[mean]]</f>
        <v>0.28243372758954033</v>
      </c>
      <c r="Q8">
        <f>$O$2/executionTime_10IMGS[[#This Row],[mean]]</f>
        <v>6.5200646145103569</v>
      </c>
    </row>
    <row r="9" spans="1:17" x14ac:dyDescent="0.35">
      <c r="A9">
        <v>8</v>
      </c>
      <c r="B9">
        <v>1</v>
      </c>
      <c r="C9">
        <v>3128.9423999999999</v>
      </c>
      <c r="D9">
        <f>1000/executionTime_1IMGS[[#This Row],[mean]]</f>
        <v>0.31959680689551845</v>
      </c>
      <c r="E9">
        <f>$C$2/executionTime_1IMGS[[#This Row],[mean]]</f>
        <v>7.1860982803646367</v>
      </c>
      <c r="G9">
        <v>8</v>
      </c>
      <c r="H9">
        <v>5</v>
      </c>
      <c r="I9">
        <v>15582.2034</v>
      </c>
      <c r="J9">
        <f>5000/executionTime_5IMGS[[#This Row],[mean]]</f>
        <v>0.32087888160925943</v>
      </c>
      <c r="K9">
        <f>$I$2/executionTime_5IMGS[[#This Row],[mean]]</f>
        <v>7.3373232953691261</v>
      </c>
      <c r="M9">
        <v>8</v>
      </c>
      <c r="N9">
        <v>10</v>
      </c>
      <c r="O9">
        <v>31411.059400000002</v>
      </c>
      <c r="P9">
        <f>executionTime_10IMGS[[#This Row],[NImgs]]*1000/executionTime_10IMGS[[#This Row],[mean]]</f>
        <v>0.31835920822205693</v>
      </c>
      <c r="Q9">
        <f>$O$2/executionTime_10IMGS[[#This Row],[mean]]</f>
        <v>7.3494147669530685</v>
      </c>
    </row>
    <row r="10" spans="1:17" x14ac:dyDescent="0.35">
      <c r="A10">
        <v>9</v>
      </c>
      <c r="B10">
        <v>1</v>
      </c>
      <c r="C10">
        <v>2855.0945999999999</v>
      </c>
      <c r="D10">
        <f>1000/executionTime_1IMGS[[#This Row],[mean]]</f>
        <v>0.35025109150498901</v>
      </c>
      <c r="E10">
        <f>$C$2/executionTime_1IMGS[[#This Row],[mean]]</f>
        <v>7.8753564242669922</v>
      </c>
      <c r="G10">
        <v>9</v>
      </c>
      <c r="H10">
        <v>5</v>
      </c>
      <c r="I10">
        <v>14129.707399999999</v>
      </c>
      <c r="J10">
        <f>5000/executionTime_5IMGS[[#This Row],[mean]]</f>
        <v>0.35386436947731842</v>
      </c>
      <c r="K10">
        <f>$I$2/executionTime_5IMGS[[#This Row],[mean]]</f>
        <v>8.0915804385305261</v>
      </c>
      <c r="M10">
        <v>9</v>
      </c>
      <c r="N10">
        <v>10</v>
      </c>
      <c r="O10">
        <v>28471.939600000002</v>
      </c>
      <c r="P10">
        <f>executionTime_10IMGS[[#This Row],[NImgs]]*1000/executionTime_10IMGS[[#This Row],[mean]]</f>
        <v>0.35122299852026939</v>
      </c>
      <c r="Q10">
        <f>$O$2/executionTime_10IMGS[[#This Row],[mean]]</f>
        <v>8.10808490897473</v>
      </c>
    </row>
    <row r="11" spans="1:17" x14ac:dyDescent="0.35">
      <c r="A11">
        <v>10</v>
      </c>
      <c r="B11">
        <v>1</v>
      </c>
      <c r="C11">
        <v>2612.7975999999999</v>
      </c>
      <c r="D11">
        <f>1000/executionTime_1IMGS[[#This Row],[mean]]</f>
        <v>0.38273152118633302</v>
      </c>
      <c r="E11">
        <f>$C$2/executionTime_1IMGS[[#This Row],[mean]]</f>
        <v>8.6056752348517165</v>
      </c>
      <c r="G11">
        <v>10</v>
      </c>
      <c r="H11">
        <v>5</v>
      </c>
      <c r="I11">
        <v>13010.438</v>
      </c>
      <c r="J11">
        <f>5000/executionTime_5IMGS[[#This Row],[mean]]</f>
        <v>0.38430681580435649</v>
      </c>
      <c r="K11">
        <f>$I$2/executionTime_5IMGS[[#This Row],[mean]]</f>
        <v>8.7876875474907159</v>
      </c>
      <c r="M11">
        <v>10</v>
      </c>
      <c r="N11">
        <v>10</v>
      </c>
      <c r="O11">
        <v>25587.940200000001</v>
      </c>
      <c r="P11">
        <f>executionTime_10IMGS[[#This Row],[NImgs]]*1000/executionTime_10IMGS[[#This Row],[mean]]</f>
        <v>0.39080910467345864</v>
      </c>
      <c r="Q11">
        <f>$O$2/executionTime_10IMGS[[#This Row],[mean]]</f>
        <v>9.0219416645346069</v>
      </c>
    </row>
    <row r="12" spans="1:17" x14ac:dyDescent="0.35">
      <c r="A12">
        <v>11</v>
      </c>
      <c r="B12">
        <v>1</v>
      </c>
      <c r="C12">
        <v>2383.1945999999998</v>
      </c>
      <c r="D12">
        <f>1000/executionTime_1IMGS[[#This Row],[mean]]</f>
        <v>0.41960484469040005</v>
      </c>
      <c r="E12">
        <f>$C$2/executionTime_1IMGS[[#This Row],[mean]]</f>
        <v>9.4347677692791017</v>
      </c>
      <c r="G12">
        <v>11</v>
      </c>
      <c r="H12">
        <v>5</v>
      </c>
      <c r="I12">
        <v>12031.8048</v>
      </c>
      <c r="J12">
        <f>5000/executionTime_5IMGS[[#This Row],[mean]]</f>
        <v>0.41556525252138399</v>
      </c>
      <c r="K12">
        <f>$I$2/executionTime_5IMGS[[#This Row],[mean]]</f>
        <v>9.5024533642700053</v>
      </c>
      <c r="M12">
        <v>11</v>
      </c>
      <c r="N12">
        <v>10</v>
      </c>
      <c r="O12">
        <v>24066.953399999999</v>
      </c>
      <c r="P12">
        <f>executionTime_10IMGS[[#This Row],[NImgs]]*1000/executionTime_10IMGS[[#This Row],[mean]]</f>
        <v>0.41550751496448241</v>
      </c>
      <c r="Q12">
        <f>$O$2/executionTime_10IMGS[[#This Row],[mean]]</f>
        <v>9.5921116380272711</v>
      </c>
    </row>
    <row r="13" spans="1:17" x14ac:dyDescent="0.35">
      <c r="A13">
        <v>12</v>
      </c>
      <c r="B13">
        <v>1</v>
      </c>
      <c r="C13">
        <v>2253.7730000000001</v>
      </c>
      <c r="D13">
        <f>1000/executionTime_1IMGS[[#This Row],[mean]]</f>
        <v>0.44370040816000544</v>
      </c>
      <c r="E13">
        <f>$C$2/executionTime_1IMGS[[#This Row],[mean]]</f>
        <v>9.9765538055518448</v>
      </c>
      <c r="G13">
        <v>12</v>
      </c>
      <c r="H13">
        <v>5</v>
      </c>
      <c r="I13">
        <v>11270.903200000001</v>
      </c>
      <c r="J13">
        <f>5000/executionTime_5IMGS[[#This Row],[mean]]</f>
        <v>0.44362017056450276</v>
      </c>
      <c r="K13">
        <f>$I$2/executionTime_5IMGS[[#This Row],[mean]]</f>
        <v>10.143966456920683</v>
      </c>
      <c r="M13">
        <v>12</v>
      </c>
      <c r="N13">
        <v>10</v>
      </c>
      <c r="O13">
        <v>22545.3734</v>
      </c>
      <c r="P13">
        <f>executionTime_10IMGS[[#This Row],[NImgs]]*1000/executionTime_10IMGS[[#This Row],[mean]]</f>
        <v>0.44354998351901326</v>
      </c>
      <c r="Q13">
        <f>$O$2/executionTime_10IMGS[[#This Row],[mean]]</f>
        <v>10.239480167580636</v>
      </c>
    </row>
    <row r="14" spans="1:17" x14ac:dyDescent="0.35">
      <c r="A14">
        <v>13</v>
      </c>
      <c r="B14">
        <v>1</v>
      </c>
      <c r="C14">
        <v>2178.1864</v>
      </c>
      <c r="D14">
        <f>1000/executionTime_1IMGS[[#This Row],[mean]]</f>
        <v>0.45909753178148571</v>
      </c>
      <c r="E14">
        <f>$C$2/executionTime_1IMGS[[#This Row],[mean]]</f>
        <v>10.322756399544133</v>
      </c>
      <c r="G14">
        <v>13</v>
      </c>
      <c r="H14">
        <v>5</v>
      </c>
      <c r="I14">
        <v>10891.1958</v>
      </c>
      <c r="J14">
        <f>5000/executionTime_5IMGS[[#This Row],[mean]]</f>
        <v>0.45908641179694887</v>
      </c>
      <c r="K14">
        <f>$I$2/executionTime_5IMGS[[#This Row],[mean]]</f>
        <v>10.49762267610688</v>
      </c>
      <c r="M14">
        <v>13</v>
      </c>
      <c r="N14">
        <v>10</v>
      </c>
      <c r="O14">
        <v>21395.169600000001</v>
      </c>
      <c r="P14">
        <f>executionTime_10IMGS[[#This Row],[NImgs]]*1000/executionTime_10IMGS[[#This Row],[mean]]</f>
        <v>0.46739521990047694</v>
      </c>
      <c r="Q14">
        <f>$O$2/executionTime_10IMGS[[#This Row],[mean]]</f>
        <v>10.789954373626465</v>
      </c>
    </row>
    <row r="15" spans="1:17" x14ac:dyDescent="0.35">
      <c r="A15">
        <v>14</v>
      </c>
      <c r="B15">
        <v>1</v>
      </c>
      <c r="C15">
        <v>2054.4066000000003</v>
      </c>
      <c r="D15">
        <f>1000/executionTime_1IMGS[[#This Row],[mean]]</f>
        <v>0.48675856084185082</v>
      </c>
      <c r="E15">
        <f>$C$2/executionTime_1IMGS[[#This Row],[mean]]</f>
        <v>10.944711528866776</v>
      </c>
      <c r="G15">
        <v>14</v>
      </c>
      <c r="H15">
        <v>5</v>
      </c>
      <c r="I15">
        <v>10276.592000000001</v>
      </c>
      <c r="J15">
        <f>5000/executionTime_5IMGS[[#This Row],[mean]]</f>
        <v>0.4865426203550749</v>
      </c>
      <c r="K15">
        <f>$I$2/executionTime_5IMGS[[#This Row],[mean]]</f>
        <v>11.125445478423197</v>
      </c>
      <c r="M15">
        <v>14</v>
      </c>
      <c r="N15">
        <v>10</v>
      </c>
      <c r="O15">
        <v>20142.583999999999</v>
      </c>
      <c r="P15">
        <f>executionTime_10IMGS[[#This Row],[NImgs]]*1000/executionTime_10IMGS[[#This Row],[mean]]</f>
        <v>0.49646063285624131</v>
      </c>
      <c r="Q15">
        <f>$O$2/executionTime_10IMGS[[#This Row],[mean]]</f>
        <v>11.4609378717249</v>
      </c>
    </row>
    <row r="16" spans="1:17" x14ac:dyDescent="0.35">
      <c r="A16">
        <v>15</v>
      </c>
      <c r="B16">
        <v>1</v>
      </c>
      <c r="C16">
        <v>1934.748</v>
      </c>
      <c r="D16">
        <f>1000/executionTime_1IMGS[[#This Row],[mean]]</f>
        <v>0.51686317804696014</v>
      </c>
      <c r="E16">
        <f>$C$2/executionTime_1IMGS[[#This Row],[mean]]</f>
        <v>11.621610462964684</v>
      </c>
      <c r="G16">
        <v>15</v>
      </c>
      <c r="H16">
        <v>5</v>
      </c>
      <c r="I16">
        <v>9715.7945999999993</v>
      </c>
      <c r="J16">
        <f>5000/executionTime_5IMGS[[#This Row],[mean]]</f>
        <v>0.51462594732087075</v>
      </c>
      <c r="K16">
        <f>$I$2/executionTime_5IMGS[[#This Row],[mean]]</f>
        <v>11.767608178954299</v>
      </c>
      <c r="M16">
        <v>15</v>
      </c>
      <c r="N16">
        <v>10</v>
      </c>
      <c r="O16">
        <v>19017.269199999999</v>
      </c>
      <c r="P16">
        <f>executionTime_10IMGS[[#This Row],[NImgs]]*1000/executionTime_10IMGS[[#This Row],[mean]]</f>
        <v>0.52583785268181404</v>
      </c>
      <c r="Q16">
        <f>$O$2/executionTime_10IMGS[[#This Row],[mean]]</f>
        <v>12.13911952195534</v>
      </c>
    </row>
    <row r="17" spans="1:17" x14ac:dyDescent="0.35">
      <c r="A17">
        <v>16</v>
      </c>
      <c r="B17">
        <v>1</v>
      </c>
      <c r="C17">
        <v>1881.252</v>
      </c>
      <c r="D17">
        <f>1000/executionTime_1IMGS[[#This Row],[mean]]</f>
        <v>0.53156089667944539</v>
      </c>
      <c r="E17">
        <f>$C$2/executionTime_1IMGS[[#This Row],[mean]]</f>
        <v>11.952087014392543</v>
      </c>
      <c r="G17">
        <v>16</v>
      </c>
      <c r="H17">
        <v>5</v>
      </c>
      <c r="I17">
        <v>9354.382599999999</v>
      </c>
      <c r="J17">
        <f>5000/executionTime_5IMGS[[#This Row],[mean]]</f>
        <v>0.5345088194275911</v>
      </c>
      <c r="K17">
        <f>$I$2/executionTime_5IMGS[[#This Row],[mean]]</f>
        <v>12.222256549566405</v>
      </c>
      <c r="M17">
        <v>16</v>
      </c>
      <c r="N17">
        <v>10</v>
      </c>
      <c r="O17">
        <v>18234.047200000001</v>
      </c>
      <c r="P17">
        <f>executionTime_10IMGS[[#This Row],[NImgs]]*1000/executionTime_10IMGS[[#This Row],[mean]]</f>
        <v>0.54842459769436158</v>
      </c>
      <c r="Q17">
        <f>$O$2/executionTime_10IMGS[[#This Row],[mean]]</f>
        <v>12.660541089309014</v>
      </c>
    </row>
    <row r="18" spans="1:17" x14ac:dyDescent="0.35">
      <c r="A18">
        <v>17</v>
      </c>
      <c r="B18">
        <v>1</v>
      </c>
      <c r="C18">
        <v>1992.8462</v>
      </c>
      <c r="D18">
        <f>1000/executionTime_1IMGS[[#This Row],[mean]]</f>
        <v>0.50179487007075607</v>
      </c>
      <c r="E18">
        <f>$C$2/executionTime_1IMGS[[#This Row],[mean]]</f>
        <v>11.282801251797554</v>
      </c>
      <c r="G18">
        <v>17</v>
      </c>
      <c r="H18">
        <v>5</v>
      </c>
      <c r="I18">
        <v>9417.8757999999998</v>
      </c>
      <c r="J18">
        <f>5000/executionTime_5IMGS[[#This Row],[mean]]</f>
        <v>0.53090528121001557</v>
      </c>
      <c r="K18">
        <f>$I$2/executionTime_5IMGS[[#This Row],[mean]]</f>
        <v>12.139856845425802</v>
      </c>
      <c r="M18">
        <v>17</v>
      </c>
      <c r="N18">
        <v>10</v>
      </c>
      <c r="O18">
        <v>19318.191600000002</v>
      </c>
      <c r="P18">
        <f>executionTime_10IMGS[[#This Row],[NImgs]]*1000/executionTime_10IMGS[[#This Row],[mean]]</f>
        <v>0.51764679671155134</v>
      </c>
      <c r="Q18">
        <f>$O$2/executionTime_10IMGS[[#This Row],[mean]]</f>
        <v>11.950026616362992</v>
      </c>
    </row>
    <row r="19" spans="1:17" x14ac:dyDescent="0.35">
      <c r="A19">
        <v>18</v>
      </c>
      <c r="B19">
        <v>1</v>
      </c>
      <c r="C19">
        <v>1970.0162</v>
      </c>
      <c r="D19">
        <f>1000/executionTime_1IMGS[[#This Row],[mean]]</f>
        <v>0.50761003894282697</v>
      </c>
      <c r="E19">
        <f>$C$2/executionTime_1IMGS[[#This Row],[mean]]</f>
        <v>11.413554670261085</v>
      </c>
      <c r="G19">
        <v>18</v>
      </c>
      <c r="H19">
        <v>5</v>
      </c>
      <c r="I19">
        <v>10247.372799999999</v>
      </c>
      <c r="J19">
        <f>5000/executionTime_5IMGS[[#This Row],[mean]]</f>
        <v>0.48792994044288118</v>
      </c>
      <c r="K19">
        <f>$I$2/executionTime_5IMGS[[#This Row],[mean]]</f>
        <v>11.1571684012511</v>
      </c>
      <c r="M19">
        <v>18</v>
      </c>
      <c r="N19">
        <v>10</v>
      </c>
      <c r="O19">
        <v>18902.961800000001</v>
      </c>
      <c r="P19">
        <f>executionTime_10IMGS[[#This Row],[NImgs]]*1000/executionTime_10IMGS[[#This Row],[mean]]</f>
        <v>0.5290176272799747</v>
      </c>
      <c r="Q19">
        <f>$O$2/executionTime_10IMGS[[#This Row],[mean]]</f>
        <v>12.212525541896825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3E7D-2354-4BB5-8416-EB0C50186856}">
  <dimension ref="A1:Q19"/>
  <sheetViews>
    <sheetView tabSelected="1" workbookViewId="0">
      <selection activeCell="R19" sqref="R19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0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11" width="11.90625" bestFit="1" customWidth="1"/>
    <col min="13" max="13" width="9.81640625" bestFit="1" customWidth="1"/>
    <col min="14" max="14" width="8.26953125" bestFit="1" customWidth="1"/>
    <col min="15" max="15" width="11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22490.666000000001</v>
      </c>
      <c r="D2">
        <f>1000/executionTime_1IMGS__2[[#This Row],[mean]]</f>
        <v>4.4462889627190229E-2</v>
      </c>
      <c r="E2">
        <f>$C$2/executionTime_1IMGS__2[[#This Row],[mean]]</f>
        <v>1</v>
      </c>
      <c r="G2">
        <v>1</v>
      </c>
      <c r="H2">
        <v>5</v>
      </c>
      <c r="I2">
        <v>111933.73639999999</v>
      </c>
      <c r="J2">
        <f>5000/executionTime_5IMGS__2[[#This Row],[mean]]</f>
        <v>4.4669285246873976E-2</v>
      </c>
      <c r="K2">
        <f>$I$2/executionTime_5IMGS__2[[#This Row],[mean]]</f>
        <v>1</v>
      </c>
      <c r="M2">
        <v>1</v>
      </c>
      <c r="N2">
        <v>10</v>
      </c>
      <c r="O2">
        <v>224856.3026</v>
      </c>
      <c r="P2">
        <f>executionTime_10IMGS__2[[#This Row],[NImgs]]*1000/executionTime_10IMGS__2[[#This Row],[mean]]</f>
        <v>4.4472847255649928E-2</v>
      </c>
      <c r="Q2">
        <f>$O$2/executionTime_10IMGS__2[[#This Row],[mean]]</f>
        <v>1</v>
      </c>
    </row>
    <row r="3" spans="1:17" x14ac:dyDescent="0.35">
      <c r="A3">
        <v>2</v>
      </c>
      <c r="B3">
        <v>1</v>
      </c>
      <c r="C3">
        <v>11337.581399999999</v>
      </c>
      <c r="D3">
        <f>1000/executionTime_1IMGS__2[[#This Row],[mean]]</f>
        <v>8.8202233326412999E-2</v>
      </c>
      <c r="E3">
        <f>$C$2/executionTime_1IMGS__2[[#This Row],[mean]]</f>
        <v>1.9837269701984237</v>
      </c>
      <c r="G3">
        <v>2</v>
      </c>
      <c r="H3">
        <v>5</v>
      </c>
      <c r="I3">
        <v>56307.57</v>
      </c>
      <c r="J3">
        <f>5000/executionTime_5IMGS__2[[#This Row],[mean]]</f>
        <v>8.8798007088567305E-2</v>
      </c>
      <c r="K3">
        <f>$I$2/executionTime_5IMGS__2[[#This Row],[mean]]</f>
        <v>1.9878985436594048</v>
      </c>
      <c r="M3">
        <v>2</v>
      </c>
      <c r="N3">
        <v>10</v>
      </c>
      <c r="O3">
        <v>113758.4682</v>
      </c>
      <c r="P3">
        <f>executionTime_10IMGS__2[[#This Row],[NImgs]]*1000/executionTime_10IMGS__2[[#This Row],[mean]]</f>
        <v>8.7905543721095922E-2</v>
      </c>
      <c r="Q3">
        <f>$O$2/executionTime_10IMGS__2[[#This Row],[mean]]</f>
        <v>1.9766115539168274</v>
      </c>
    </row>
    <row r="4" spans="1:17" x14ac:dyDescent="0.35">
      <c r="A4">
        <v>3</v>
      </c>
      <c r="B4">
        <v>1</v>
      </c>
      <c r="C4">
        <v>7854.2798000000003</v>
      </c>
      <c r="D4">
        <f>1000/executionTime_1IMGS__2[[#This Row],[mean]]</f>
        <v>0.12731912097147341</v>
      </c>
      <c r="E4">
        <f>$C$2/executionTime_1IMGS__2[[#This Row],[mean]]</f>
        <v>2.8634918251830039</v>
      </c>
      <c r="G4">
        <v>3</v>
      </c>
      <c r="H4">
        <v>5</v>
      </c>
      <c r="I4">
        <v>39109.661399999997</v>
      </c>
      <c r="J4">
        <f>5000/executionTime_5IMGS__2[[#This Row],[mean]]</f>
        <v>0.12784564787871061</v>
      </c>
      <c r="K4">
        <f>$I$2/executionTime_5IMGS__2[[#This Row],[mean]]</f>
        <v>2.8620482099085622</v>
      </c>
      <c r="M4">
        <v>3</v>
      </c>
      <c r="N4">
        <v>10</v>
      </c>
      <c r="O4">
        <v>78240.6302</v>
      </c>
      <c r="P4">
        <f>executionTime_10IMGS__2[[#This Row],[NImgs]]*1000/executionTime_10IMGS__2[[#This Row],[mean]]</f>
        <v>0.12781083146234679</v>
      </c>
      <c r="Q4">
        <f>$O$2/executionTime_10IMGS__2[[#This Row],[mean]]</f>
        <v>2.8739070994855047</v>
      </c>
    </row>
    <row r="5" spans="1:17" x14ac:dyDescent="0.35">
      <c r="A5">
        <v>4</v>
      </c>
      <c r="B5">
        <v>1</v>
      </c>
      <c r="C5">
        <v>5946.9078</v>
      </c>
      <c r="D5">
        <f>1000/executionTime_1IMGS__2[[#This Row],[mean]]</f>
        <v>0.16815461642099108</v>
      </c>
      <c r="E5">
        <f>$C$2/executionTime_1IMGS__2[[#This Row],[mean]]</f>
        <v>3.7819093142826263</v>
      </c>
      <c r="G5">
        <v>4</v>
      </c>
      <c r="H5">
        <v>5</v>
      </c>
      <c r="I5">
        <v>29692.55</v>
      </c>
      <c r="J5">
        <f>5000/executionTime_5IMGS__2[[#This Row],[mean]]</f>
        <v>0.16839240819666887</v>
      </c>
      <c r="K5">
        <f>$I$2/executionTime_5IMGS__2[[#This Row],[mean]]</f>
        <v>3.7697582861694263</v>
      </c>
      <c r="M5">
        <v>4</v>
      </c>
      <c r="N5">
        <v>10</v>
      </c>
      <c r="O5">
        <v>58490.2336</v>
      </c>
      <c r="P5">
        <f>executionTime_10IMGS__2[[#This Row],[NImgs]]*1000/executionTime_10IMGS__2[[#This Row],[mean]]</f>
        <v>0.17096871365547084</v>
      </c>
      <c r="Q5">
        <f>$O$2/executionTime_10IMGS__2[[#This Row],[mean]]</f>
        <v>3.8443392812847303</v>
      </c>
    </row>
    <row r="6" spans="1:17" x14ac:dyDescent="0.35">
      <c r="A6">
        <v>5</v>
      </c>
      <c r="B6">
        <v>1</v>
      </c>
      <c r="C6">
        <v>4742.3573999999999</v>
      </c>
      <c r="D6">
        <f>1000/executionTime_1IMGS__2[[#This Row],[mean]]</f>
        <v>0.21086559186787568</v>
      </c>
      <c r="E6">
        <f>$C$2/executionTime_1IMGS__2[[#This Row],[mean]]</f>
        <v>4.7425075975927085</v>
      </c>
      <c r="G6">
        <v>5</v>
      </c>
      <c r="H6">
        <v>5</v>
      </c>
      <c r="I6">
        <v>24222.696199999998</v>
      </c>
      <c r="J6">
        <f>5000/executionTime_5IMGS__2[[#This Row],[mean]]</f>
        <v>0.20641797918433211</v>
      </c>
      <c r="K6">
        <f>$I$2/executionTime_5IMGS__2[[#This Row],[mean]]</f>
        <v>4.6210271340479432</v>
      </c>
      <c r="M6">
        <v>5</v>
      </c>
      <c r="N6">
        <v>10</v>
      </c>
      <c r="O6">
        <v>48591.920399999995</v>
      </c>
      <c r="P6">
        <f>executionTime_10IMGS__2[[#This Row],[NImgs]]*1000/executionTime_10IMGS__2[[#This Row],[mean]]</f>
        <v>0.20579552974407656</v>
      </c>
      <c r="Q6">
        <f>$O$2/executionTime_10IMGS__2[[#This Row],[mean]]</f>
        <v>4.6274421909861383</v>
      </c>
    </row>
    <row r="7" spans="1:17" x14ac:dyDescent="0.35">
      <c r="A7">
        <v>6</v>
      </c>
      <c r="B7">
        <v>1</v>
      </c>
      <c r="C7">
        <v>4047.3154</v>
      </c>
      <c r="D7">
        <f>1000/executionTime_1IMGS__2[[#This Row],[mean]]</f>
        <v>0.24707735898220337</v>
      </c>
      <c r="E7">
        <f>$C$2/executionTime_1IMGS__2[[#This Row],[mean]]</f>
        <v>5.556934357030836</v>
      </c>
      <c r="G7">
        <v>6</v>
      </c>
      <c r="H7">
        <v>5</v>
      </c>
      <c r="I7">
        <v>20196.313600000001</v>
      </c>
      <c r="J7">
        <f>5000/executionTime_5IMGS__2[[#This Row],[mean]]</f>
        <v>0.24756993276238293</v>
      </c>
      <c r="K7">
        <f>$I$2/executionTime_5IMGS__2[[#This Row],[mean]]</f>
        <v>5.5422855188780584</v>
      </c>
      <c r="M7">
        <v>6</v>
      </c>
      <c r="N7">
        <v>10</v>
      </c>
      <c r="O7">
        <v>40277.995600000002</v>
      </c>
      <c r="P7">
        <f>executionTime_10IMGS__2[[#This Row],[NImgs]]*1000/executionTime_10IMGS__2[[#This Row],[mean]]</f>
        <v>0.24827451940036457</v>
      </c>
      <c r="Q7">
        <f>$O$2/executionTime_10IMGS__2[[#This Row],[mean]]</f>
        <v>5.5826090462157953</v>
      </c>
    </row>
    <row r="8" spans="1:17" x14ac:dyDescent="0.35">
      <c r="A8">
        <v>7</v>
      </c>
      <c r="B8">
        <v>1</v>
      </c>
      <c r="C8">
        <v>3492.4654</v>
      </c>
      <c r="D8">
        <f>1000/executionTime_1IMGS__2[[#This Row],[mean]]</f>
        <v>0.28633068204483858</v>
      </c>
      <c r="E8">
        <f>$C$2/executionTime_1IMGS__2[[#This Row],[mean]]</f>
        <v>6.4397677354226621</v>
      </c>
      <c r="G8">
        <v>7</v>
      </c>
      <c r="H8">
        <v>5</v>
      </c>
      <c r="I8">
        <v>17572.359800000002</v>
      </c>
      <c r="J8">
        <f>5000/executionTime_5IMGS__2[[#This Row],[mean]]</f>
        <v>0.28453776595218583</v>
      </c>
      <c r="K8">
        <f>$I$2/executionTime_5IMGS__2[[#This Row],[mean]]</f>
        <v>6.3698750579873726</v>
      </c>
      <c r="M8">
        <v>7</v>
      </c>
      <c r="N8">
        <v>10</v>
      </c>
      <c r="O8">
        <v>34934.556799999998</v>
      </c>
      <c r="P8">
        <f>executionTime_10IMGS__2[[#This Row],[NImgs]]*1000/executionTime_10IMGS__2[[#This Row],[mean]]</f>
        <v>0.28624951669631604</v>
      </c>
      <c r="Q8">
        <f>$O$2/executionTime_10IMGS__2[[#This Row],[mean]]</f>
        <v>6.4365007945370589</v>
      </c>
    </row>
    <row r="9" spans="1:17" x14ac:dyDescent="0.35">
      <c r="A9">
        <v>8</v>
      </c>
      <c r="B9">
        <v>1</v>
      </c>
      <c r="C9">
        <v>3114.4207999999999</v>
      </c>
      <c r="D9">
        <f>1000/executionTime_1IMGS__2[[#This Row],[mean]]</f>
        <v>0.32108698991478607</v>
      </c>
      <c r="E9">
        <f>$C$2/executionTime_1IMGS__2[[#This Row],[mean]]</f>
        <v>7.2214602471188227</v>
      </c>
      <c r="G9">
        <v>8</v>
      </c>
      <c r="H9">
        <v>5</v>
      </c>
      <c r="I9">
        <v>15416.054599999999</v>
      </c>
      <c r="J9">
        <f>5000/executionTime_5IMGS__2[[#This Row],[mean]]</f>
        <v>0.32433720103715774</v>
      </c>
      <c r="K9">
        <f>$I$2/executionTime_5IMGS__2[[#This Row],[mean]]</f>
        <v>7.2608549531214033</v>
      </c>
      <c r="M9">
        <v>8</v>
      </c>
      <c r="N9">
        <v>10</v>
      </c>
      <c r="O9">
        <v>30773.912400000001</v>
      </c>
      <c r="P9">
        <f>executionTime_10IMGS__2[[#This Row],[NImgs]]*1000/executionTime_10IMGS__2[[#This Row],[mean]]</f>
        <v>0.32495055779777937</v>
      </c>
      <c r="Q9">
        <f>$O$2/executionTime_10IMGS__2[[#This Row],[mean]]</f>
        <v>7.3067180954216271</v>
      </c>
    </row>
    <row r="10" spans="1:17" x14ac:dyDescent="0.35">
      <c r="A10">
        <v>9</v>
      </c>
      <c r="B10">
        <v>1</v>
      </c>
      <c r="C10">
        <v>2803.3404</v>
      </c>
      <c r="D10">
        <f>1000/executionTime_1IMGS__2[[#This Row],[mean]]</f>
        <v>0.35671729341181685</v>
      </c>
      <c r="E10">
        <f>$C$2/executionTime_1IMGS__2[[#This Row],[mean]]</f>
        <v>8.0228095025491726</v>
      </c>
      <c r="G10">
        <v>9</v>
      </c>
      <c r="H10">
        <v>5</v>
      </c>
      <c r="I10">
        <v>14122.3488</v>
      </c>
      <c r="J10">
        <f>5000/executionTime_5IMGS__2[[#This Row],[mean]]</f>
        <v>0.35404875426954474</v>
      </c>
      <c r="K10">
        <f>$I$2/executionTime_5IMGS__2[[#This Row],[mean]]</f>
        <v>7.925999986631119</v>
      </c>
      <c r="M10">
        <v>9</v>
      </c>
      <c r="N10">
        <v>10</v>
      </c>
      <c r="O10">
        <v>28118.645800000002</v>
      </c>
      <c r="P10">
        <f>executionTime_10IMGS__2[[#This Row],[NImgs]]*1000/executionTime_10IMGS__2[[#This Row],[mean]]</f>
        <v>0.35563590334780631</v>
      </c>
      <c r="Q10">
        <f>$O$2/executionTime_10IMGS__2[[#This Row],[mean]]</f>
        <v>7.9966974298598679</v>
      </c>
    </row>
    <row r="11" spans="1:17" x14ac:dyDescent="0.35">
      <c r="A11">
        <v>10</v>
      </c>
      <c r="B11">
        <v>1</v>
      </c>
      <c r="C11">
        <v>2579.4351999999999</v>
      </c>
      <c r="D11">
        <f>1000/executionTime_1IMGS__2[[#This Row],[mean]]</f>
        <v>0.38768176847396674</v>
      </c>
      <c r="E11">
        <f>$C$2/executionTime_1IMGS__2[[#This Row],[mean]]</f>
        <v>8.7192211690373149</v>
      </c>
      <c r="G11">
        <v>10</v>
      </c>
      <c r="H11">
        <v>5</v>
      </c>
      <c r="I11">
        <v>12766.856400000001</v>
      </c>
      <c r="J11">
        <f>5000/executionTime_5IMGS__2[[#This Row],[mean]]</f>
        <v>0.39163908822535198</v>
      </c>
      <c r="K11">
        <f>$I$2/executionTime_5IMGS__2[[#This Row],[mean]]</f>
        <v>8.7675252930705785</v>
      </c>
      <c r="M11">
        <v>10</v>
      </c>
      <c r="N11">
        <v>10</v>
      </c>
      <c r="O11">
        <v>25490.294000000002</v>
      </c>
      <c r="P11">
        <f>executionTime_10IMGS__2[[#This Row],[NImgs]]*1000/executionTime_10IMGS__2[[#This Row],[mean]]</f>
        <v>0.39230618524839295</v>
      </c>
      <c r="Q11">
        <f>$O$2/executionTime_10IMGS__2[[#This Row],[mean]]</f>
        <v>8.82125183020643</v>
      </c>
    </row>
    <row r="12" spans="1:17" x14ac:dyDescent="0.35">
      <c r="A12">
        <v>11</v>
      </c>
      <c r="B12">
        <v>1</v>
      </c>
      <c r="C12">
        <v>2342.2930000000001</v>
      </c>
      <c r="D12">
        <f>1000/executionTime_1IMGS__2[[#This Row],[mean]]</f>
        <v>0.42693207041134473</v>
      </c>
      <c r="E12">
        <f>$C$2/executionTime_1IMGS__2[[#This Row],[mean]]</f>
        <v>9.6019866003100383</v>
      </c>
      <c r="G12">
        <v>11</v>
      </c>
      <c r="H12">
        <v>5</v>
      </c>
      <c r="I12">
        <v>11946.766799999999</v>
      </c>
      <c r="J12">
        <f>5000/executionTime_5IMGS__2[[#This Row],[mean]]</f>
        <v>0.4185232777792231</v>
      </c>
      <c r="K12">
        <f>$I$2/executionTime_5IMGS__2[[#This Row],[mean]]</f>
        <v>9.3693748504407068</v>
      </c>
      <c r="M12">
        <v>11</v>
      </c>
      <c r="N12">
        <v>10</v>
      </c>
      <c r="O12">
        <v>23595.082200000001</v>
      </c>
      <c r="P12">
        <f>executionTime_10IMGS__2[[#This Row],[NImgs]]*1000/executionTime_10IMGS__2[[#This Row],[mean]]</f>
        <v>0.42381712914736103</v>
      </c>
      <c r="Q12">
        <f>$O$2/executionTime_10IMGS__2[[#This Row],[mean]]</f>
        <v>9.5297952638622299</v>
      </c>
    </row>
    <row r="13" spans="1:17" x14ac:dyDescent="0.35">
      <c r="A13">
        <v>12</v>
      </c>
      <c r="B13">
        <v>1</v>
      </c>
      <c r="C13">
        <v>2215.2272000000003</v>
      </c>
      <c r="D13">
        <f>1000/executionTime_1IMGS__2[[#This Row],[mean]]</f>
        <v>0.45142096485633615</v>
      </c>
      <c r="E13">
        <f>$C$2/executionTime_1IMGS__2[[#This Row],[mean]]</f>
        <v>10.152758145981593</v>
      </c>
      <c r="G13">
        <v>12</v>
      </c>
      <c r="H13">
        <v>5</v>
      </c>
      <c r="I13">
        <v>11024.019399999999</v>
      </c>
      <c r="J13">
        <f>5000/executionTime_5IMGS__2[[#This Row],[mean]]</f>
        <v>0.45355507991939858</v>
      </c>
      <c r="K13">
        <f>$I$2/executionTime_5IMGS__2[[#This Row],[mean]]</f>
        <v>10.153622951715779</v>
      </c>
      <c r="M13">
        <v>12</v>
      </c>
      <c r="N13">
        <v>10</v>
      </c>
      <c r="O13">
        <v>21944.648000000001</v>
      </c>
      <c r="P13">
        <f>executionTime_10IMGS__2[[#This Row],[NImgs]]*1000/executionTime_10IMGS__2[[#This Row],[mean]]</f>
        <v>0.45569197555595331</v>
      </c>
      <c r="Q13">
        <f>$O$2/executionTime_10IMGS__2[[#This Row],[mean]]</f>
        <v>10.246521274800124</v>
      </c>
    </row>
    <row r="14" spans="1:17" x14ac:dyDescent="0.35">
      <c r="A14">
        <v>13</v>
      </c>
      <c r="B14">
        <v>1</v>
      </c>
      <c r="C14">
        <v>2067.2296000000001</v>
      </c>
      <c r="D14">
        <f>1000/executionTime_1IMGS__2[[#This Row],[mean]]</f>
        <v>0.48373920342471871</v>
      </c>
      <c r="E14">
        <f>$C$2/executionTime_1IMGS__2[[#This Row],[mean]]</f>
        <v>10.879616855331406</v>
      </c>
      <c r="G14">
        <v>13</v>
      </c>
      <c r="H14">
        <v>5</v>
      </c>
      <c r="I14">
        <v>10375.7444</v>
      </c>
      <c r="J14">
        <f>5000/executionTime_5IMGS__2[[#This Row],[mean]]</f>
        <v>0.48189313530121269</v>
      </c>
      <c r="K14">
        <f>$I$2/executionTime_5IMGS__2[[#This Row],[mean]]</f>
        <v>10.788019835955096</v>
      </c>
      <c r="M14">
        <v>13</v>
      </c>
      <c r="N14">
        <v>10</v>
      </c>
      <c r="O14">
        <v>20594.766599999999</v>
      </c>
      <c r="P14">
        <f>executionTime_10IMGS__2[[#This Row],[NImgs]]*1000/executionTime_10IMGS__2[[#This Row],[mean]]</f>
        <v>0.48556024907803524</v>
      </c>
      <c r="Q14">
        <f>$O$2/executionTime_10IMGS__2[[#This Row],[mean]]</f>
        <v>10.918128229722205</v>
      </c>
    </row>
    <row r="15" spans="1:17" x14ac:dyDescent="0.35">
      <c r="A15">
        <v>14</v>
      </c>
      <c r="B15">
        <v>1</v>
      </c>
      <c r="C15">
        <v>1940.3556000000001</v>
      </c>
      <c r="D15">
        <f>1000/executionTime_1IMGS__2[[#This Row],[mean]]</f>
        <v>0.51536945083674346</v>
      </c>
      <c r="E15">
        <f>$C$2/executionTime_1IMGS__2[[#This Row],[mean]]</f>
        <v>11.59100218537262</v>
      </c>
      <c r="G15">
        <v>14</v>
      </c>
      <c r="H15">
        <v>5</v>
      </c>
      <c r="I15">
        <v>9768.4261999999999</v>
      </c>
      <c r="J15">
        <f>5000/executionTime_5IMGS__2[[#This Row],[mean]]</f>
        <v>0.51185317856012469</v>
      </c>
      <c r="K15">
        <f>$I$2/executionTime_5IMGS__2[[#This Row],[mean]]</f>
        <v>11.458727752890224</v>
      </c>
      <c r="M15">
        <v>14</v>
      </c>
      <c r="N15">
        <v>10</v>
      </c>
      <c r="O15">
        <v>19367.568200000002</v>
      </c>
      <c r="P15">
        <f>executionTime_10IMGS__2[[#This Row],[NImgs]]*1000/executionTime_10IMGS__2[[#This Row],[mean]]</f>
        <v>0.5163270833351189</v>
      </c>
      <c r="Q15">
        <f>$O$2/executionTime_10IMGS__2[[#This Row],[mean]]</f>
        <v>11.609939889097692</v>
      </c>
    </row>
    <row r="16" spans="1:17" x14ac:dyDescent="0.35">
      <c r="A16">
        <v>15</v>
      </c>
      <c r="B16">
        <v>1</v>
      </c>
      <c r="C16">
        <v>1838.5955999999999</v>
      </c>
      <c r="D16">
        <f>1000/executionTime_1IMGS__2[[#This Row],[mean]]</f>
        <v>0.54389339341397314</v>
      </c>
      <c r="E16">
        <f>$C$2/executionTime_1IMGS__2[[#This Row],[mean]]</f>
        <v>12.23252465088027</v>
      </c>
      <c r="G16">
        <v>15</v>
      </c>
      <c r="H16">
        <v>5</v>
      </c>
      <c r="I16">
        <v>9202.48</v>
      </c>
      <c r="J16">
        <f>5000/executionTime_5IMGS__2[[#This Row],[mean]]</f>
        <v>0.54333179751545235</v>
      </c>
      <c r="K16">
        <f>$I$2/executionTime_5IMGS__2[[#This Row],[mean]]</f>
        <v>12.163431640166564</v>
      </c>
      <c r="M16">
        <v>15</v>
      </c>
      <c r="N16">
        <v>10</v>
      </c>
      <c r="O16">
        <v>18314.341799999998</v>
      </c>
      <c r="P16">
        <f>executionTime_10IMGS__2[[#This Row],[NImgs]]*1000/executionTime_10IMGS__2[[#This Row],[mean]]</f>
        <v>0.54602016874010728</v>
      </c>
      <c r="Q16">
        <f>$O$2/executionTime_10IMGS__2[[#This Row],[mean]]</f>
        <v>12.277607628792863</v>
      </c>
    </row>
    <row r="17" spans="1:17" x14ac:dyDescent="0.35">
      <c r="A17">
        <v>16</v>
      </c>
      <c r="B17">
        <v>1</v>
      </c>
      <c r="C17">
        <v>1791.204</v>
      </c>
      <c r="D17">
        <f>1000/executionTime_1IMGS__2[[#This Row],[mean]]</f>
        <v>0.55828370191223331</v>
      </c>
      <c r="E17">
        <f>$C$2/executionTime_1IMGS__2[[#This Row],[mean]]</f>
        <v>12.556172272951603</v>
      </c>
      <c r="G17">
        <v>16</v>
      </c>
      <c r="H17">
        <v>5</v>
      </c>
      <c r="I17">
        <v>8929.9601999999995</v>
      </c>
      <c r="J17">
        <f>5000/executionTime_5IMGS__2[[#This Row],[mean]]</f>
        <v>0.55991290980221842</v>
      </c>
      <c r="K17">
        <f>$I$2/executionTime_5IMGS__2[[#This Row],[mean]]</f>
        <v>12.534628810551698</v>
      </c>
      <c r="M17">
        <v>16</v>
      </c>
      <c r="N17">
        <v>10</v>
      </c>
      <c r="O17">
        <v>17718.9022</v>
      </c>
      <c r="P17">
        <f>executionTime_10IMGS__2[[#This Row],[NImgs]]*1000/executionTime_10IMGS__2[[#This Row],[mean]]</f>
        <v>0.56436904990648906</v>
      </c>
      <c r="Q17">
        <f>$O$2/executionTime_10IMGS__2[[#This Row],[mean]]</f>
        <v>12.690193786384802</v>
      </c>
    </row>
    <row r="18" spans="1:17" x14ac:dyDescent="0.35">
      <c r="A18">
        <v>17</v>
      </c>
      <c r="B18">
        <v>1</v>
      </c>
      <c r="C18">
        <v>1923.0128</v>
      </c>
      <c r="D18">
        <f>1000/executionTime_1IMGS__2[[#This Row],[mean]]</f>
        <v>0.52001733945816686</v>
      </c>
      <c r="E18">
        <f>$C$2/executionTime_1IMGS__2[[#This Row],[mean]]</f>
        <v>11.695536295962253</v>
      </c>
      <c r="G18">
        <v>17</v>
      </c>
      <c r="H18">
        <v>5</v>
      </c>
      <c r="I18">
        <v>9546.3158000000003</v>
      </c>
      <c r="J18">
        <f>5000/executionTime_5IMGS__2[[#This Row],[mean]]</f>
        <v>0.52376226648609292</v>
      </c>
      <c r="K18">
        <f>$I$2/executionTime_5IMGS__2[[#This Row],[mean]]</f>
        <v>11.725333494624177</v>
      </c>
      <c r="M18">
        <v>17</v>
      </c>
      <c r="N18">
        <v>10</v>
      </c>
      <c r="O18">
        <v>18820.251800000002</v>
      </c>
      <c r="P18">
        <f>executionTime_10IMGS__2[[#This Row],[NImgs]]*1000/executionTime_10IMGS__2[[#This Row],[mean]]</f>
        <v>0.53134251901985707</v>
      </c>
      <c r="Q18">
        <f>$O$2/executionTime_10IMGS__2[[#This Row],[mean]]</f>
        <v>11.947571424097523</v>
      </c>
    </row>
    <row r="19" spans="1:17" x14ac:dyDescent="0.35">
      <c r="A19">
        <v>18</v>
      </c>
      <c r="B19">
        <v>1</v>
      </c>
      <c r="C19">
        <v>1929.3296</v>
      </c>
      <c r="D19">
        <f>1000/executionTime_1IMGS__2[[#This Row],[mean]]</f>
        <v>0.51831475555032169</v>
      </c>
      <c r="E19">
        <f>$C$2/executionTime_1IMGS__2[[#This Row],[mean]]</f>
        <v>11.657244049953933</v>
      </c>
      <c r="G19">
        <v>18</v>
      </c>
      <c r="H19">
        <v>5</v>
      </c>
      <c r="I19">
        <v>9147.3259999999991</v>
      </c>
      <c r="J19">
        <f>5000/executionTime_5IMGS__2[[#This Row],[mean]]</f>
        <v>0.54660782834240307</v>
      </c>
      <c r="K19">
        <f>$I$2/executionTime_5IMGS__2[[#This Row],[mean]]</f>
        <v>12.236771314370998</v>
      </c>
      <c r="M19">
        <v>18</v>
      </c>
      <c r="N19">
        <v>10</v>
      </c>
      <c r="O19">
        <v>18284.189399999999</v>
      </c>
      <c r="P19">
        <f>executionTime_10IMGS__2[[#This Row],[NImgs]]*1000/executionTime_10IMGS__2[[#This Row],[mean]]</f>
        <v>0.5469206089059655</v>
      </c>
      <c r="Q19">
        <f>$O$2/executionTime_10IMGS__2[[#This Row],[mean]]</f>
        <v>12.297854593433604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6A12-BBAA-42ED-B44F-4870CBA543F1}">
  <dimension ref="A1:Q21"/>
  <sheetViews>
    <sheetView workbookViewId="0">
      <selection activeCell="M1" sqref="M1:Q21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81640625" bestFit="1" customWidth="1"/>
    <col min="7" max="7" width="9.81640625" bestFit="1" customWidth="1"/>
    <col min="8" max="8" width="8.26953125" bestFit="1" customWidth="1"/>
    <col min="9" max="9" width="10.81640625" bestFit="1" customWidth="1"/>
    <col min="13" max="13" width="9.81640625" bestFit="1" customWidth="1"/>
    <col min="14" max="14" width="8.26953125" bestFit="1" customWidth="1"/>
    <col min="15" max="15" width="11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7126.0676000000003</v>
      </c>
      <c r="D2">
        <f>(executionTime_1IMGS__3[[#This Row],[NImgs]]*1000)/executionTime_1IMGS__3[[#This Row],[mean]]</f>
        <v>0.14032985036515791</v>
      </c>
      <c r="E2">
        <f>$C$2/executionTime_1IMGS__3[[#This Row],[mean]]</f>
        <v>1</v>
      </c>
      <c r="G2">
        <v>1</v>
      </c>
      <c r="H2">
        <v>5</v>
      </c>
      <c r="I2">
        <v>35308.110399999998</v>
      </c>
      <c r="J2">
        <f>(executionTime_5IMGS__3[[#This Row],[NImgs]]*1000)/executionTime_5IMGS__3[[#This Row],[mean]]</f>
        <v>0.14161052356967821</v>
      </c>
      <c r="K2">
        <f>$I$2/executionTime_5IMGS__3[[#This Row],[mean]]</f>
        <v>1</v>
      </c>
      <c r="M2">
        <v>1</v>
      </c>
      <c r="N2">
        <v>20</v>
      </c>
      <c r="O2">
        <v>141304.23920000001</v>
      </c>
      <c r="P2">
        <f>(executionTime_20IMGS__3[[#This Row],[NImgs]]*1000)/executionTime_20IMGS__3[[#This Row],[mean]]</f>
        <v>0.14153857034460435</v>
      </c>
      <c r="Q2">
        <f>$O$2/executionTime_20IMGS__3[[#This Row],[mean]]</f>
        <v>1</v>
      </c>
    </row>
    <row r="3" spans="1:17" x14ac:dyDescent="0.35">
      <c r="A3">
        <v>2</v>
      </c>
      <c r="B3">
        <v>1</v>
      </c>
      <c r="C3">
        <v>3658.3666000000003</v>
      </c>
      <c r="D3">
        <f>(executionTime_1IMGS__3[[#This Row],[NImgs]]*1000)/executionTime_1IMGS__3[[#This Row],[mean]]</f>
        <v>0.27334603371898264</v>
      </c>
      <c r="E3">
        <f>$C$2/executionTime_1IMGS__3[[#This Row],[mean]]</f>
        <v>1.9478823144733499</v>
      </c>
      <c r="G3">
        <v>2</v>
      </c>
      <c r="H3">
        <v>5</v>
      </c>
      <c r="I3">
        <v>18261.495800000001</v>
      </c>
      <c r="J3">
        <f>(executionTime_5IMGS__3[[#This Row],[NImgs]]*1000)/executionTime_5IMGS__3[[#This Row],[mean]]</f>
        <v>0.27380013415987531</v>
      </c>
      <c r="K3">
        <f>$I$2/executionTime_5IMGS__3[[#This Row],[mean]]</f>
        <v>1.9334730728903378</v>
      </c>
      <c r="M3">
        <v>2</v>
      </c>
      <c r="N3">
        <v>20</v>
      </c>
      <c r="O3">
        <v>72985.648400000005</v>
      </c>
      <c r="P3">
        <f>(executionTime_20IMGS__3[[#This Row],[NImgs]]*1000)/executionTime_20IMGS__3[[#This Row],[mean]]</f>
        <v>0.27402647559407034</v>
      </c>
      <c r="Q3">
        <f>$O$2/executionTime_20IMGS__3[[#This Row],[mean]]</f>
        <v>1.936055132723874</v>
      </c>
    </row>
    <row r="4" spans="1:17" x14ac:dyDescent="0.35">
      <c r="A4">
        <v>3</v>
      </c>
      <c r="B4">
        <v>1</v>
      </c>
      <c r="C4">
        <v>2551.2959999999998</v>
      </c>
      <c r="D4">
        <f>(executionTime_1IMGS__3[[#This Row],[NImgs]]*1000)/executionTime_1IMGS__3[[#This Row],[mean]]</f>
        <v>0.39195765603050375</v>
      </c>
      <c r="E4">
        <f>$C$2/executionTime_1IMGS__3[[#This Row],[mean]]</f>
        <v>2.7931167532109176</v>
      </c>
      <c r="G4">
        <v>3</v>
      </c>
      <c r="H4">
        <v>5</v>
      </c>
      <c r="I4">
        <v>12563.299799999999</v>
      </c>
      <c r="J4">
        <f>(executionTime_5IMGS__3[[#This Row],[NImgs]]*1000)/executionTime_5IMGS__3[[#This Row],[mean]]</f>
        <v>0.39798461229111165</v>
      </c>
      <c r="K4">
        <f>$I$2/executionTime_5IMGS__3[[#This Row],[mean]]</f>
        <v>2.810416925655153</v>
      </c>
      <c r="M4">
        <v>3</v>
      </c>
      <c r="N4">
        <v>20</v>
      </c>
      <c r="O4">
        <v>50165.096999999994</v>
      </c>
      <c r="P4">
        <f>(executionTime_20IMGS__3[[#This Row],[NImgs]]*1000)/executionTime_20IMGS__3[[#This Row],[mean]]</f>
        <v>0.39868357077033068</v>
      </c>
      <c r="Q4">
        <f>$O$2/executionTime_20IMGS__3[[#This Row],[mean]]</f>
        <v>2.8167839324620467</v>
      </c>
    </row>
    <row r="5" spans="1:17" x14ac:dyDescent="0.35">
      <c r="A5">
        <v>4</v>
      </c>
      <c r="B5">
        <v>1</v>
      </c>
      <c r="C5">
        <v>1970.4929999999999</v>
      </c>
      <c r="D5">
        <f>(executionTime_1IMGS__3[[#This Row],[NImgs]]*1000)/executionTime_1IMGS__3[[#This Row],[mean]]</f>
        <v>0.50748721259096075</v>
      </c>
      <c r="E5">
        <f>$C$2/executionTime_1IMGS__3[[#This Row],[mean]]</f>
        <v>3.6163881830587576</v>
      </c>
      <c r="G5">
        <v>4</v>
      </c>
      <c r="H5">
        <v>5</v>
      </c>
      <c r="I5">
        <v>10386.6322</v>
      </c>
      <c r="J5">
        <f>(executionTime_5IMGS__3[[#This Row],[NImgs]]*1000)/executionTime_5IMGS__3[[#This Row],[mean]]</f>
        <v>0.48138799022843998</v>
      </c>
      <c r="K5">
        <f>$I$2/executionTime_5IMGS__3[[#This Row],[mean]]</f>
        <v>3.3993800608439759</v>
      </c>
      <c r="M5">
        <v>4</v>
      </c>
      <c r="N5">
        <v>20</v>
      </c>
      <c r="O5">
        <v>38567.817799999997</v>
      </c>
      <c r="P5">
        <f>(executionTime_20IMGS__3[[#This Row],[NImgs]]*1000)/executionTime_20IMGS__3[[#This Row],[mean]]</f>
        <v>0.5185670629257122</v>
      </c>
      <c r="Q5">
        <f>$O$2/executionTime_20IMGS__3[[#This Row],[mean]]</f>
        <v>3.6637862150448144</v>
      </c>
    </row>
    <row r="6" spans="1:17" x14ac:dyDescent="0.35">
      <c r="A6">
        <v>5</v>
      </c>
      <c r="B6">
        <v>1</v>
      </c>
      <c r="C6">
        <v>1940.0565999999999</v>
      </c>
      <c r="D6">
        <f>(executionTime_1IMGS__3[[#This Row],[NImgs]]*1000)/executionTime_1IMGS__3[[#This Row],[mean]]</f>
        <v>0.51544887917187576</v>
      </c>
      <c r="E6">
        <f>$C$2/executionTime_1IMGS__3[[#This Row],[mean]]</f>
        <v>3.6731235573230188</v>
      </c>
      <c r="G6">
        <v>5</v>
      </c>
      <c r="H6">
        <v>5</v>
      </c>
      <c r="I6">
        <v>9113.9716000000008</v>
      </c>
      <c r="J6">
        <f>(executionTime_5IMGS__3[[#This Row],[NImgs]]*1000)/executionTime_5IMGS__3[[#This Row],[mean]]</f>
        <v>0.54860824889996362</v>
      </c>
      <c r="K6">
        <f>$I$2/executionTime_5IMGS__3[[#This Row],[mean]]</f>
        <v>3.8740641237021185</v>
      </c>
      <c r="M6">
        <v>5</v>
      </c>
      <c r="N6">
        <v>20</v>
      </c>
      <c r="O6">
        <v>34990.156600000002</v>
      </c>
      <c r="P6">
        <f>(executionTime_20IMGS__3[[#This Row],[NImgs]]*1000)/executionTime_20IMGS__3[[#This Row],[mean]]</f>
        <v>0.57158932521039352</v>
      </c>
      <c r="Q6">
        <f>$O$2/executionTime_20IMGS__3[[#This Row],[mean]]</f>
        <v>4.0383997366848021</v>
      </c>
    </row>
    <row r="7" spans="1:17" x14ac:dyDescent="0.35">
      <c r="A7">
        <v>6</v>
      </c>
      <c r="B7">
        <v>1</v>
      </c>
      <c r="C7">
        <v>1741.0948000000001</v>
      </c>
      <c r="D7">
        <f>(executionTime_1IMGS__3[[#This Row],[NImgs]]*1000)/executionTime_1IMGS__3[[#This Row],[mean]]</f>
        <v>0.57435126450323093</v>
      </c>
      <c r="E7">
        <f>$C$2/executionTime_1IMGS__3[[#This Row],[mean]]</f>
        <v>4.0928659369955041</v>
      </c>
      <c r="G7">
        <v>6</v>
      </c>
      <c r="H7">
        <v>5</v>
      </c>
      <c r="I7">
        <v>8572.9421999999995</v>
      </c>
      <c r="J7">
        <f>(executionTime_5IMGS__3[[#This Row],[NImgs]]*1000)/executionTime_5IMGS__3[[#This Row],[mean]]</f>
        <v>0.58323034068747137</v>
      </c>
      <c r="K7">
        <f>$I$2/executionTime_5IMGS__3[[#This Row],[mean]]</f>
        <v>4.1185522515245703</v>
      </c>
      <c r="M7">
        <v>6</v>
      </c>
      <c r="N7">
        <v>20</v>
      </c>
      <c r="O7">
        <v>33805.089800000002</v>
      </c>
      <c r="P7">
        <f>(executionTime_20IMGS__3[[#This Row],[NImgs]]*1000)/executionTime_20IMGS__3[[#This Row],[mean]]</f>
        <v>0.59162688572417277</v>
      </c>
      <c r="Q7">
        <f>$O$2/executionTime_20IMGS__3[[#This Row],[mean]]</f>
        <v>4.1799693488759795</v>
      </c>
    </row>
    <row r="8" spans="1:17" x14ac:dyDescent="0.35">
      <c r="A8">
        <v>7</v>
      </c>
      <c r="B8">
        <v>1</v>
      </c>
      <c r="C8">
        <v>1504.1104</v>
      </c>
      <c r="D8">
        <f>(executionTime_1IMGS__3[[#This Row],[NImgs]]*1000)/executionTime_1IMGS__3[[#This Row],[mean]]</f>
        <v>0.66484481458275935</v>
      </c>
      <c r="E8">
        <f>$C$2/executionTime_1IMGS__3[[#This Row],[mean]]</f>
        <v>4.7377290922262087</v>
      </c>
      <c r="G8">
        <v>7</v>
      </c>
      <c r="H8">
        <v>5</v>
      </c>
      <c r="I8">
        <v>7282.7866000000004</v>
      </c>
      <c r="J8">
        <f>(executionTime_5IMGS__3[[#This Row],[NImgs]]*1000)/executionTime_5IMGS__3[[#This Row],[mean]]</f>
        <v>0.6865503926752432</v>
      </c>
      <c r="K8">
        <f>$I$2/executionTime_5IMGS__3[[#This Row],[mean]]</f>
        <v>4.8481594119481679</v>
      </c>
      <c r="M8">
        <v>7</v>
      </c>
      <c r="N8">
        <v>20</v>
      </c>
      <c r="O8">
        <v>28647.757600000001</v>
      </c>
      <c r="P8">
        <f>(executionTime_20IMGS__3[[#This Row],[NImgs]]*1000)/executionTime_20IMGS__3[[#This Row],[mean]]</f>
        <v>0.69813492138735489</v>
      </c>
      <c r="Q8">
        <f>$O$2/executionTime_20IMGS__3[[#This Row],[mean]]</f>
        <v>4.9324711962796002</v>
      </c>
    </row>
    <row r="9" spans="1:17" x14ac:dyDescent="0.35">
      <c r="A9">
        <v>8</v>
      </c>
      <c r="B9">
        <v>1</v>
      </c>
      <c r="C9">
        <v>1325.0219999999999</v>
      </c>
      <c r="D9">
        <f>(executionTime_1IMGS__3[[#This Row],[NImgs]]*1000)/executionTime_1IMGS__3[[#This Row],[mean]]</f>
        <v>0.754704450190261</v>
      </c>
      <c r="E9">
        <f>$C$2/executionTime_1IMGS__3[[#This Row],[mean]]</f>
        <v>5.3780749300766333</v>
      </c>
      <c r="G9">
        <v>8</v>
      </c>
      <c r="H9">
        <v>5</v>
      </c>
      <c r="I9">
        <v>6384.5104000000001</v>
      </c>
      <c r="J9">
        <f>(executionTime_5IMGS__3[[#This Row],[NImgs]]*1000)/executionTime_5IMGS__3[[#This Row],[mean]]</f>
        <v>0.7831454076729204</v>
      </c>
      <c r="K9">
        <f>$I$2/executionTime_5IMGS__3[[#This Row],[mean]]</f>
        <v>5.5302769026736955</v>
      </c>
      <c r="M9">
        <v>8</v>
      </c>
      <c r="N9">
        <v>20</v>
      </c>
      <c r="O9">
        <v>25331.621599999999</v>
      </c>
      <c r="P9">
        <f>(executionTime_20IMGS__3[[#This Row],[NImgs]]*1000)/executionTime_20IMGS__3[[#This Row],[mean]]</f>
        <v>0.78952703130541002</v>
      </c>
      <c r="Q9">
        <f>$O$2/executionTime_20IMGS__3[[#This Row],[mean]]</f>
        <v>5.5781758243222779</v>
      </c>
    </row>
    <row r="10" spans="1:17" x14ac:dyDescent="0.35">
      <c r="A10">
        <v>9</v>
      </c>
      <c r="B10">
        <v>1</v>
      </c>
      <c r="C10">
        <v>1223.5147999999999</v>
      </c>
      <c r="D10">
        <f>(executionTime_1IMGS__3[[#This Row],[NImgs]]*1000)/executionTime_1IMGS__3[[#This Row],[mean]]</f>
        <v>0.817317452964198</v>
      </c>
      <c r="E10">
        <f>$C$2/executionTime_1IMGS__3[[#This Row],[mean]]</f>
        <v>5.8242594204826954</v>
      </c>
      <c r="G10">
        <v>9</v>
      </c>
      <c r="H10">
        <v>5</v>
      </c>
      <c r="I10">
        <v>5857.8037999999997</v>
      </c>
      <c r="J10">
        <f>(executionTime_5IMGS__3[[#This Row],[NImgs]]*1000)/executionTime_5IMGS__3[[#This Row],[mean]]</f>
        <v>0.853562217293792</v>
      </c>
      <c r="K10">
        <f>$I$2/executionTime_5IMGS__3[[#This Row],[mean]]</f>
        <v>6.0275338002955987</v>
      </c>
      <c r="M10">
        <v>9</v>
      </c>
      <c r="N10">
        <v>20</v>
      </c>
      <c r="O10">
        <v>25172.117399999999</v>
      </c>
      <c r="P10">
        <f>(executionTime_20IMGS__3[[#This Row],[NImgs]]*1000)/executionTime_20IMGS__3[[#This Row],[mean]]</f>
        <v>0.79452990315387617</v>
      </c>
      <c r="Q10">
        <f>$O$2/executionTime_20IMGS__3[[#This Row],[mean]]</f>
        <v>5.6135221743404076</v>
      </c>
    </row>
    <row r="11" spans="1:17" x14ac:dyDescent="0.35">
      <c r="A11">
        <v>10</v>
      </c>
      <c r="B11">
        <v>1</v>
      </c>
      <c r="C11">
        <v>1191.8132000000001</v>
      </c>
      <c r="D11">
        <f>(executionTime_1IMGS__3[[#This Row],[NImgs]]*1000)/executionTime_1IMGS__3[[#This Row],[mean]]</f>
        <v>0.83905766440579777</v>
      </c>
      <c r="E11">
        <f>$C$2/executionTime_1IMGS__3[[#This Row],[mean]]</f>
        <v>5.9791816368538289</v>
      </c>
      <c r="G11">
        <v>10</v>
      </c>
      <c r="H11">
        <v>5</v>
      </c>
      <c r="I11">
        <v>5728.01</v>
      </c>
      <c r="J11">
        <f>(executionTime_5IMGS__3[[#This Row],[NImgs]]*1000)/executionTime_5IMGS__3[[#This Row],[mean]]</f>
        <v>0.87290350400924577</v>
      </c>
      <c r="K11">
        <f>$I$2/executionTime_5IMGS__3[[#This Row],[mean]]</f>
        <v>6.1641146576210577</v>
      </c>
      <c r="M11">
        <v>10</v>
      </c>
      <c r="N11">
        <v>20</v>
      </c>
      <c r="O11">
        <v>22944.513599999998</v>
      </c>
      <c r="P11">
        <f>(executionTime_20IMGS__3[[#This Row],[NImgs]]*1000)/executionTime_20IMGS__3[[#This Row],[mean]]</f>
        <v>0.87166807493360854</v>
      </c>
      <c r="Q11">
        <f>$O$2/executionTime_20IMGS__3[[#This Row],[mean]]</f>
        <v>6.1585197081711085</v>
      </c>
    </row>
    <row r="12" spans="1:17" x14ac:dyDescent="0.35">
      <c r="A12">
        <v>11</v>
      </c>
      <c r="B12">
        <v>1</v>
      </c>
      <c r="C12">
        <v>1123.2654</v>
      </c>
      <c r="D12">
        <f>(executionTime_1IMGS__3[[#This Row],[NImgs]]*1000)/executionTime_1IMGS__3[[#This Row],[mean]]</f>
        <v>0.89026155350284986</v>
      </c>
      <c r="E12">
        <f>$C$2/executionTime_1IMGS__3[[#This Row],[mean]]</f>
        <v>6.3440640119423248</v>
      </c>
      <c r="G12">
        <v>11</v>
      </c>
      <c r="H12">
        <v>5</v>
      </c>
      <c r="I12">
        <v>5425.9929999999995</v>
      </c>
      <c r="J12">
        <f>(executionTime_5IMGS__3[[#This Row],[NImgs]]*1000)/executionTime_5IMGS__3[[#This Row],[mean]]</f>
        <v>0.9214903152289361</v>
      </c>
      <c r="K12">
        <f>$I$2/executionTime_5IMGS__3[[#This Row],[mean]]</f>
        <v>6.5072163565268148</v>
      </c>
      <c r="M12">
        <v>11</v>
      </c>
      <c r="N12">
        <v>20</v>
      </c>
      <c r="O12">
        <v>22580.771000000001</v>
      </c>
      <c r="P12">
        <f>(executionTime_20IMGS__3[[#This Row],[NImgs]]*1000)/executionTime_20IMGS__3[[#This Row],[mean]]</f>
        <v>0.88570934978260929</v>
      </c>
      <c r="Q12">
        <f>$O$2/executionTime_20IMGS__3[[#This Row],[mean]]</f>
        <v>6.2577242911679152</v>
      </c>
    </row>
    <row r="13" spans="1:17" x14ac:dyDescent="0.35">
      <c r="A13">
        <v>12</v>
      </c>
      <c r="B13">
        <v>1</v>
      </c>
      <c r="C13">
        <v>1100.6826000000001</v>
      </c>
      <c r="D13">
        <f>(executionTime_1IMGS__3[[#This Row],[NImgs]]*1000)/executionTime_1IMGS__3[[#This Row],[mean]]</f>
        <v>0.90852712671209657</v>
      </c>
      <c r="E13">
        <f>$C$2/executionTime_1IMGS__3[[#This Row],[mean]]</f>
        <v>6.4742257213841663</v>
      </c>
      <c r="G13">
        <v>12</v>
      </c>
      <c r="H13">
        <v>5</v>
      </c>
      <c r="I13">
        <v>5467.3901999999998</v>
      </c>
      <c r="J13">
        <f>(executionTime_5IMGS__3[[#This Row],[NImgs]]*1000)/executionTime_5IMGS__3[[#This Row],[mean]]</f>
        <v>0.91451310718594769</v>
      </c>
      <c r="K13">
        <f>$I$2/executionTime_5IMGS__3[[#This Row],[mean]]</f>
        <v>6.4579459501536949</v>
      </c>
      <c r="M13">
        <v>12</v>
      </c>
      <c r="N13">
        <v>20</v>
      </c>
      <c r="O13">
        <v>22391.421999999999</v>
      </c>
      <c r="P13">
        <f>(executionTime_20IMGS__3[[#This Row],[NImgs]]*1000)/executionTime_20IMGS__3[[#This Row],[mean]]</f>
        <v>0.89319919029707007</v>
      </c>
      <c r="Q13">
        <f>$O$2/executionTime_20IMGS__3[[#This Row],[mean]]</f>
        <v>6.3106416019491762</v>
      </c>
    </row>
    <row r="14" spans="1:17" x14ac:dyDescent="0.35">
      <c r="A14">
        <v>13</v>
      </c>
      <c r="B14">
        <v>1</v>
      </c>
      <c r="C14">
        <v>1088.7929999999999</v>
      </c>
      <c r="D14">
        <f>(executionTime_1IMGS__3[[#This Row],[NImgs]]*1000)/executionTime_1IMGS__3[[#This Row],[mean]]</f>
        <v>0.91844822661424175</v>
      </c>
      <c r="E14">
        <f>$C$2/executionTime_1IMGS__3[[#This Row],[mean]]</f>
        <v>6.5449241499532063</v>
      </c>
      <c r="G14">
        <v>13</v>
      </c>
      <c r="H14">
        <v>5</v>
      </c>
      <c r="I14">
        <v>5355.8973999999998</v>
      </c>
      <c r="J14">
        <f>(executionTime_5IMGS__3[[#This Row],[NImgs]]*1000)/executionTime_5IMGS__3[[#This Row],[mean]]</f>
        <v>0.93355037010231001</v>
      </c>
      <c r="K14">
        <f>$I$2/executionTime_5IMGS__3[[#This Row],[mean]]</f>
        <v>6.5923799063066442</v>
      </c>
      <c r="M14">
        <v>13</v>
      </c>
      <c r="N14">
        <v>20</v>
      </c>
      <c r="O14">
        <v>21597.899000000001</v>
      </c>
      <c r="P14">
        <f>(executionTime_20IMGS__3[[#This Row],[NImgs]]*1000)/executionTime_20IMGS__3[[#This Row],[mean]]</f>
        <v>0.92601599813018842</v>
      </c>
      <c r="Q14">
        <f>$O$2/executionTime_20IMGS__3[[#This Row],[mean]]</f>
        <v>6.5424993051407458</v>
      </c>
    </row>
    <row r="15" spans="1:17" x14ac:dyDescent="0.35">
      <c r="A15">
        <v>14</v>
      </c>
      <c r="B15">
        <v>1</v>
      </c>
      <c r="C15">
        <v>1061.3471999999999</v>
      </c>
      <c r="D15">
        <f>(executionTime_1IMGS__3[[#This Row],[NImgs]]*1000)/executionTime_1IMGS__3[[#This Row],[mean]]</f>
        <v>0.94219874514202329</v>
      </c>
      <c r="E15">
        <f>$C$2/executionTime_1IMGS__3[[#This Row],[mean]]</f>
        <v>6.7141719505172306</v>
      </c>
      <c r="G15">
        <v>14</v>
      </c>
      <c r="H15">
        <v>5</v>
      </c>
      <c r="I15">
        <v>5265.7228000000005</v>
      </c>
      <c r="J15">
        <f>(executionTime_5IMGS__3[[#This Row],[NImgs]]*1000)/executionTime_5IMGS__3[[#This Row],[mean]]</f>
        <v>0.94953726010795703</v>
      </c>
      <c r="K15">
        <f>$I$2/executionTime_5IMGS__3[[#This Row],[mean]]</f>
        <v>6.7052732817610519</v>
      </c>
      <c r="M15">
        <v>14</v>
      </c>
      <c r="N15">
        <v>20</v>
      </c>
      <c r="O15">
        <v>21231.872599999999</v>
      </c>
      <c r="P15">
        <f>(executionTime_20IMGS__3[[#This Row],[NImgs]]*1000)/executionTime_20IMGS__3[[#This Row],[mean]]</f>
        <v>0.94198003053202195</v>
      </c>
      <c r="Q15">
        <f>$O$2/executionTime_20IMGS__3[[#This Row],[mean]]</f>
        <v>6.6552885777960071</v>
      </c>
    </row>
    <row r="16" spans="1:17" x14ac:dyDescent="0.35">
      <c r="A16">
        <v>15</v>
      </c>
      <c r="B16">
        <v>1</v>
      </c>
      <c r="C16">
        <v>1017.7518</v>
      </c>
      <c r="D16">
        <f>(executionTime_1IMGS__3[[#This Row],[NImgs]]*1000)/executionTime_1IMGS__3[[#This Row],[mean]]</f>
        <v>0.98255782991491636</v>
      </c>
      <c r="E16">
        <f>$C$2/executionTime_1IMGS__3[[#This Row],[mean]]</f>
        <v>7.0017735168829969</v>
      </c>
      <c r="G16">
        <v>15</v>
      </c>
      <c r="H16">
        <v>5</v>
      </c>
      <c r="I16">
        <v>5189.1617999999999</v>
      </c>
      <c r="J16">
        <f>(executionTime_5IMGS__3[[#This Row],[NImgs]]*1000)/executionTime_5IMGS__3[[#This Row],[mean]]</f>
        <v>0.96354675238686915</v>
      </c>
      <c r="K16">
        <f>$I$2/executionTime_5IMGS__3[[#This Row],[mean]]</f>
        <v>6.8042030217674077</v>
      </c>
      <c r="M16">
        <v>15</v>
      </c>
      <c r="N16">
        <v>20</v>
      </c>
      <c r="O16">
        <v>20859.628000000001</v>
      </c>
      <c r="P16">
        <f>(executionTime_20IMGS__3[[#This Row],[NImgs]]*1000)/executionTime_20IMGS__3[[#This Row],[mean]]</f>
        <v>0.95878986911943009</v>
      </c>
      <c r="Q16">
        <f>$O$2/executionTime_20IMGS__3[[#This Row],[mean]]</f>
        <v>6.7740536504294324</v>
      </c>
    </row>
    <row r="17" spans="1:17" x14ac:dyDescent="0.35">
      <c r="A17">
        <v>16</v>
      </c>
      <c r="B17">
        <v>1</v>
      </c>
      <c r="C17">
        <v>983.86360000000002</v>
      </c>
      <c r="D17">
        <f>(executionTime_1IMGS__3[[#This Row],[NImgs]]*1000)/executionTime_1IMGS__3[[#This Row],[mean]]</f>
        <v>1.016401053967237</v>
      </c>
      <c r="E17">
        <f>$C$2/executionTime_1IMGS__3[[#This Row],[mean]]</f>
        <v>7.242942619281779</v>
      </c>
      <c r="G17">
        <v>16</v>
      </c>
      <c r="H17">
        <v>5</v>
      </c>
      <c r="I17">
        <v>4978.1509999999998</v>
      </c>
      <c r="J17">
        <f>(executionTime_5IMGS__3[[#This Row],[NImgs]]*1000)/executionTime_5IMGS__3[[#This Row],[mean]]</f>
        <v>1.0043889789602605</v>
      </c>
      <c r="K17">
        <f>$I$2/executionTime_5IMGS__3[[#This Row],[mean]]</f>
        <v>7.0926153907344309</v>
      </c>
      <c r="M17">
        <v>16</v>
      </c>
      <c r="N17">
        <v>20</v>
      </c>
      <c r="O17">
        <v>19995.9146</v>
      </c>
      <c r="P17">
        <f>(executionTime_20IMGS__3[[#This Row],[NImgs]]*1000)/executionTime_20IMGS__3[[#This Row],[mean]]</f>
        <v>1.0002043117347581</v>
      </c>
      <c r="Q17">
        <f>$O$2/executionTime_20IMGS__3[[#This Row],[mean]]</f>
        <v>7.0666554657119818</v>
      </c>
    </row>
    <row r="18" spans="1:17" x14ac:dyDescent="0.35">
      <c r="A18">
        <v>17</v>
      </c>
      <c r="B18">
        <v>1</v>
      </c>
      <c r="C18">
        <v>979.02560000000005</v>
      </c>
      <c r="D18">
        <f>(executionTime_1IMGS__3[[#This Row],[NImgs]]*1000)/executionTime_1IMGS__3[[#This Row],[mean]]</f>
        <v>1.02142375030847</v>
      </c>
      <c r="E18">
        <f>$C$2/executionTime_1IMGS__3[[#This Row],[mean]]</f>
        <v>7.2787346929436776</v>
      </c>
      <c r="G18">
        <v>17</v>
      </c>
      <c r="H18">
        <v>5</v>
      </c>
      <c r="I18">
        <v>4955.2564000000002</v>
      </c>
      <c r="J18">
        <f>(executionTime_5IMGS__3[[#This Row],[NImgs]]*1000)/executionTime_5IMGS__3[[#This Row],[mean]]</f>
        <v>1.0090295226701085</v>
      </c>
      <c r="K18">
        <f>$I$2/executionTime_5IMGS__3[[#This Row],[mean]]</f>
        <v>7.1253851566590978</v>
      </c>
      <c r="M18">
        <v>17</v>
      </c>
      <c r="N18">
        <v>20</v>
      </c>
      <c r="O18">
        <v>19428.552800000001</v>
      </c>
      <c r="P18">
        <f>(executionTime_20IMGS__3[[#This Row],[NImgs]]*1000)/executionTime_20IMGS__3[[#This Row],[mean]]</f>
        <v>1.0294127517310501</v>
      </c>
      <c r="Q18">
        <f>$O$2/executionTime_20IMGS__3[[#This Row],[mean]]</f>
        <v>7.2730192853067264</v>
      </c>
    </row>
    <row r="19" spans="1:17" x14ac:dyDescent="0.35">
      <c r="A19">
        <v>18</v>
      </c>
      <c r="B19">
        <v>1</v>
      </c>
      <c r="C19">
        <v>995.10620000000006</v>
      </c>
      <c r="D19">
        <f>(executionTime_1IMGS__3[[#This Row],[NImgs]]*1000)/executionTime_1IMGS__3[[#This Row],[mean]]</f>
        <v>1.0049178670578074</v>
      </c>
      <c r="E19">
        <f>$C$2/executionTime_1IMGS__3[[#This Row],[mean]]</f>
        <v>7.1611126531017488</v>
      </c>
      <c r="G19">
        <v>18</v>
      </c>
      <c r="H19">
        <v>5</v>
      </c>
      <c r="I19">
        <v>4901.7335999999996</v>
      </c>
      <c r="J19">
        <f>(executionTime_5IMGS__3[[#This Row],[NImgs]]*1000)/executionTime_5IMGS__3[[#This Row],[mean]]</f>
        <v>1.0200472747029745</v>
      </c>
      <c r="K19">
        <f>$I$2/executionTime_5IMGS__3[[#This Row],[mean]]</f>
        <v>7.2031883576863498</v>
      </c>
      <c r="M19">
        <v>18</v>
      </c>
      <c r="N19">
        <v>20</v>
      </c>
      <c r="O19">
        <v>19032.537</v>
      </c>
      <c r="P19">
        <f>(executionTime_20IMGS__3[[#This Row],[NImgs]]*1000)/executionTime_20IMGS__3[[#This Row],[mean]]</f>
        <v>1.0508320567037384</v>
      </c>
      <c r="Q19">
        <f>$O$2/executionTime_20IMGS__3[[#This Row],[mean]]</f>
        <v>7.4243512149746511</v>
      </c>
    </row>
    <row r="20" spans="1:17" x14ac:dyDescent="0.35">
      <c r="A20">
        <v>19</v>
      </c>
      <c r="B20">
        <v>1</v>
      </c>
      <c r="C20">
        <v>950.98339999999996</v>
      </c>
      <c r="D20">
        <f>(executionTime_1IMGS__3[[#This Row],[NImgs]]*1000)/executionTime_1IMGS__3[[#This Row],[mean]]</f>
        <v>1.0515430658411073</v>
      </c>
      <c r="E20">
        <f>$C$2/executionTime_1IMGS__3[[#This Row],[mean]]</f>
        <v>7.4933669714949813</v>
      </c>
      <c r="G20">
        <v>19</v>
      </c>
      <c r="H20">
        <v>5</v>
      </c>
      <c r="I20">
        <v>4876.2022000000006</v>
      </c>
      <c r="J20">
        <f>(executionTime_5IMGS__3[[#This Row],[NImgs]]*1000)/executionTime_5IMGS__3[[#This Row],[mean]]</f>
        <v>1.0253881596624519</v>
      </c>
      <c r="K20">
        <f>$I$2/executionTime_5IMGS__3[[#This Row],[mean]]</f>
        <v>7.2409036688429351</v>
      </c>
      <c r="M20">
        <v>19</v>
      </c>
      <c r="N20">
        <v>20</v>
      </c>
      <c r="O20">
        <v>19173.087599999999</v>
      </c>
      <c r="P20">
        <f>(executionTime_20IMGS__3[[#This Row],[NImgs]]*1000)/executionTime_20IMGS__3[[#This Row],[mean]]</f>
        <v>1.0431288072767164</v>
      </c>
      <c r="Q20">
        <f>$O$2/executionTime_20IMGS__3[[#This Row],[mean]]</f>
        <v>7.3699261249919923</v>
      </c>
    </row>
    <row r="21" spans="1:17" x14ac:dyDescent="0.35">
      <c r="A21">
        <v>20</v>
      </c>
      <c r="B21">
        <v>1</v>
      </c>
      <c r="C21">
        <v>951.52380000000005</v>
      </c>
      <c r="D21">
        <f>(executionTime_1IMGS__3[[#This Row],[NImgs]]*1000)/executionTime_1IMGS__3[[#This Row],[mean]]</f>
        <v>1.0509458617850651</v>
      </c>
      <c r="E21">
        <f>$C$2/executionTime_1IMGS__3[[#This Row],[mean]]</f>
        <v>7.4891112550206307</v>
      </c>
      <c r="G21">
        <v>20</v>
      </c>
      <c r="H21">
        <v>5</v>
      </c>
      <c r="I21">
        <v>4812.7467999999999</v>
      </c>
      <c r="J21">
        <f>(executionTime_5IMGS__3[[#This Row],[NImgs]]*1000)/executionTime_5IMGS__3[[#This Row],[mean]]</f>
        <v>1.0389077605329249</v>
      </c>
      <c r="K21">
        <f>$I$2/executionTime_5IMGS__3[[#This Row],[mean]]</f>
        <v>7.3363739808626542</v>
      </c>
      <c r="M21">
        <v>20</v>
      </c>
      <c r="N21">
        <v>20</v>
      </c>
      <c r="O21">
        <v>19343.7814</v>
      </c>
      <c r="P21">
        <f>(executionTime_20IMGS__3[[#This Row],[NImgs]]*1000)/executionTime_20IMGS__3[[#This Row],[mean]]</f>
        <v>1.0339240082603498</v>
      </c>
      <c r="Q21">
        <f>$O$2/executionTime_20IMGS__3[[#This Row],[mean]]</f>
        <v>7.3048922688921625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019B-2F83-4107-BDE4-1F6E5A3D4A49}">
  <dimension ref="A1:D6"/>
  <sheetViews>
    <sheetView workbookViewId="0">
      <selection sqref="A1:D6"/>
    </sheetView>
  </sheetViews>
  <sheetFormatPr defaultRowHeight="14.5" x14ac:dyDescent="0.35"/>
  <cols>
    <col min="1" max="2" width="11.81640625" bestFit="1" customWidth="1"/>
  </cols>
  <sheetData>
    <row r="1" spans="1:4" x14ac:dyDescent="0.35">
      <c r="A1" t="s">
        <v>5</v>
      </c>
      <c r="B1" t="s">
        <v>2</v>
      </c>
      <c r="C1" t="s">
        <v>3</v>
      </c>
      <c r="D1" t="s">
        <v>4</v>
      </c>
    </row>
    <row r="2" spans="1:4" x14ac:dyDescent="0.35">
      <c r="A2">
        <v>3</v>
      </c>
      <c r="B2">
        <v>9303.6851999999999</v>
      </c>
      <c r="C2">
        <f>scalability[[#This Row],[RowsFilter]]*scalability[[#This Row],[RowsFilter]]*3840*2160</f>
        <v>74649600</v>
      </c>
      <c r="D2">
        <f>scalability[[#This Row],[mean]]/scalability[[#This Row],[Colonna1]]</f>
        <v>1.2463141396604939E-4</v>
      </c>
    </row>
    <row r="3" spans="1:4" x14ac:dyDescent="0.35">
      <c r="A3">
        <v>5</v>
      </c>
      <c r="B3">
        <v>17146.316200000001</v>
      </c>
      <c r="C3">
        <f>scalability[[#This Row],[RowsFilter]]*scalability[[#This Row],[RowsFilter]]*3840*2160</f>
        <v>207360000</v>
      </c>
      <c r="D3">
        <f>scalability[[#This Row],[mean]]/scalability[[#This Row],[Colonna1]]</f>
        <v>8.2688639081790125E-5</v>
      </c>
    </row>
    <row r="4" spans="1:4" x14ac:dyDescent="0.35">
      <c r="A4">
        <v>11</v>
      </c>
      <c r="B4">
        <v>49944.076199999996</v>
      </c>
      <c r="C4">
        <f>scalability[[#This Row],[RowsFilter]]*scalability[[#This Row],[RowsFilter]]*3840*2160</f>
        <v>1003622400</v>
      </c>
      <c r="D4">
        <f>scalability[[#This Row],[mean]]/scalability[[#This Row],[Colonna1]]</f>
        <v>4.9763811768250687E-5</v>
      </c>
    </row>
    <row r="5" spans="1:4" x14ac:dyDescent="0.35">
      <c r="A5">
        <v>19</v>
      </c>
      <c r="B5">
        <v>135151.36900000001</v>
      </c>
      <c r="C5">
        <f>scalability[[#This Row],[RowsFilter]]*scalability[[#This Row],[RowsFilter]]*3840*2160</f>
        <v>2994278400</v>
      </c>
      <c r="D5">
        <f>scalability[[#This Row],[mean]]/scalability[[#This Row],[Colonna1]]</f>
        <v>4.5136540743839987E-5</v>
      </c>
    </row>
    <row r="6" spans="1:4" x14ac:dyDescent="0.35">
      <c r="A6">
        <v>29</v>
      </c>
      <c r="B6">
        <v>441663.51760000002</v>
      </c>
      <c r="C6">
        <f>scalability[[#This Row],[RowsFilter]]*scalability[[#This Row],[RowsFilter]]*3840*2160</f>
        <v>6975590400</v>
      </c>
      <c r="D6">
        <f>scalability[[#This Row],[mean]]/scalability[[#This Row],[Colonna1]]</f>
        <v>6.3315575065875425E-5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548D-6A0A-470D-A64E-43ABB1C7B4B5}">
  <dimension ref="A1"/>
  <sheetViews>
    <sheetView workbookViewId="0">
      <selection activeCell="P46" sqref="P46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7 5 d e b b 1 - 5 5 7 7 - 4 2 f 1 - a 8 5 6 - e e 4 8 6 7 a 0 8 9 a b "   x m l n s = " h t t p : / / s c h e m a s . m i c r o s o f t . c o m / D a t a M a s h u p " > A A A A A C I F A A B Q S w M E F A A C A A g A r B G m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r B G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R p l p o 6 2 s N H A I A A E I Z A A A T A B w A R m 9 y b X V s Y X M v U 2 V j d G l v b j E u b S C i G A A o o B Q A A A A A A A A A A A A A A A A A A A A A A A A A A A D t m F F v 2 j A Q x 9 + R + A 6 W + x K k K C q 0 7 K F V H j q 6 d U h t t x W 2 F z J N J l y D J 8 d G P o e O I r 7 7 L o U J q l J V m y i L N P M S c o 7 v / n / n p 9 M p C K m T R r P e 8 t o 8 r d f q N R w L C y M G P y E t y m h f 5 v C 9 2 b 2 6 6 L G Y K X D 1 G q P f R y s z q Y F C H Z x G 5 y Y t c t A u e C 8 V R B 2 j H d 1 g w D s n y R c E i w k W W s + S z i X l + 2 T N D 6 q H y V s 5 o t Q a K S Y U 7 Z k a 9 V A w s Y C F c v i 1 m W w R E a U 4 5 Y 1 w c A 5 K 5 t K B j f k p D 1 m H N u c a 4 + O Q v d O p G U m d x c 1 W u x W y z 4 V x 0 H M z B f H 6 b 3 R t N H x r h E s z B 7 x L i t G J e y o l m V D 3 w g E b S a b k F J Q y n G z 2 x Z C 2 k f i c c n w A M S J b w e o U Q j Z Y L Z w p 1 U u F E h Z j Z 4 v N C l e k 6 V a m w h n m 5 G Q j Z d 8 K j b f G 5 k s L / d k E M H h R U T i f 8 / 7 Y k g 4 k 9 / T w m + O o 3 L o I 2 Z x f d / N s S / j G 3 C G 9 I D q z p 2 u P T p q W H S 0 w X e R D s I v F 2 s W N y D J b T C a l G v I + h r W P C 2 u K S f D U a J l 9 r X S l r a w 5 5 z k I T T E Q 6 Z h d S n T R 2 R S s y C A Y P J J D p / h b j 1 J l r b W w e k 3 q 5 7 U 9 z 3 O 7 C j y 3 P c + e 5 7 / l G c v X M p R K u t n + O d 4 o / g K / r f + I 3 3 / H 4 0 b l / Z N 4 w L f N C k G r w f c N Z s s P D L 7 B v h b W 7 c p g 7 e c G j / W u u / X R / r E + 8 t 3 a Y / 3 K 3 b o C W P t u 7 b H e 0 V e L 5 m E V P l s s V X i i P d E 7 m T 8 O K z N X e 7 A 9 2 H 8 I 9 i 9 Q S w E C L Q A U A A I A C A C s E a Z a n C v r p q Q A A A D 2 A A A A E g A A A A A A A A A A A A A A A A A A A A A A Q 2 9 u Z m l n L 1 B h Y 2 t h Z 2 U u e G 1 s U E s B A i 0 A F A A C A A g A r B G m W g / K 6 a u k A A A A 6 Q A A A B M A A A A A A A A A A A A A A A A A 8 A A A A F t D b 2 5 0 Z W 5 0 X 1 R 5 c G V z X S 5 4 b W x Q S w E C L Q A U A A I A C A C s E a Z a a O t r D R w C A A B C G Q A A E w A A A A A A A A A A A A A A A A D h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X g A A A A A A A P p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R m Y j Z m M z I t Y 2 I w N y 0 0 N m Y 4 L T l l Z G Y t N T Y w M G N l N z M w Z G Q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x S U 1 H U y I g L z 4 8 R W 5 0 c n k g V H l w Z T 0 i R m l s b G V k Q 2 9 t c G x l d G V S Z X N 1 b H R U b 1 d v c m t z a G V l d C I g V m F s d W U 9 I m w x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A 6 M D I 6 N T Y u M D Q y O D M 2 N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9 B d X R v U m V t b 3 Z l Z E N v b H V t b n M x L n t U a H J l Y W R z L D B 9 J n F 1 b 3 Q 7 L C Z x d W 9 0 O 1 N l Y 3 R p b 2 4 x L 2 V 4 Z W N 1 d G l v b l R p b W V f M U l N R 1 M v Q X V 0 b 1 J l b W 9 2 Z W R D b 2 x 1 b W 5 z M S 5 7 T k l t Z 3 M s M X 0 m c X V v d D s s J n F 1 b 3 Q 7 U 2 V j d G l v b j E v Z X h l Y 3 V 0 a W 9 u V G l t Z V 8 x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v Q X V 0 b 1 J l b W 9 2 Z W R D b 2 x 1 b W 5 z M S 5 7 V G h y Z W F k c y w w f S Z x d W 9 0 O y w m c X V v d D t T Z W N 0 a W 9 u M S 9 l e G V j d X R p b 2 5 U a W 1 l X z F J T U d T L 0 F 1 d G 9 S Z W 1 v d m V k Q 2 9 s d W 1 u c z E u e 0 5 J b W d z L D F 9 J n F 1 b 3 Q 7 L C Z x d W 9 0 O 1 N l Y 3 R p b 2 4 x L 2 V 4 Z W N 1 d G l v b l R p b W V f M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3 Y j h m M W M z L T N m Z T U t N G Q 2 Z C 1 h Z W Y 1 L W Y z M z N j M j M x M T E y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x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N U l N R 1 M i I C 8 + P E V u d H J 5 I F R 5 c G U 9 I k Z p b G x l Z E N v b X B s Z X R l U m V z d W x 0 V G 9 X b 3 J r c 2 h l Z X Q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w O j A y O j U 2 L j A y N D A z N z h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v Q X V 0 b 1 J l b W 9 2 Z W R D b 2 x 1 b W 5 z M S 5 7 V G h y Z W F k c y w w f S Z x d W 9 0 O y w m c X V v d D t T Z W N 0 a W 9 u M S 9 l e G V j d X R p b 2 5 U a W 1 l X z V J T U d T L 0 F 1 d G 9 S Z W 1 v d m V k Q 2 9 s d W 1 u c z E u e 0 5 J b W d z L D F 9 J n F 1 b 3 Q 7 L C Z x d W 9 0 O 1 N l Y 3 R p b 2 4 x L 2 V 4 Z W N 1 d G l v b l R p b W V f N U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L 0 F 1 d G 9 S Z W 1 v d m V k Q 2 9 s d W 1 u c z E u e 1 R o c m V h Z H M s M H 0 m c X V v d D s s J n F 1 b 3 Q 7 U 2 V j d G l v b j E v Z X h l Y 3 V 0 a W 9 u V G l t Z V 8 1 S U 1 H U y 9 B d X R v U m V t b 3 Z l Z E N v b H V t b n M x L n t O S W 1 n c y w x f S Z x d W 9 0 O y w m c X V v d D t T Z W N 0 a W 9 u M S 9 l e G V j d X R p b 2 5 U a W 1 l X z V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Y W x h Y m l s a X R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k 1 N m M x M m U t Z G Z i M C 0 0 Y 2 Q 4 L T k 4 M T c t Y W E y Z W E 1 Z j Q x M T g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3 N W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z Y 2 F s Y W J p b G l 0 e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m 9 3 c 0 Z p b H R l c i Z x d W 9 0 O y w m c X V v d D t t Z W F u J n F 1 b 3 Q 7 X S I g L z 4 8 R W 5 0 c n k g V H l w Z T 0 i R m l s b E N v b H V t b l R 5 c G V z I i B W Y W x 1 Z T 0 i c 0 F 3 V T 0 i I C 8 + P E V u d H J 5 I F R 5 c G U 9 I k Z p b G x M Y X N 0 V X B k Y X R l Z C I g V m F s d W U 9 I m Q y M D I 1 L T A 1 L T A 2 V D A w O j A y O j Q 4 L j g 5 O D Y x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Y W x h Y m l s a X R 5 L 0 F 1 d G 9 S Z W 1 v d m V k Q 2 9 s d W 1 u c z E u e 1 J v d 3 N G a W x 0 Z X I s M H 0 m c X V v d D s s J n F 1 b 3 Q 7 U 2 V j d G l v b j E v c 2 N h b G F i a W x p d H k v Q X V 0 b 1 J l b W 9 2 Z W R D b 2 x 1 b W 5 z M S 5 7 b W V h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2 F s Y W J p b G l 0 e S 9 B d X R v U m V t b 3 Z l Z E N v b H V t b n M x L n t S b 3 d z R m l s d G V y L D B 9 J n F 1 b 3 Q 7 L C Z x d W 9 0 O 1 N l Y 3 R p b 2 4 x L 3 N j Y W x h Y m l s a X R 5 L 0 F 1 d G 9 S Z W 1 v d m V k Q 2 9 s d W 1 u c z E u e 2 1 l Y W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Y W x h Y m l s a X R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Y W J p b G l 0 e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Y W J p b G l 0 e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Y W x h Y m l s a X R 5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k x N T E 0 Z T k t N j Y 5 M S 0 0 M W Q 5 L T k 5 O D U t M z V m N D g w Z D N m M 2 Y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x S U 1 H U 1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w N l Q w M D o w M j o 1 N y 4 x M T Q x O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M i k v Q X V 0 b 1 J l b W 9 2 Z W R D b 2 x 1 b W 5 z M S 5 7 V G h y Z W F k c y w w f S Z x d W 9 0 O y w m c X V v d D t T Z W N 0 a W 9 u M S 9 l e G V j d X R p b 2 5 U a W 1 l X z F J T U d T I C g y K S 9 B d X R v U m V t b 3 Z l Z E N v b H V t b n M x L n t O S W 1 n c y w x f S Z x d W 9 0 O y w m c X V v d D t T Z W N 0 a W 9 u M S 9 l e G V j d X R p b 2 5 U a W 1 l X z F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I p L 0 F 1 d G 9 S Z W 1 v d m V k Q 2 9 s d W 1 u c z E u e 1 R o c m V h Z H M s M H 0 m c X V v d D s s J n F 1 b 3 Q 7 U 2 V j d G l v b j E v Z X h l Y 3 V 0 a W 9 u V G l t Z V 8 x S U 1 H U y A o M i k v Q X V 0 b 1 J l b W 9 2 Z W R D b 2 x 1 b W 5 z M S 5 7 T k l t Z 3 M s M X 0 m c X V v d D s s J n F 1 b 3 Q 7 U 2 V j d G l v b j E v Z X h l Y 3 V 0 a W 9 u V G l t Z V 8 x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N m J m Z D k w L T d l Z W Y t N D c z Y S 0 4 M j h k L T U 1 O T Y 2 M j M 3 Y z k 0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y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N U l N R 1 N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D Z U M D A 6 M D I 6 N T c u M T A 2 N j E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I p L 0 F 1 d G 9 S Z W 1 v d m V k Q 2 9 s d W 1 u c z E u e 1 R o c m V h Z H M s M H 0 m c X V v d D s s J n F 1 b 3 Q 7 U 2 V j d G l v b j E v Z X h l Y 3 V 0 a W 9 u V G l t Z V 8 1 S U 1 H U y A o M i k v Q X V 0 b 1 J l b W 9 2 Z W R D b 2 x 1 b W 5 z M S 5 7 T k l t Z 3 M s M X 0 m c X V v d D s s J n F 1 b 3 Q 7 U 2 V j d G l v b j E v Z X h l Y 3 V 0 a W 9 u V G l t Z V 8 1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y K S 9 B d X R v U m V t b 3 Z l Z E N v b H V t b n M x L n t U a H J l Y W R z L D B 9 J n F 1 b 3 Q 7 L C Z x d W 9 0 O 1 N l Y 3 R p b 2 4 x L 2 V 4 Z W N 1 d G l v b l R p b W V f N U l N R 1 M g K D I p L 0 F 1 d G 9 S Z W 1 v d m V k Q 2 9 s d W 1 u c z E u e 0 5 J b W d z L D F 9 J n F 1 b 3 Q 7 L C Z x d W 9 0 O 1 N l Y 3 R p b 2 4 x L 2 V 4 Z W N 1 d G l v b l R p b W V f N U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T Y 5 Z W Y 3 M i 1 h O G Z m L T R h Y z E t Y W U 1 N C 0 1 N D Y y N z Y 5 N G J h N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V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x S U 1 H U 1 9 f M y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A 2 V D A w O j A y O j Q 4 L j g 2 N T E w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g K D M p L 0 F 1 d G 9 S Z W 1 v d m V k Q 2 9 s d W 1 u c z E u e 1 R o c m V h Z H M s M H 0 m c X V v d D s s J n F 1 b 3 Q 7 U 2 V j d G l v b j E v Z X h l Y 3 V 0 a W 9 u V G l t Z V 8 x S U 1 H U y A o M y k v Q X V 0 b 1 J l b W 9 2 Z W R D b 2 x 1 b W 5 z M S 5 7 T k l t Z 3 M s M X 0 m c X V v d D s s J n F 1 b 3 Q 7 U 2 V j d G l v b j E v Z X h l Y 3 V 0 a W 9 u V G l t Z V 8 x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I C g z K S 9 B d X R v U m V t b 3 Z l Z E N v b H V t b n M x L n t U a H J l Y W R z L D B 9 J n F 1 b 3 Q 7 L C Z x d W 9 0 O 1 N l Y 3 R p b 2 4 x L 2 V 4 Z W N 1 d G l v b l R p b W V f M U l N R 1 M g K D M p L 0 F 1 d G 9 S Z W 1 v d m V k Q 2 9 s d W 1 u c z E u e 0 5 J b W d z L D F 9 J n F 1 b 3 Q 7 L C Z x d W 9 0 O 1 N l Y 3 R p b 2 4 x L 2 V 4 Z W N 1 d G l v b l R p b W V f M U l N R 1 M g K D M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W V l Z j Y 2 M i 0 5 M G Q 5 L T R j N m Q t Y W I 4 O C 1 k Y W R m M 2 V j O T d l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V j M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X h l Y 3 V 0 a W 9 u V G l t Z V 8 1 S U 1 H U 1 9 f M y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A 2 V D A w O j A y O j Q 4 L j g z O T c 4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M p L 0 F 1 d G 9 S Z W 1 v d m V k Q 2 9 s d W 1 u c z E u e 1 R o c m V h Z H M s M H 0 m c X V v d D s s J n F 1 b 3 Q 7 U 2 V j d G l v b j E v Z X h l Y 3 V 0 a W 9 u V G l t Z V 8 1 S U 1 H U y A o M y k v Q X V 0 b 1 J l b W 9 2 Z W R D b 2 x 1 b W 5 z M S 5 7 T k l t Z 3 M s M X 0 m c X V v d D s s J n F 1 b 3 Q 7 U 2 V j d G l v b j E v Z X h l Y 3 V 0 a W 9 u V G l t Z V 8 1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z K S 9 B d X R v U m V t b 3 Z l Z E N v b H V t b n M x L n t U a H J l Y W R z L D B 9 J n F 1 b 3 Q 7 L C Z x d W 9 0 O 1 N l Y 3 R p b 2 4 x L 2 V 4 Z W N 1 d G l v b l R p b W V f N U l N R 1 M g K D M p L 0 F 1 d G 9 S Z W 1 v d m V k Q 2 9 s d W 1 u c z E u e 0 5 J b W d z L D F 9 J n F 1 b 3 Q 7 L C Z x d W 9 0 O 1 N l Y 3 R p b 2 4 x L 2 V 4 Z W N 1 d G l v b l R p b W V f N U l N R 1 M g K D M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A 5 N j I y N j U t Z m E y Y i 0 0 Y T d i L T l l Y z M t O T Z h M z A 4 N m M 4 M G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E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V 4 Z W N 1 d G l v b l R p b W V f M T B J T U d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w O j A 2 O j I 3 L j c x M D Q z N T h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9 B d X R v U m V t b 3 Z l Z E N v b H V t b n M x L n t U a H J l Y W R z L D B 9 J n F 1 b 3 Q 7 L C Z x d W 9 0 O 1 N l Y 3 R p b 2 4 x L 2 V 4 Z W N 1 d G l v b l R p b W V f M T B J T U d T L 0 F 1 d G 9 S Z W 1 v d m V k Q 2 9 s d W 1 u c z E u e 0 5 J b W d z L D F 9 J n F 1 b 3 Q 7 L C Z x d W 9 0 O 1 N l Y 3 R p b 2 4 x L 2 V 4 Z W N 1 d G l v b l R p b W V f M T B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v Q X V 0 b 1 J l b W 9 2 Z W R D b 2 x 1 b W 5 z M S 5 7 V G h y Z W F k c y w w f S Z x d W 9 0 O y w m c X V v d D t T Z W N 0 a W 9 u M S 9 l e G V j d X R p b 2 5 U a W 1 l X z E w S U 1 H U y 9 B d X R v U m V t b 3 Z l Z E N v b H V t b n M x L n t O S W 1 n c y w x f S Z x d W 9 0 O y w m c X V v d D t T Z W N 0 a W 9 u M S 9 l e G V j d X R p b 2 5 U a W 1 l X z E w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j g y O G Y 1 Z i 0 x Y W J i L T R h O T E t O D Y 5 M i 0 z M j U 4 Z j c 0 N W V i Y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i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X h l Y 3 V 0 a W 9 u V G l t Z V 8 x M E l N R 1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A 6 M T M 6 M j Q u O T M 3 O T g 0 N 1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I C g y K S 9 B d X R v U m V t b 3 Z l Z E N v b H V t b n M x L n t U a H J l Y W R z L D B 9 J n F 1 b 3 Q 7 L C Z x d W 9 0 O 1 N l Y 3 R p b 2 4 x L 2 V 4 Z W N 1 d G l v b l R p b W V f M T B J T U d T I C g y K S 9 B d X R v U m V t b 3 Z l Z E N v b H V t b n M x L n t O S W 1 n c y w x f S Z x d W 9 0 O y w m c X V v d D t T Z W N 0 a W 9 u M S 9 l e G V j d X R p b 2 5 U a W 1 l X z E w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A o M i k v Q X V 0 b 1 J l b W 9 2 Z W R D b 2 x 1 b W 5 z M S 5 7 V G h y Z W F k c y w w f S Z x d W 9 0 O y w m c X V v d D t T Z W N 0 a W 9 u M S 9 l e G V j d X R p b 2 5 U a W 1 l X z E w S U 1 H U y A o M i k v Q X V 0 b 1 J l b W 9 2 Z W R D b 2 x 1 b W 5 z M S 5 7 T k l t Z 3 M s M X 0 m c X V v d D s s J n F 1 b 3 Q 7 U 2 V j d G l v b j E v Z X h l Y 3 V 0 a W 9 u V G l t Z V 8 x M E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I p L 1 J h Z 2 d y d X B w Y X R l J T I w c m l n a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K b z B h j 2 s E G X 3 R Z y w V o w V A A A A A A C A A A A A A A Q Z g A A A A E A A C A A A A B w v o n d E z V b w i D E e e C H L 4 D T 6 w J 8 7 6 2 k P F I s x L C K / y h g w g A A A A A O g A A A A A I A A C A A A A A q i t j 8 j 4 M 5 z s s x b F Z l a y M 2 w 7 u 0 o n o d X o X E + G E C + F E 8 b l A A A A C K e 8 e 4 J w d a E b L I U 5 l C c Q L h C v P / r w c b X S A Q K x R + C y O M u h L q K U 0 1 n L 8 x t m s g 3 h J 9 b Z N 6 h k 7 1 G m Q Z O M G p l K 9 V s i e l V B l c Z L r Y o v I z K g e 6 x + l B r k A A A A C r N n 1 e / s a C q E Z C T f W q j 6 p F 8 P V 2 6 W + D l Z G T P 0 M A 2 a q U J 5 l C X 3 s 5 I M / z 7 s 2 S / V M p B v S k B n T F F 8 W A x 2 b I + n h L w U q l < / D a t a M a s h u p > 
</file>

<file path=customXml/itemProps1.xml><?xml version="1.0" encoding="utf-8"?>
<ds:datastoreItem xmlns:ds="http://schemas.openxmlformats.org/officeDocument/2006/customXml" ds:itemID="{0F9CB167-897E-46BF-A732-C448B453E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V1</vt:lpstr>
      <vt:lpstr>V2</vt:lpstr>
      <vt:lpstr>V3</vt:lpstr>
      <vt:lpstr>sV1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2025-05-06T00:19:32Z</dcterms:modified>
</cp:coreProperties>
</file>