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unny\Desktop\Progetti\CE\"/>
    </mc:Choice>
  </mc:AlternateContent>
  <xr:revisionPtr revIDLastSave="0" documentId="13_ncr:1_{31F573D1-BE35-41FC-BA8F-B128A1F42A86}" xr6:coauthVersionLast="47" xr6:coauthVersionMax="47" xr10:uidLastSave="{00000000-0000-0000-0000-000000000000}"/>
  <bookViews>
    <workbookView xWindow="-108" yWindow="-108" windowWidth="23256" windowHeight="13896" tabRatio="802" activeTab="4" xr2:uid="{00000000-000D-0000-FFFF-FFFF00000000}"/>
  </bookViews>
  <sheets>
    <sheet name="V1" sheetId="1" r:id="rId1"/>
    <sheet name="V2" sheetId="10" r:id="rId2"/>
    <sheet name="V3" sheetId="11" r:id="rId3"/>
    <sheet name="V4" sheetId="15" r:id="rId4"/>
    <sheet name="Comparison" sheetId="12" r:id="rId5"/>
  </sheets>
  <definedNames>
    <definedName name="DatiEsterni_1" localSheetId="0" hidden="1">'V1'!$A$1:$B$41</definedName>
    <definedName name="DatiEsterni_1" localSheetId="1" hidden="1">'V2'!$A$1:$B$41</definedName>
    <definedName name="DatiEsterni_1" localSheetId="2" hidden="1">'V3'!$A$1:$B$41</definedName>
    <definedName name="DatiEsterni_1" localSheetId="3" hidden="1">'V4'!$A$1:$B$41</definedName>
    <definedName name="DatiEsterni_2" localSheetId="0" hidden="1">'V1'!$F$1:$G$41</definedName>
    <definedName name="DatiEsterni_2" localSheetId="1" hidden="1">'V2'!$F$1:$G$41</definedName>
    <definedName name="DatiEsterni_2" localSheetId="2" hidden="1">'V3'!$F$1:$G$41</definedName>
    <definedName name="DatiEsterni_2" localSheetId="3" hidden="1">'V4'!$F$1:$G$41</definedName>
    <definedName name="DatiEsterni_3" localSheetId="0" hidden="1">'V1'!$K$1:$L$41</definedName>
    <definedName name="DatiEsterni_3" localSheetId="1" hidden="1">'V2'!$K$1:$L$41</definedName>
    <definedName name="DatiEsterni_3" localSheetId="2" hidden="1">'V3'!$K$1:$L$41</definedName>
    <definedName name="DatiEsterni_3" localSheetId="3" hidden="1">'V4'!$K$1:$L$41</definedName>
    <definedName name="DatiEsterni_4" localSheetId="0" hidden="1">'V1'!$P$1:$Q$41</definedName>
    <definedName name="DatiEsterni_4" localSheetId="1" hidden="1">'V2'!$P$1:$Q$41</definedName>
    <definedName name="DatiEsterni_4" localSheetId="2" hidden="1">'V3'!$P$1:$Q$41</definedName>
    <definedName name="DatiEsterni_5" localSheetId="0" hidden="1">'V1'!$U$1:$V$41</definedName>
    <definedName name="DatiEsterni_5" localSheetId="1" hidden="1">'V2'!$U$1:$V$41</definedName>
    <definedName name="DatiEsterni_5" localSheetId="2" hidden="1">'V3'!$U$1:$V$41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5" l="1"/>
  <c r="M3" i="15"/>
  <c r="M4" i="15"/>
  <c r="M5" i="15"/>
  <c r="M6" i="15"/>
  <c r="M7" i="15"/>
  <c r="M8" i="15"/>
  <c r="M9" i="15"/>
  <c r="M10" i="15"/>
  <c r="M11" i="15"/>
  <c r="M12" i="15"/>
  <c r="M13" i="15"/>
  <c r="M14" i="15"/>
  <c r="N14" i="15" s="1"/>
  <c r="M15" i="15"/>
  <c r="N15" i="15" s="1"/>
  <c r="M16" i="15"/>
  <c r="N16" i="15" s="1"/>
  <c r="M17" i="15"/>
  <c r="N17" i="15" s="1"/>
  <c r="M18" i="15"/>
  <c r="N18" i="15" s="1"/>
  <c r="M19" i="15"/>
  <c r="N19" i="15" s="1"/>
  <c r="M20" i="15"/>
  <c r="N20" i="15" s="1"/>
  <c r="M21" i="15"/>
  <c r="N21" i="15" s="1"/>
  <c r="M22" i="15"/>
  <c r="M23" i="15"/>
  <c r="M24" i="15"/>
  <c r="M25" i="15"/>
  <c r="M26" i="15"/>
  <c r="M27" i="15"/>
  <c r="M28" i="15"/>
  <c r="N28" i="15" s="1"/>
  <c r="M29" i="15"/>
  <c r="M30" i="15"/>
  <c r="M31" i="15"/>
  <c r="N31" i="15" s="1"/>
  <c r="M32" i="15"/>
  <c r="N32" i="15" s="1"/>
  <c r="M33" i="15"/>
  <c r="M34" i="15"/>
  <c r="M35" i="15"/>
  <c r="M36" i="15"/>
  <c r="M37" i="15"/>
  <c r="N37" i="15" s="1"/>
  <c r="M38" i="15"/>
  <c r="N38" i="15" s="1"/>
  <c r="M39" i="15"/>
  <c r="N39" i="15" s="1"/>
  <c r="M40" i="15"/>
  <c r="M41" i="15"/>
  <c r="N2" i="15"/>
  <c r="N3" i="15"/>
  <c r="N4" i="15"/>
  <c r="N5" i="15"/>
  <c r="N6" i="15"/>
  <c r="N7" i="15"/>
  <c r="N8" i="15"/>
  <c r="N9" i="15"/>
  <c r="N10" i="15"/>
  <c r="N11" i="15"/>
  <c r="N12" i="15"/>
  <c r="N13" i="15"/>
  <c r="N22" i="15"/>
  <c r="N23" i="15"/>
  <c r="N24" i="15"/>
  <c r="N25" i="15"/>
  <c r="N26" i="15"/>
  <c r="N27" i="15"/>
  <c r="N29" i="15"/>
  <c r="N30" i="15"/>
  <c r="N33" i="15"/>
  <c r="N34" i="15"/>
  <c r="N35" i="15"/>
  <c r="N36" i="15"/>
  <c r="N40" i="15"/>
  <c r="N41" i="15"/>
  <c r="H2" i="15"/>
  <c r="H3" i="15"/>
  <c r="H4" i="15"/>
  <c r="H5" i="15"/>
  <c r="H6" i="15"/>
  <c r="I6" i="15" s="1"/>
  <c r="H7" i="15"/>
  <c r="I7" i="15" s="1"/>
  <c r="H8" i="15"/>
  <c r="I8" i="15" s="1"/>
  <c r="H9" i="15"/>
  <c r="I9" i="15" s="1"/>
  <c r="H10" i="15"/>
  <c r="I10" i="15" s="1"/>
  <c r="H11" i="15"/>
  <c r="I11" i="15" s="1"/>
  <c r="H12" i="15"/>
  <c r="I12" i="15" s="1"/>
  <c r="H13" i="15"/>
  <c r="I13" i="15" s="1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I26" i="15" s="1"/>
  <c r="H27" i="15"/>
  <c r="I27" i="15" s="1"/>
  <c r="H28" i="15"/>
  <c r="I28" i="15" s="1"/>
  <c r="H29" i="15"/>
  <c r="I29" i="15" s="1"/>
  <c r="H30" i="15"/>
  <c r="I30" i="15" s="1"/>
  <c r="H31" i="15"/>
  <c r="I31" i="15" s="1"/>
  <c r="H32" i="15"/>
  <c r="I32" i="15" s="1"/>
  <c r="H33" i="15"/>
  <c r="I33" i="15" s="1"/>
  <c r="H34" i="15"/>
  <c r="H35" i="15"/>
  <c r="H36" i="15"/>
  <c r="H37" i="15"/>
  <c r="H38" i="15"/>
  <c r="H39" i="15"/>
  <c r="H40" i="15"/>
  <c r="I40" i="15" s="1"/>
  <c r="H41" i="15"/>
  <c r="I41" i="15" s="1"/>
  <c r="I2" i="15"/>
  <c r="I3" i="15"/>
  <c r="I4" i="15"/>
  <c r="I5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34" i="15"/>
  <c r="I35" i="15"/>
  <c r="I36" i="15"/>
  <c r="I37" i="15"/>
  <c r="I38" i="15"/>
  <c r="I39" i="15"/>
  <c r="C2" i="15"/>
  <c r="D2" i="15" s="1"/>
  <c r="C3" i="15"/>
  <c r="D3" i="15" s="1"/>
  <c r="C4" i="15"/>
  <c r="D4" i="15" s="1"/>
  <c r="C5" i="15"/>
  <c r="D5" i="15" s="1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D19" i="15" s="1"/>
  <c r="C20" i="15"/>
  <c r="D20" i="15" s="1"/>
  <c r="C21" i="15"/>
  <c r="D21" i="15" s="1"/>
  <c r="C22" i="15"/>
  <c r="D22" i="15" s="1"/>
  <c r="C23" i="15"/>
  <c r="D23" i="15" s="1"/>
  <c r="C24" i="15"/>
  <c r="D24" i="15" s="1"/>
  <c r="C25" i="15"/>
  <c r="D25" i="15" s="1"/>
  <c r="C26" i="15"/>
  <c r="D26" i="15" s="1"/>
  <c r="C27" i="15"/>
  <c r="D27" i="15" s="1"/>
  <c r="C28" i="15"/>
  <c r="D28" i="15" s="1"/>
  <c r="C29" i="15"/>
  <c r="D29" i="15" s="1"/>
  <c r="C30" i="15"/>
  <c r="D30" i="15" s="1"/>
  <c r="C31" i="15"/>
  <c r="D31" i="15" s="1"/>
  <c r="C32" i="15"/>
  <c r="D32" i="15" s="1"/>
  <c r="C33" i="15"/>
  <c r="D33" i="15" s="1"/>
  <c r="C34" i="15"/>
  <c r="D34" i="15" s="1"/>
  <c r="C35" i="15"/>
  <c r="D35" i="15" s="1"/>
  <c r="C36" i="15"/>
  <c r="D36" i="15" s="1"/>
  <c r="C37" i="15"/>
  <c r="D37" i="15" s="1"/>
  <c r="C38" i="15"/>
  <c r="D38" i="15" s="1"/>
  <c r="C39" i="15"/>
  <c r="D39" i="15" s="1"/>
  <c r="C40" i="15"/>
  <c r="D40" i="15" s="1"/>
  <c r="C41" i="15"/>
  <c r="D41" i="15" s="1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X2" i="11"/>
  <c r="X3" i="11"/>
  <c r="X4" i="11"/>
  <c r="X29" i="11"/>
  <c r="X30" i="11"/>
  <c r="X31" i="11"/>
  <c r="X32" i="11"/>
  <c r="X33" i="11"/>
  <c r="X34" i="11"/>
  <c r="X35" i="11"/>
  <c r="X36" i="11"/>
  <c r="W2" i="11"/>
  <c r="W3" i="11"/>
  <c r="W4" i="11"/>
  <c r="W5" i="11"/>
  <c r="X5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 s="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W30" i="11"/>
  <c r="W31" i="11"/>
  <c r="W32" i="11"/>
  <c r="W33" i="11"/>
  <c r="W34" i="11"/>
  <c r="W35" i="11"/>
  <c r="W36" i="11"/>
  <c r="W37" i="11"/>
  <c r="X37" i="11" s="1"/>
  <c r="W38" i="11"/>
  <c r="X38" i="11" s="1"/>
  <c r="W39" i="11"/>
  <c r="X39" i="11" s="1"/>
  <c r="W40" i="11"/>
  <c r="X40" i="11" s="1"/>
  <c r="W41" i="11"/>
  <c r="X41" i="11" s="1"/>
  <c r="S19" i="11"/>
  <c r="R2" i="11"/>
  <c r="S2" i="11" s="1"/>
  <c r="R3" i="11"/>
  <c r="S3" i="11" s="1"/>
  <c r="R4" i="11"/>
  <c r="S4" i="11" s="1"/>
  <c r="R5" i="11"/>
  <c r="S5" i="11" s="1"/>
  <c r="R6" i="11"/>
  <c r="S6" i="11" s="1"/>
  <c r="R7" i="11"/>
  <c r="S7" i="11" s="1"/>
  <c r="R8" i="11"/>
  <c r="S8" i="11" s="1"/>
  <c r="R9" i="11"/>
  <c r="S9" i="11" s="1"/>
  <c r="R10" i="11"/>
  <c r="S10" i="11" s="1"/>
  <c r="R11" i="11"/>
  <c r="S11" i="11" s="1"/>
  <c r="R12" i="11"/>
  <c r="S12" i="11" s="1"/>
  <c r="R13" i="11"/>
  <c r="S13" i="11" s="1"/>
  <c r="R14" i="11"/>
  <c r="S14" i="11" s="1"/>
  <c r="R15" i="11"/>
  <c r="S15" i="11" s="1"/>
  <c r="R16" i="11"/>
  <c r="S16" i="11" s="1"/>
  <c r="R17" i="11"/>
  <c r="S17" i="11" s="1"/>
  <c r="R18" i="11"/>
  <c r="S18" i="11" s="1"/>
  <c r="R19" i="11"/>
  <c r="R20" i="11"/>
  <c r="S20" i="11" s="1"/>
  <c r="R21" i="11"/>
  <c r="S21" i="11" s="1"/>
  <c r="R22" i="11"/>
  <c r="S22" i="11" s="1"/>
  <c r="R23" i="11"/>
  <c r="S23" i="11" s="1"/>
  <c r="R24" i="11"/>
  <c r="S24" i="11" s="1"/>
  <c r="R25" i="11"/>
  <c r="S25" i="11" s="1"/>
  <c r="R26" i="11"/>
  <c r="S26" i="11" s="1"/>
  <c r="R27" i="11"/>
  <c r="S27" i="11" s="1"/>
  <c r="R28" i="11"/>
  <c r="S28" i="11" s="1"/>
  <c r="R29" i="11"/>
  <c r="S29" i="11" s="1"/>
  <c r="R30" i="11"/>
  <c r="S30" i="11" s="1"/>
  <c r="R31" i="11"/>
  <c r="S31" i="11" s="1"/>
  <c r="R32" i="11"/>
  <c r="S32" i="11" s="1"/>
  <c r="R33" i="11"/>
  <c r="S33" i="11" s="1"/>
  <c r="R34" i="11"/>
  <c r="S34" i="11" s="1"/>
  <c r="R35" i="11"/>
  <c r="S35" i="11" s="1"/>
  <c r="R36" i="11"/>
  <c r="S36" i="11" s="1"/>
  <c r="R37" i="11"/>
  <c r="S37" i="11" s="1"/>
  <c r="R38" i="11"/>
  <c r="S38" i="11" s="1"/>
  <c r="R39" i="11"/>
  <c r="S39" i="11" s="1"/>
  <c r="R40" i="11"/>
  <c r="S40" i="11" s="1"/>
  <c r="R41" i="11"/>
  <c r="S41" i="11" s="1"/>
  <c r="N28" i="11"/>
  <c r="N30" i="11"/>
  <c r="M2" i="11"/>
  <c r="N2" i="11" s="1"/>
  <c r="M3" i="11"/>
  <c r="N3" i="11" s="1"/>
  <c r="M4" i="11"/>
  <c r="N4" i="11" s="1"/>
  <c r="M5" i="11"/>
  <c r="N5" i="11" s="1"/>
  <c r="M6" i="11"/>
  <c r="N6" i="11" s="1"/>
  <c r="M7" i="11"/>
  <c r="N7" i="11" s="1"/>
  <c r="M8" i="11"/>
  <c r="N8" i="11" s="1"/>
  <c r="M9" i="11"/>
  <c r="N9" i="11" s="1"/>
  <c r="M10" i="11"/>
  <c r="N10" i="11" s="1"/>
  <c r="M11" i="11"/>
  <c r="N11" i="11" s="1"/>
  <c r="M12" i="11"/>
  <c r="N12" i="11" s="1"/>
  <c r="M13" i="11"/>
  <c r="N13" i="11" s="1"/>
  <c r="M14" i="11"/>
  <c r="N14" i="11" s="1"/>
  <c r="M15" i="11"/>
  <c r="N15" i="11" s="1"/>
  <c r="M16" i="11"/>
  <c r="N16" i="11" s="1"/>
  <c r="M17" i="11"/>
  <c r="N17" i="11" s="1"/>
  <c r="M18" i="11"/>
  <c r="N18" i="11" s="1"/>
  <c r="M19" i="11"/>
  <c r="N19" i="11" s="1"/>
  <c r="M20" i="11"/>
  <c r="N20" i="11" s="1"/>
  <c r="M21" i="11"/>
  <c r="N21" i="11" s="1"/>
  <c r="M22" i="11"/>
  <c r="N22" i="11" s="1"/>
  <c r="M23" i="11"/>
  <c r="N23" i="11" s="1"/>
  <c r="M24" i="11"/>
  <c r="N24" i="11" s="1"/>
  <c r="M25" i="11"/>
  <c r="N25" i="11" s="1"/>
  <c r="M26" i="11"/>
  <c r="N26" i="11" s="1"/>
  <c r="M27" i="11"/>
  <c r="N27" i="11" s="1"/>
  <c r="M28" i="11"/>
  <c r="M29" i="11"/>
  <c r="N29" i="11" s="1"/>
  <c r="M30" i="11"/>
  <c r="M31" i="11"/>
  <c r="N31" i="11" s="1"/>
  <c r="M32" i="11"/>
  <c r="N32" i="11" s="1"/>
  <c r="M33" i="11"/>
  <c r="N33" i="11" s="1"/>
  <c r="M34" i="11"/>
  <c r="N34" i="11" s="1"/>
  <c r="M35" i="11"/>
  <c r="N35" i="11" s="1"/>
  <c r="M36" i="11"/>
  <c r="N36" i="11" s="1"/>
  <c r="M37" i="11"/>
  <c r="N37" i="11" s="1"/>
  <c r="M38" i="11"/>
  <c r="N38" i="11" s="1"/>
  <c r="M39" i="11"/>
  <c r="N39" i="11" s="1"/>
  <c r="M40" i="11"/>
  <c r="N40" i="11" s="1"/>
  <c r="M41" i="11"/>
  <c r="N41" i="11" s="1"/>
  <c r="H2" i="11"/>
  <c r="I2" i="11" s="1"/>
  <c r="H3" i="11"/>
  <c r="I3" i="11" s="1"/>
  <c r="H4" i="11"/>
  <c r="I4" i="11" s="1"/>
  <c r="H5" i="11"/>
  <c r="I5" i="11" s="1"/>
  <c r="H6" i="1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I16" i="11" s="1"/>
  <c r="H17" i="11"/>
  <c r="I17" i="11" s="1"/>
  <c r="H18" i="11"/>
  <c r="I18" i="11" s="1"/>
  <c r="H19" i="11"/>
  <c r="I19" i="11" s="1"/>
  <c r="H20" i="11"/>
  <c r="I20" i="11" s="1"/>
  <c r="H21" i="11"/>
  <c r="I21" i="11" s="1"/>
  <c r="H22" i="11"/>
  <c r="I22" i="11" s="1"/>
  <c r="H23" i="11"/>
  <c r="I23" i="11" s="1"/>
  <c r="H24" i="11"/>
  <c r="I24" i="11" s="1"/>
  <c r="H25" i="11"/>
  <c r="I25" i="11" s="1"/>
  <c r="H26" i="11"/>
  <c r="I26" i="11" s="1"/>
  <c r="H27" i="11"/>
  <c r="I27" i="11" s="1"/>
  <c r="H28" i="11"/>
  <c r="I28" i="11" s="1"/>
  <c r="H29" i="11"/>
  <c r="I29" i="11" s="1"/>
  <c r="H30" i="11"/>
  <c r="I30" i="11" s="1"/>
  <c r="H31" i="11"/>
  <c r="I31" i="11" s="1"/>
  <c r="H32" i="11"/>
  <c r="I32" i="11" s="1"/>
  <c r="H33" i="11"/>
  <c r="I33" i="11" s="1"/>
  <c r="H34" i="11"/>
  <c r="I34" i="11" s="1"/>
  <c r="H35" i="11"/>
  <c r="I35" i="11" s="1"/>
  <c r="H36" i="11"/>
  <c r="I36" i="11" s="1"/>
  <c r="H37" i="11"/>
  <c r="I37" i="11" s="1"/>
  <c r="H38" i="11"/>
  <c r="I38" i="11" s="1"/>
  <c r="H39" i="11"/>
  <c r="I39" i="11" s="1"/>
  <c r="H40" i="11"/>
  <c r="I40" i="11" s="1"/>
  <c r="H41" i="11"/>
  <c r="I41" i="11" s="1"/>
  <c r="C2" i="11"/>
  <c r="D2" i="11" s="1"/>
  <c r="C3" i="11"/>
  <c r="D3" i="11" s="1"/>
  <c r="C4" i="11"/>
  <c r="D4" i="11" s="1"/>
  <c r="C5" i="11"/>
  <c r="D5" i="11" s="1"/>
  <c r="C6" i="11"/>
  <c r="D6" i="11" s="1"/>
  <c r="C7" i="11"/>
  <c r="D7" i="11" s="1"/>
  <c r="C8" i="11"/>
  <c r="D8" i="11" s="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C25" i="11"/>
  <c r="D25" i="11" s="1"/>
  <c r="C26" i="11"/>
  <c r="D26" i="11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C33" i="11"/>
  <c r="D33" i="11" s="1"/>
  <c r="C34" i="11"/>
  <c r="D34" i="11" s="1"/>
  <c r="C35" i="11"/>
  <c r="D35" i="11" s="1"/>
  <c r="C36" i="11"/>
  <c r="D36" i="11" s="1"/>
  <c r="C37" i="11"/>
  <c r="D37" i="11" s="1"/>
  <c r="C38" i="11"/>
  <c r="D38" i="11" s="1"/>
  <c r="C39" i="11"/>
  <c r="D39" i="11" s="1"/>
  <c r="C40" i="11"/>
  <c r="D40" i="11" s="1"/>
  <c r="C41" i="11"/>
  <c r="D41" i="11" s="1"/>
  <c r="X15" i="10"/>
  <c r="X17" i="10"/>
  <c r="X18" i="10"/>
  <c r="X19" i="10"/>
  <c r="X20" i="10"/>
  <c r="X21" i="10"/>
  <c r="X22" i="10"/>
  <c r="X26" i="10"/>
  <c r="X27" i="10"/>
  <c r="X28" i="10"/>
  <c r="X29" i="10"/>
  <c r="X30" i="10"/>
  <c r="X31" i="10"/>
  <c r="X32" i="10"/>
  <c r="X33" i="10"/>
  <c r="W2" i="10"/>
  <c r="X2" i="10" s="1"/>
  <c r="W3" i="10"/>
  <c r="X3" i="10" s="1"/>
  <c r="W4" i="10"/>
  <c r="X4" i="10" s="1"/>
  <c r="W5" i="10"/>
  <c r="X5" i="10" s="1"/>
  <c r="W6" i="10"/>
  <c r="X6" i="10" s="1"/>
  <c r="W7" i="10"/>
  <c r="X7" i="10" s="1"/>
  <c r="W8" i="10"/>
  <c r="X8" i="10" s="1"/>
  <c r="W9" i="10"/>
  <c r="X9" i="10" s="1"/>
  <c r="W10" i="10"/>
  <c r="X10" i="10" s="1"/>
  <c r="W11" i="10"/>
  <c r="X11" i="10" s="1"/>
  <c r="W12" i="10"/>
  <c r="X12" i="10" s="1"/>
  <c r="W13" i="10"/>
  <c r="X13" i="10" s="1"/>
  <c r="W14" i="10"/>
  <c r="X14" i="10" s="1"/>
  <c r="W15" i="10"/>
  <c r="W16" i="10"/>
  <c r="X16" i="10" s="1"/>
  <c r="W17" i="10"/>
  <c r="W18" i="10"/>
  <c r="W19" i="10"/>
  <c r="W20" i="10"/>
  <c r="W21" i="10"/>
  <c r="W22" i="10"/>
  <c r="W23" i="10"/>
  <c r="X23" i="10" s="1"/>
  <c r="W24" i="10"/>
  <c r="X24" i="10" s="1"/>
  <c r="W25" i="10"/>
  <c r="X25" i="10" s="1"/>
  <c r="W26" i="10"/>
  <c r="W27" i="10"/>
  <c r="W28" i="10"/>
  <c r="W29" i="10"/>
  <c r="W30" i="10"/>
  <c r="W31" i="10"/>
  <c r="W32" i="10"/>
  <c r="W33" i="10"/>
  <c r="W34" i="10"/>
  <c r="X34" i="10" s="1"/>
  <c r="W35" i="10"/>
  <c r="X35" i="10" s="1"/>
  <c r="W36" i="10"/>
  <c r="X36" i="10" s="1"/>
  <c r="W37" i="10"/>
  <c r="X37" i="10" s="1"/>
  <c r="W38" i="10"/>
  <c r="X38" i="10" s="1"/>
  <c r="W39" i="10"/>
  <c r="X39" i="10" s="1"/>
  <c r="W40" i="10"/>
  <c r="X40" i="10" s="1"/>
  <c r="W41" i="10"/>
  <c r="X41" i="10" s="1"/>
  <c r="S2" i="10"/>
  <c r="S3" i="10"/>
  <c r="S4" i="10"/>
  <c r="S5" i="10"/>
  <c r="S34" i="10"/>
  <c r="R2" i="10"/>
  <c r="R3" i="10"/>
  <c r="R4" i="10"/>
  <c r="R5" i="10"/>
  <c r="R6" i="10"/>
  <c r="S6" i="10" s="1"/>
  <c r="R7" i="10"/>
  <c r="S7" i="10" s="1"/>
  <c r="R8" i="10"/>
  <c r="S8" i="10" s="1"/>
  <c r="R9" i="10"/>
  <c r="S9" i="10" s="1"/>
  <c r="R10" i="10"/>
  <c r="S10" i="10" s="1"/>
  <c r="R11" i="10"/>
  <c r="S11" i="10" s="1"/>
  <c r="R12" i="10"/>
  <c r="S12" i="10" s="1"/>
  <c r="R13" i="10"/>
  <c r="S13" i="10" s="1"/>
  <c r="R14" i="10"/>
  <c r="S14" i="10" s="1"/>
  <c r="R15" i="10"/>
  <c r="S15" i="10" s="1"/>
  <c r="R16" i="10"/>
  <c r="S16" i="10" s="1"/>
  <c r="R17" i="10"/>
  <c r="S17" i="10" s="1"/>
  <c r="R18" i="10"/>
  <c r="S18" i="10" s="1"/>
  <c r="R19" i="10"/>
  <c r="S19" i="10" s="1"/>
  <c r="R20" i="10"/>
  <c r="S20" i="10" s="1"/>
  <c r="R21" i="10"/>
  <c r="S21" i="10" s="1"/>
  <c r="R22" i="10"/>
  <c r="S22" i="10" s="1"/>
  <c r="R23" i="10"/>
  <c r="S23" i="10" s="1"/>
  <c r="R24" i="10"/>
  <c r="S24" i="10" s="1"/>
  <c r="R25" i="10"/>
  <c r="S25" i="10" s="1"/>
  <c r="R26" i="10"/>
  <c r="S26" i="10" s="1"/>
  <c r="R27" i="10"/>
  <c r="S27" i="10" s="1"/>
  <c r="R28" i="10"/>
  <c r="S28" i="10" s="1"/>
  <c r="R29" i="10"/>
  <c r="S29" i="10" s="1"/>
  <c r="R30" i="10"/>
  <c r="S30" i="10" s="1"/>
  <c r="R31" i="10"/>
  <c r="S31" i="10" s="1"/>
  <c r="R32" i="10"/>
  <c r="S32" i="10" s="1"/>
  <c r="R33" i="10"/>
  <c r="S33" i="10" s="1"/>
  <c r="R34" i="10"/>
  <c r="R35" i="10"/>
  <c r="S35" i="10" s="1"/>
  <c r="R36" i="10"/>
  <c r="S36" i="10" s="1"/>
  <c r="R37" i="10"/>
  <c r="S37" i="10" s="1"/>
  <c r="R38" i="10"/>
  <c r="S38" i="10" s="1"/>
  <c r="R39" i="10"/>
  <c r="S39" i="10" s="1"/>
  <c r="R40" i="10"/>
  <c r="S40" i="10" s="1"/>
  <c r="R41" i="10"/>
  <c r="S41" i="10" s="1"/>
  <c r="M2" i="10"/>
  <c r="N2" i="10" s="1"/>
  <c r="M3" i="10"/>
  <c r="N3" i="10" s="1"/>
  <c r="M4" i="10"/>
  <c r="N4" i="10" s="1"/>
  <c r="M5" i="10"/>
  <c r="N5" i="10" s="1"/>
  <c r="M6" i="10"/>
  <c r="N6" i="10" s="1"/>
  <c r="M7" i="10"/>
  <c r="N7" i="10" s="1"/>
  <c r="M8" i="10"/>
  <c r="N8" i="10" s="1"/>
  <c r="M9" i="10"/>
  <c r="N9" i="10" s="1"/>
  <c r="M10" i="10"/>
  <c r="N10" i="10" s="1"/>
  <c r="M11" i="10"/>
  <c r="N11" i="10" s="1"/>
  <c r="M12" i="10"/>
  <c r="N12" i="10" s="1"/>
  <c r="M13" i="10"/>
  <c r="N13" i="10" s="1"/>
  <c r="M14" i="10"/>
  <c r="N14" i="10" s="1"/>
  <c r="M15" i="10"/>
  <c r="N15" i="10" s="1"/>
  <c r="M16" i="10"/>
  <c r="N16" i="10" s="1"/>
  <c r="M17" i="10"/>
  <c r="N17" i="10" s="1"/>
  <c r="M18" i="10"/>
  <c r="N18" i="10" s="1"/>
  <c r="M19" i="10"/>
  <c r="N19" i="10" s="1"/>
  <c r="M20" i="10"/>
  <c r="N20" i="10" s="1"/>
  <c r="M21" i="10"/>
  <c r="N21" i="10" s="1"/>
  <c r="M22" i="10"/>
  <c r="N22" i="10" s="1"/>
  <c r="M23" i="10"/>
  <c r="N23" i="10" s="1"/>
  <c r="M24" i="10"/>
  <c r="N24" i="10" s="1"/>
  <c r="M25" i="10"/>
  <c r="N25" i="10" s="1"/>
  <c r="M26" i="10"/>
  <c r="N26" i="10" s="1"/>
  <c r="M27" i="10"/>
  <c r="N27" i="10" s="1"/>
  <c r="M28" i="10"/>
  <c r="N28" i="10" s="1"/>
  <c r="M29" i="10"/>
  <c r="N29" i="10" s="1"/>
  <c r="M30" i="10"/>
  <c r="N30" i="10" s="1"/>
  <c r="M31" i="10"/>
  <c r="N31" i="10" s="1"/>
  <c r="M32" i="10"/>
  <c r="N32" i="10" s="1"/>
  <c r="M33" i="10"/>
  <c r="N33" i="10" s="1"/>
  <c r="M34" i="10"/>
  <c r="N34" i="10" s="1"/>
  <c r="M35" i="10"/>
  <c r="N35" i="10" s="1"/>
  <c r="M36" i="10"/>
  <c r="N36" i="10" s="1"/>
  <c r="M37" i="10"/>
  <c r="N37" i="10" s="1"/>
  <c r="M38" i="10"/>
  <c r="N38" i="10" s="1"/>
  <c r="M39" i="10"/>
  <c r="N39" i="10" s="1"/>
  <c r="M40" i="10"/>
  <c r="N40" i="10" s="1"/>
  <c r="M41" i="10"/>
  <c r="N41" i="10" s="1"/>
  <c r="H2" i="10"/>
  <c r="I2" i="10" s="1"/>
  <c r="H3" i="10"/>
  <c r="I3" i="10" s="1"/>
  <c r="H4" i="10"/>
  <c r="I4" i="10" s="1"/>
  <c r="H5" i="10"/>
  <c r="I5" i="10" s="1"/>
  <c r="H6" i="10"/>
  <c r="I6" i="10" s="1"/>
  <c r="H7" i="10"/>
  <c r="I7" i="10" s="1"/>
  <c r="H8" i="10"/>
  <c r="I8" i="10" s="1"/>
  <c r="H9" i="10"/>
  <c r="I9" i="10" s="1"/>
  <c r="H10" i="10"/>
  <c r="I10" i="10" s="1"/>
  <c r="H11" i="10"/>
  <c r="I11" i="10" s="1"/>
  <c r="H12" i="10"/>
  <c r="I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I31" i="10" s="1"/>
  <c r="H32" i="10"/>
  <c r="I32" i="10" s="1"/>
  <c r="H33" i="10"/>
  <c r="I33" i="10" s="1"/>
  <c r="H34" i="10"/>
  <c r="I34" i="10" s="1"/>
  <c r="H35" i="10"/>
  <c r="I35" i="10" s="1"/>
  <c r="H36" i="10"/>
  <c r="I36" i="10" s="1"/>
  <c r="H37" i="10"/>
  <c r="I37" i="10" s="1"/>
  <c r="H38" i="10"/>
  <c r="I38" i="10" s="1"/>
  <c r="H39" i="10"/>
  <c r="I39" i="10" s="1"/>
  <c r="H40" i="10"/>
  <c r="I40" i="10" s="1"/>
  <c r="H41" i="10"/>
  <c r="I41" i="10" s="1"/>
  <c r="C2" i="10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27" i="10"/>
  <c r="D27" i="10" s="1"/>
  <c r="C28" i="10"/>
  <c r="D28" i="10" s="1"/>
  <c r="C29" i="10"/>
  <c r="D29" i="10" s="1"/>
  <c r="C30" i="10"/>
  <c r="D30" i="10" s="1"/>
  <c r="C31" i="10"/>
  <c r="D31" i="10" s="1"/>
  <c r="C32" i="10"/>
  <c r="D32" i="10" s="1"/>
  <c r="C33" i="10"/>
  <c r="D33" i="10" s="1"/>
  <c r="C34" i="10"/>
  <c r="D34" i="10" s="1"/>
  <c r="C35" i="10"/>
  <c r="D35" i="10" s="1"/>
  <c r="C36" i="10"/>
  <c r="D36" i="10" s="1"/>
  <c r="C37" i="10"/>
  <c r="D37" i="10" s="1"/>
  <c r="C38" i="10"/>
  <c r="D38" i="10" s="1"/>
  <c r="C39" i="10"/>
  <c r="D39" i="10" s="1"/>
  <c r="C40" i="10"/>
  <c r="D40" i="10" s="1"/>
  <c r="C41" i="10"/>
  <c r="D41" i="10" s="1"/>
  <c r="X14" i="1"/>
  <c r="X15" i="1"/>
  <c r="X16" i="1"/>
  <c r="X17" i="1"/>
  <c r="X18" i="1"/>
  <c r="X19" i="1"/>
  <c r="X20" i="1"/>
  <c r="X21" i="1"/>
  <c r="X41" i="1"/>
  <c r="W2" i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W15" i="1"/>
  <c r="W16" i="1"/>
  <c r="W17" i="1"/>
  <c r="W18" i="1"/>
  <c r="W19" i="1"/>
  <c r="W20" i="1"/>
  <c r="W21" i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S14" i="1"/>
  <c r="S15" i="1"/>
  <c r="S16" i="1"/>
  <c r="S17" i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R15" i="1"/>
  <c r="R16" i="1"/>
  <c r="R17" i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5B5A8E-53EF-4CA4-BC9C-6ADD2A4232E5}" keepAlive="1" name="Query - executionTime1" description="Connessione alla query 'executionTime1' nella cartella di lavoro." type="5" refreshedVersion="8" background="1" saveData="1">
    <dbPr connection="Provider=Microsoft.Mashup.OleDb.1;Data Source=$Workbook$;Location=executionTime1;Extended Properties=&quot;&quot;" command="SELECT * FROM [executionTime1]"/>
  </connection>
  <connection id="2" xr16:uid="{62E50DD7-906A-46DC-A63C-5E82C9E60191}" keepAlive="1" name="Query - executionTime1 (2)" description="Connessione alla query 'executionTime1 (2)' nella cartella di lavoro." type="5" refreshedVersion="8" background="1" saveData="1">
    <dbPr connection="Provider=Microsoft.Mashup.OleDb.1;Data Source=$Workbook$;Location=&quot;executionTime1 (2)&quot;;Extended Properties=&quot;&quot;" command="SELECT * FROM [executionTime1 (2)]"/>
  </connection>
  <connection id="3" xr16:uid="{01530110-42B2-414C-8B46-8F61DE7229FF}" keepAlive="1" name="Query - executionTime1 (3)" description="Connessione alla query 'executionTime1 (3)' nella cartella di lavoro." type="5" refreshedVersion="8" background="1" saveData="1">
    <dbPr connection="Provider=Microsoft.Mashup.OleDb.1;Data Source=$Workbook$;Location=&quot;executionTime1 (3)&quot;;Extended Properties=&quot;&quot;" command="SELECT * FROM [executionTime1 (3)]"/>
  </connection>
  <connection id="4" xr16:uid="{4A55DA8F-83D8-4084-BCD4-E3C4D04155BA}" keepAlive="1" name="Query - executionTime1 (4)" description="Connessione alla query 'executionTime1 (4)' nella cartella di lavoro." type="5" refreshedVersion="8" background="1" saveData="1">
    <dbPr connection="Provider=Microsoft.Mashup.OleDb.1;Data Source=$Workbook$;Location=&quot;executionTime1 (4)&quot;;Extended Properties=&quot;&quot;" command="SELECT * FROM [executionTime1 (4)]"/>
  </connection>
  <connection id="5" xr16:uid="{7C8CEA17-F1A4-4EA3-9199-FD2F9748C527}" keepAlive="1" name="Query - executionTime1 (5)" description="Connessione alla query 'executionTime1 (5)' nella cartella di lavoro." type="5" refreshedVersion="8" background="1" saveData="1">
    <dbPr connection="Provider=Microsoft.Mashup.OleDb.1;Data Source=$Workbook$;Location=&quot;executionTime1 (5)&quot;;Extended Properties=&quot;&quot;" command="SELECT * FROM [executionTime1 (5)]"/>
  </connection>
  <connection id="6" xr16:uid="{FD77A43E-3BD2-4F54-9292-55EC83CBF5DA}" keepAlive="1" name="Query - executionTime1 (6)" description="Connessione alla query 'executionTime1 (6)' nella cartella di lavoro." type="5" refreshedVersion="0" background="1">
    <dbPr connection="Provider=Microsoft.Mashup.OleDb.1;Data Source=$Workbook$;Location=&quot;executionTime1 (6)&quot;;Extended Properties=&quot;&quot;" command="SELECT * FROM [executionTime1 (6)]"/>
  </connection>
  <connection id="7" xr16:uid="{E20D547D-8C56-4C41-804E-C84E88605EFB}" keepAlive="1" name="Query - executionTime10" description="Connessione alla query 'executionTime10' nella cartella di lavoro." type="5" refreshedVersion="8" background="1" saveData="1">
    <dbPr connection="Provider=Microsoft.Mashup.OleDb.1;Data Source=$Workbook$;Location=executionTime10;Extended Properties=&quot;&quot;" command="SELECT * FROM [executionTime10]"/>
  </connection>
  <connection id="8" xr16:uid="{1D6EAAA1-911B-4DFB-9CCA-EBDE80BCB43B}" keepAlive="1" name="Query - executionTime10 (2)" description="Connessione alla query 'executionTime10 (2)' nella cartella di lavoro." type="5" refreshedVersion="8" background="1" saveData="1">
    <dbPr connection="Provider=Microsoft.Mashup.OleDb.1;Data Source=$Workbook$;Location=&quot;executionTime10 (2)&quot;;Extended Properties=&quot;&quot;" command="SELECT * FROM [executionTime10 (2)]"/>
  </connection>
  <connection id="9" xr16:uid="{C6102E11-8266-4307-9585-AB59160A56DC}" keepAlive="1" name="Query - executionTime10 (3)" description="Connessione alla query 'executionTime10 (3)' nella cartella di lavoro." type="5" refreshedVersion="8" background="1" saveData="1">
    <dbPr connection="Provider=Microsoft.Mashup.OleDb.1;Data Source=$Workbook$;Location=&quot;executionTime10 (3)&quot;;Extended Properties=&quot;&quot;" command="SELECT * FROM [executionTime10 (3)]"/>
  </connection>
  <connection id="10" xr16:uid="{34368F09-0FE8-4BEE-9D8F-63A67A173F9E}" keepAlive="1" name="Query - executionTime10 (4)" description="Connessione alla query 'executionTime10 (4)' nella cartella di lavoro." type="5" refreshedVersion="8" background="1" saveData="1">
    <dbPr connection="Provider=Microsoft.Mashup.OleDb.1;Data Source=$Workbook$;Location=&quot;executionTime10 (4)&quot;;Extended Properties=&quot;&quot;" command="SELECT * FROM [executionTime10 (4)]"/>
  </connection>
  <connection id="11" xr16:uid="{185B9E1E-1177-45AC-BE1B-B05B3B32C614}" keepAlive="1" name="Query - executionTime10 (5)" description="Connessione alla query 'executionTime10 (5)' nella cartella di lavoro." type="5" refreshedVersion="8" background="1" saveData="1">
    <dbPr connection="Provider=Microsoft.Mashup.OleDb.1;Data Source=$Workbook$;Location=&quot;executionTime10 (5)&quot;;Extended Properties=&quot;&quot;" command="SELECT * FROM [executionTime10 (5)]"/>
  </connection>
  <connection id="12" xr16:uid="{20202B78-1579-4319-894F-483622B7FC94}" keepAlive="1" name="Query - executionTime15" description="Connessione alla query 'executionTime15' nella cartella di lavoro." type="5" refreshedVersion="8" background="1" saveData="1">
    <dbPr connection="Provider=Microsoft.Mashup.OleDb.1;Data Source=$Workbook$;Location=executionTime15;Extended Properties=&quot;&quot;" command="SELECT * FROM [executionTime15]"/>
  </connection>
  <connection id="13" xr16:uid="{E70E535D-DBBB-43A5-B2F3-22CFDAF10CAD}" keepAlive="1" name="Query - executionTime15 (2)" description="Connessione alla query 'executionTime15 (2)' nella cartella di lavoro." type="5" refreshedVersion="8" background="1" saveData="1">
    <dbPr connection="Provider=Microsoft.Mashup.OleDb.1;Data Source=$Workbook$;Location=&quot;executionTime15 (2)&quot;;Extended Properties=&quot;&quot;" command="SELECT * FROM [executionTime15 (2)]"/>
  </connection>
  <connection id="14" xr16:uid="{F30920ED-15BE-4C99-9317-0F3C0B2B71A6}" keepAlive="1" name="Query - executionTime15 (3)" description="Connessione alla query 'executionTime15 (3)' nella cartella di lavoro." type="5" refreshedVersion="8" background="1" saveData="1">
    <dbPr connection="Provider=Microsoft.Mashup.OleDb.1;Data Source=$Workbook$;Location=&quot;executionTime15 (3)&quot;;Extended Properties=&quot;&quot;" command="SELECT * FROM [executionTime15 (3)]"/>
  </connection>
  <connection id="15" xr16:uid="{E43CE5F9-08E0-4948-9DEA-1985B63CD703}" keepAlive="1" name="Query - executionTime20" description="Connessione alla query 'executionTime20' nella cartella di lavoro." type="5" refreshedVersion="8" background="1" saveData="1">
    <dbPr connection="Provider=Microsoft.Mashup.OleDb.1;Data Source=$Workbook$;Location=executionTime20;Extended Properties=&quot;&quot;" command="SELECT * FROM [executionTime20]"/>
  </connection>
  <connection id="16" xr16:uid="{862C41A3-9F05-4AE2-BFDC-61359C0FD4C8}" keepAlive="1" name="Query - executionTime20 (2)" description="Connessione alla query 'executionTime20 (2)' nella cartella di lavoro." type="5" refreshedVersion="8" background="1" saveData="1">
    <dbPr connection="Provider=Microsoft.Mashup.OleDb.1;Data Source=$Workbook$;Location=&quot;executionTime20 (2)&quot;;Extended Properties=&quot;&quot;" command="SELECT * FROM [executionTime20 (2)]"/>
  </connection>
  <connection id="17" xr16:uid="{B14B1C8A-35A7-4FB9-BFD2-AF5DD8441F1A}" keepAlive="1" name="Query - executionTime20 (3)" description="Connessione alla query 'executionTime20 (3)' nella cartella di lavoro." type="5" refreshedVersion="8" background="1" saveData="1">
    <dbPr connection="Provider=Microsoft.Mashup.OleDb.1;Data Source=$Workbook$;Location=&quot;executionTime20 (3)&quot;;Extended Properties=&quot;&quot;" command="SELECT * FROM [executionTime20 (3)]"/>
  </connection>
  <connection id="18" xr16:uid="{40994E32-6C68-4C22-9F8B-5FC885E1BC76}" keepAlive="1" name="Query - executionTime20 (4)" description="Connessione alla query 'executionTime20 (4)' nella cartella di lavoro." type="5" refreshedVersion="8" background="1" saveData="1">
    <dbPr connection="Provider=Microsoft.Mashup.OleDb.1;Data Source=$Workbook$;Location=&quot;executionTime20 (4)&quot;;Extended Properties=&quot;&quot;" command="SELECT * FROM [executionTime20 (4)]"/>
  </connection>
  <connection id="19" xr16:uid="{3DBADB97-E6A0-4A3C-BE97-8072A0E6F6B1}" keepAlive="1" name="Query - executionTime20 (5)" description="Connessione alla query 'executionTime20 (5)' nella cartella di lavoro." type="5" refreshedVersion="8" background="1" saveData="1">
    <dbPr connection="Provider=Microsoft.Mashup.OleDb.1;Data Source=$Workbook$;Location=&quot;executionTime20 (5)&quot;;Extended Properties=&quot;&quot;" command="SELECT * FROM [executionTime20 (5)]"/>
  </connection>
  <connection id="20" xr16:uid="{02E5534E-E8EC-497F-87CB-39E2499430C6}" keepAlive="1" name="Query - executionTime5" description="Connessione alla query 'executionTime5' nella cartella di lavoro." type="5" refreshedVersion="8" background="1" saveData="1">
    <dbPr connection="Provider=Microsoft.Mashup.OleDb.1;Data Source=$Workbook$;Location=executionTime5;Extended Properties=&quot;&quot;" command="SELECT * FROM [executionTime5]"/>
  </connection>
  <connection id="21" xr16:uid="{439B72DD-01D8-4FC7-8BEE-09FF40F51D37}" keepAlive="1" name="Query - executionTime5 (2)" description="Connessione alla query 'executionTime5 (2)' nella cartella di lavoro." type="5" refreshedVersion="8" background="1" saveData="1">
    <dbPr connection="Provider=Microsoft.Mashup.OleDb.1;Data Source=$Workbook$;Location=&quot;executionTime5 (2)&quot;;Extended Properties=&quot;&quot;" command="SELECT * FROM [executionTime5 (2)]"/>
  </connection>
  <connection id="22" xr16:uid="{97913E8F-E338-476A-A32B-4DC61B03EE91}" keepAlive="1" name="Query - executionTime5 (3)" description="Connessione alla query 'executionTime5 (3)' nella cartella di lavoro." type="5" refreshedVersion="8" background="1" saveData="1">
    <dbPr connection="Provider=Microsoft.Mashup.OleDb.1;Data Source=$Workbook$;Location=&quot;executionTime5 (3)&quot;;Extended Properties=&quot;&quot;" command="SELECT * FROM [executionTime5 (3)]"/>
  </connection>
</connections>
</file>

<file path=xl/sharedStrings.xml><?xml version="1.0" encoding="utf-8"?>
<sst xmlns="http://schemas.openxmlformats.org/spreadsheetml/2006/main" count="72" uniqueCount="4">
  <si>
    <t>nThreads</t>
  </si>
  <si>
    <t>executionTime</t>
  </si>
  <si>
    <t>Colonna1</t>
  </si>
  <si>
    <t>Colonna2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</si>
</sst>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'V1'!$C$2:$C$41</c:f>
              <c:numCache>
                <c:formatCode>General</c:formatCode>
                <c:ptCount val="40"/>
                <c:pt idx="0">
                  <c:v>481.029</c:v>
                </c:pt>
                <c:pt idx="1">
                  <c:v>251.374</c:v>
                </c:pt>
                <c:pt idx="2">
                  <c:v>177.31299999999999</c:v>
                </c:pt>
                <c:pt idx="3">
                  <c:v>132.61099999999999</c:v>
                </c:pt>
                <c:pt idx="4">
                  <c:v>115.169</c:v>
                </c:pt>
                <c:pt idx="5">
                  <c:v>94.159000000000006</c:v>
                </c:pt>
                <c:pt idx="6">
                  <c:v>87.331000000000003</c:v>
                </c:pt>
                <c:pt idx="7">
                  <c:v>91.438999999999993</c:v>
                </c:pt>
                <c:pt idx="8">
                  <c:v>87.236000000000004</c:v>
                </c:pt>
                <c:pt idx="9">
                  <c:v>85.173000000000002</c:v>
                </c:pt>
                <c:pt idx="10">
                  <c:v>84.352999999999994</c:v>
                </c:pt>
                <c:pt idx="11">
                  <c:v>81.790999999999997</c:v>
                </c:pt>
                <c:pt idx="12">
                  <c:v>74.528999999999996</c:v>
                </c:pt>
                <c:pt idx="13">
                  <c:v>72.799000000000007</c:v>
                </c:pt>
                <c:pt idx="14">
                  <c:v>72.471000000000004</c:v>
                </c:pt>
                <c:pt idx="15">
                  <c:v>67.331999999999994</c:v>
                </c:pt>
                <c:pt idx="16">
                  <c:v>66.188999999999993</c:v>
                </c:pt>
                <c:pt idx="17">
                  <c:v>61.680999999999997</c:v>
                </c:pt>
                <c:pt idx="18">
                  <c:v>57.822000000000003</c:v>
                </c:pt>
                <c:pt idx="19">
                  <c:v>55.348999999999997</c:v>
                </c:pt>
                <c:pt idx="20">
                  <c:v>52.716000000000001</c:v>
                </c:pt>
                <c:pt idx="21">
                  <c:v>48.875</c:v>
                </c:pt>
                <c:pt idx="22">
                  <c:v>49.642000000000003</c:v>
                </c:pt>
                <c:pt idx="23">
                  <c:v>46.408999999999999</c:v>
                </c:pt>
                <c:pt idx="24">
                  <c:v>45.536000000000001</c:v>
                </c:pt>
                <c:pt idx="25">
                  <c:v>46.183999999999997</c:v>
                </c:pt>
                <c:pt idx="26">
                  <c:v>44.27</c:v>
                </c:pt>
                <c:pt idx="27">
                  <c:v>43.502000000000002</c:v>
                </c:pt>
                <c:pt idx="28">
                  <c:v>42.625999999999998</c:v>
                </c:pt>
                <c:pt idx="29">
                  <c:v>44.058</c:v>
                </c:pt>
                <c:pt idx="30">
                  <c:v>44.701999999999998</c:v>
                </c:pt>
                <c:pt idx="31">
                  <c:v>44.45</c:v>
                </c:pt>
                <c:pt idx="32">
                  <c:v>53.819000000000003</c:v>
                </c:pt>
                <c:pt idx="33">
                  <c:v>53.088999999999999</c:v>
                </c:pt>
                <c:pt idx="34">
                  <c:v>53.545000000000002</c:v>
                </c:pt>
                <c:pt idx="35">
                  <c:v>53.512</c:v>
                </c:pt>
                <c:pt idx="36">
                  <c:v>52.738999999999997</c:v>
                </c:pt>
                <c:pt idx="37">
                  <c:v>52.134</c:v>
                </c:pt>
                <c:pt idx="38">
                  <c:v>53.866</c:v>
                </c:pt>
                <c:pt idx="39">
                  <c:v>52.500999999999998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F-4173-BC4B-B9DCE95AC879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'V1'!$H$2:$H$41</c:f>
              <c:numCache>
                <c:formatCode>General</c:formatCode>
                <c:ptCount val="40"/>
                <c:pt idx="0">
                  <c:v>2400.9969999999998</c:v>
                </c:pt>
                <c:pt idx="1">
                  <c:v>1235.075</c:v>
                </c:pt>
                <c:pt idx="2">
                  <c:v>887.072</c:v>
                </c:pt>
                <c:pt idx="3">
                  <c:v>675.36</c:v>
                </c:pt>
                <c:pt idx="4">
                  <c:v>568.47500000000002</c:v>
                </c:pt>
                <c:pt idx="5">
                  <c:v>501.62799999999999</c:v>
                </c:pt>
                <c:pt idx="6">
                  <c:v>450.89299999999997</c:v>
                </c:pt>
                <c:pt idx="7">
                  <c:v>428.62</c:v>
                </c:pt>
                <c:pt idx="8">
                  <c:v>433.94099999999997</c:v>
                </c:pt>
                <c:pt idx="9">
                  <c:v>387.43900000000002</c:v>
                </c:pt>
                <c:pt idx="10">
                  <c:v>370.06099999999998</c:v>
                </c:pt>
                <c:pt idx="11">
                  <c:v>369.36500000000001</c:v>
                </c:pt>
                <c:pt idx="12">
                  <c:v>332.99200000000002</c:v>
                </c:pt>
                <c:pt idx="13">
                  <c:v>320.755</c:v>
                </c:pt>
                <c:pt idx="14">
                  <c:v>315.39800000000002</c:v>
                </c:pt>
                <c:pt idx="15">
                  <c:v>292.928</c:v>
                </c:pt>
                <c:pt idx="16">
                  <c:v>276.92200000000003</c:v>
                </c:pt>
                <c:pt idx="17">
                  <c:v>273.625</c:v>
                </c:pt>
                <c:pt idx="18">
                  <c:v>264.54399999999998</c:v>
                </c:pt>
                <c:pt idx="19">
                  <c:v>252.178</c:v>
                </c:pt>
                <c:pt idx="20">
                  <c:v>248.59200000000001</c:v>
                </c:pt>
                <c:pt idx="21">
                  <c:v>239.596</c:v>
                </c:pt>
                <c:pt idx="22">
                  <c:v>253.18600000000001</c:v>
                </c:pt>
                <c:pt idx="23">
                  <c:v>253.51400000000001</c:v>
                </c:pt>
                <c:pt idx="24">
                  <c:v>238.72</c:v>
                </c:pt>
                <c:pt idx="25">
                  <c:v>244.40600000000001</c:v>
                </c:pt>
                <c:pt idx="26">
                  <c:v>241.51400000000001</c:v>
                </c:pt>
                <c:pt idx="27">
                  <c:v>234.72900000000001</c:v>
                </c:pt>
                <c:pt idx="28">
                  <c:v>239.18</c:v>
                </c:pt>
                <c:pt idx="29">
                  <c:v>231.58099999999999</c:v>
                </c:pt>
                <c:pt idx="30">
                  <c:v>223.571</c:v>
                </c:pt>
                <c:pt idx="31">
                  <c:v>225.47399999999999</c:v>
                </c:pt>
                <c:pt idx="32">
                  <c:v>219.34700000000001</c:v>
                </c:pt>
                <c:pt idx="33">
                  <c:v>220.648</c:v>
                </c:pt>
                <c:pt idx="34">
                  <c:v>231.809</c:v>
                </c:pt>
                <c:pt idx="35">
                  <c:v>238.16800000000001</c:v>
                </c:pt>
                <c:pt idx="36">
                  <c:v>232.94399999999999</c:v>
                </c:pt>
                <c:pt idx="37">
                  <c:v>235.505</c:v>
                </c:pt>
                <c:pt idx="38">
                  <c:v>231.14599999999999</c:v>
                </c:pt>
                <c:pt idx="39">
                  <c:v>223.85499999999999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F-4173-BC4B-B9DCE95AC879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'V1'!$M$2:$M$41</c:f>
              <c:numCache>
                <c:formatCode>General</c:formatCode>
                <c:ptCount val="40"/>
                <c:pt idx="0">
                  <c:v>4890.741</c:v>
                </c:pt>
                <c:pt idx="1">
                  <c:v>2525.9259999999999</c:v>
                </c:pt>
                <c:pt idx="2">
                  <c:v>1785.992</c:v>
                </c:pt>
                <c:pt idx="3">
                  <c:v>1364.183</c:v>
                </c:pt>
                <c:pt idx="4">
                  <c:v>1172.521</c:v>
                </c:pt>
                <c:pt idx="5">
                  <c:v>1023.324</c:v>
                </c:pt>
                <c:pt idx="6">
                  <c:v>905.34199999999998</c:v>
                </c:pt>
                <c:pt idx="7">
                  <c:v>858.32399999999996</c:v>
                </c:pt>
                <c:pt idx="8">
                  <c:v>816.255</c:v>
                </c:pt>
                <c:pt idx="9">
                  <c:v>785.73800000000006</c:v>
                </c:pt>
                <c:pt idx="10">
                  <c:v>724.85500000000002</c:v>
                </c:pt>
                <c:pt idx="11">
                  <c:v>678.69600000000003</c:v>
                </c:pt>
                <c:pt idx="12">
                  <c:v>656.09699999999998</c:v>
                </c:pt>
                <c:pt idx="13">
                  <c:v>620.53599999999994</c:v>
                </c:pt>
                <c:pt idx="14">
                  <c:v>588.048</c:v>
                </c:pt>
                <c:pt idx="15">
                  <c:v>572.08000000000004</c:v>
                </c:pt>
                <c:pt idx="16">
                  <c:v>543.09400000000005</c:v>
                </c:pt>
                <c:pt idx="17">
                  <c:v>548.78300000000002</c:v>
                </c:pt>
                <c:pt idx="18">
                  <c:v>517.50400000000002</c:v>
                </c:pt>
                <c:pt idx="19">
                  <c:v>511.49200000000002</c:v>
                </c:pt>
                <c:pt idx="20">
                  <c:v>508.69900000000001</c:v>
                </c:pt>
                <c:pt idx="21">
                  <c:v>504.041</c:v>
                </c:pt>
                <c:pt idx="22">
                  <c:v>503.19099999999997</c:v>
                </c:pt>
                <c:pt idx="23">
                  <c:v>481.17399999999998</c:v>
                </c:pt>
                <c:pt idx="24">
                  <c:v>497.12</c:v>
                </c:pt>
                <c:pt idx="25">
                  <c:v>488.92399999999998</c:v>
                </c:pt>
                <c:pt idx="26">
                  <c:v>476.786</c:v>
                </c:pt>
                <c:pt idx="27">
                  <c:v>481.76400000000001</c:v>
                </c:pt>
                <c:pt idx="28">
                  <c:v>471.88299999999998</c:v>
                </c:pt>
                <c:pt idx="29">
                  <c:v>465.82499999999999</c:v>
                </c:pt>
                <c:pt idx="30">
                  <c:v>451.35199999999998</c:v>
                </c:pt>
                <c:pt idx="31">
                  <c:v>444.6</c:v>
                </c:pt>
                <c:pt idx="32">
                  <c:v>443.31400000000002</c:v>
                </c:pt>
                <c:pt idx="33">
                  <c:v>448.58699999999999</c:v>
                </c:pt>
                <c:pt idx="34">
                  <c:v>448.09800000000001</c:v>
                </c:pt>
                <c:pt idx="35">
                  <c:v>458.12299999999999</c:v>
                </c:pt>
                <c:pt idx="36">
                  <c:v>458.654</c:v>
                </c:pt>
                <c:pt idx="37">
                  <c:v>470.10599999999999</c:v>
                </c:pt>
                <c:pt idx="38">
                  <c:v>452.72399999999999</c:v>
                </c:pt>
                <c:pt idx="39">
                  <c:v>457.83100000000002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F-4173-BC4B-B9DCE95AC879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'V1'!$P$2:$P$41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'V1'!$R$2:$R$41</c:f>
              <c:numCache>
                <c:formatCode>General</c:formatCode>
                <c:ptCount val="40"/>
                <c:pt idx="0">
                  <c:v>7348.8959999999997</c:v>
                </c:pt>
                <c:pt idx="1">
                  <c:v>3868.3049999999998</c:v>
                </c:pt>
                <c:pt idx="2">
                  <c:v>2686.569</c:v>
                </c:pt>
                <c:pt idx="3">
                  <c:v>2117.8020000000001</c:v>
                </c:pt>
                <c:pt idx="4">
                  <c:v>1780.836</c:v>
                </c:pt>
                <c:pt idx="5">
                  <c:v>1556.3910000000001</c:v>
                </c:pt>
                <c:pt idx="6">
                  <c:v>1373.6590000000001</c:v>
                </c:pt>
                <c:pt idx="7">
                  <c:v>1272.212</c:v>
                </c:pt>
                <c:pt idx="8">
                  <c:v>1283.547</c:v>
                </c:pt>
                <c:pt idx="9">
                  <c:v>1157.037</c:v>
                </c:pt>
                <c:pt idx="10">
                  <c:v>1100.1659999999999</c:v>
                </c:pt>
                <c:pt idx="11">
                  <c:v>1051.5909999999999</c:v>
                </c:pt>
                <c:pt idx="12">
                  <c:v>980.46100000000001</c:v>
                </c:pt>
                <c:pt idx="13">
                  <c:v>926.971</c:v>
                </c:pt>
                <c:pt idx="14">
                  <c:v>900.13900000000001</c:v>
                </c:pt>
                <c:pt idx="15">
                  <c:v>851.09799999999996</c:v>
                </c:pt>
                <c:pt idx="16">
                  <c:v>834.01099999999997</c:v>
                </c:pt>
                <c:pt idx="17">
                  <c:v>801.654</c:v>
                </c:pt>
                <c:pt idx="18">
                  <c:v>811.61199999999997</c:v>
                </c:pt>
                <c:pt idx="19">
                  <c:v>743.61500000000001</c:v>
                </c:pt>
                <c:pt idx="20">
                  <c:v>717.45</c:v>
                </c:pt>
                <c:pt idx="21">
                  <c:v>700.55</c:v>
                </c:pt>
                <c:pt idx="22">
                  <c:v>738.78800000000001</c:v>
                </c:pt>
                <c:pt idx="23">
                  <c:v>683.24900000000002</c:v>
                </c:pt>
                <c:pt idx="24">
                  <c:v>681.01400000000001</c:v>
                </c:pt>
                <c:pt idx="25">
                  <c:v>686.57</c:v>
                </c:pt>
                <c:pt idx="26">
                  <c:v>686.52800000000002</c:v>
                </c:pt>
                <c:pt idx="27">
                  <c:v>680.75800000000004</c:v>
                </c:pt>
                <c:pt idx="28">
                  <c:v>671.351</c:v>
                </c:pt>
                <c:pt idx="29">
                  <c:v>666.47299999999996</c:v>
                </c:pt>
                <c:pt idx="30">
                  <c:v>665.87800000000004</c:v>
                </c:pt>
                <c:pt idx="31">
                  <c:v>663.79700000000003</c:v>
                </c:pt>
                <c:pt idx="32">
                  <c:v>683.37699999999995</c:v>
                </c:pt>
                <c:pt idx="33">
                  <c:v>655.97</c:v>
                </c:pt>
                <c:pt idx="34">
                  <c:v>663.13099999999997</c:v>
                </c:pt>
                <c:pt idx="35">
                  <c:v>693.26300000000003</c:v>
                </c:pt>
                <c:pt idx="36">
                  <c:v>671.86</c:v>
                </c:pt>
                <c:pt idx="37">
                  <c:v>696.06500000000005</c:v>
                </c:pt>
                <c:pt idx="38">
                  <c:v>653.31899999999996</c:v>
                </c:pt>
                <c:pt idx="39">
                  <c:v>688.05899999999997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F-4173-BC4B-B9DCE95AC879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'V1'!$W$2:$W$41</c:f>
              <c:numCache>
                <c:formatCode>General</c:formatCode>
                <c:ptCount val="40"/>
                <c:pt idx="0">
                  <c:v>10201.741</c:v>
                </c:pt>
                <c:pt idx="1">
                  <c:v>5227.9740000000002</c:v>
                </c:pt>
                <c:pt idx="2">
                  <c:v>3609.9360000000001</c:v>
                </c:pt>
                <c:pt idx="3">
                  <c:v>2806.6840000000002</c:v>
                </c:pt>
                <c:pt idx="4">
                  <c:v>2339.46</c:v>
                </c:pt>
                <c:pt idx="5">
                  <c:v>2048.3290000000002</c:v>
                </c:pt>
                <c:pt idx="6">
                  <c:v>1848.998</c:v>
                </c:pt>
                <c:pt idx="7">
                  <c:v>1693.115</c:v>
                </c:pt>
                <c:pt idx="8">
                  <c:v>1624.502</c:v>
                </c:pt>
                <c:pt idx="9">
                  <c:v>1560.7550000000001</c:v>
                </c:pt>
                <c:pt idx="10">
                  <c:v>1494.566</c:v>
                </c:pt>
                <c:pt idx="11">
                  <c:v>1368.09</c:v>
                </c:pt>
                <c:pt idx="12">
                  <c:v>1307.6030000000001</c:v>
                </c:pt>
                <c:pt idx="13">
                  <c:v>1266.0999999999999</c:v>
                </c:pt>
                <c:pt idx="14">
                  <c:v>1201.5809999999999</c:v>
                </c:pt>
                <c:pt idx="15">
                  <c:v>1135.528</c:v>
                </c:pt>
                <c:pt idx="16">
                  <c:v>1102.4259999999999</c:v>
                </c:pt>
                <c:pt idx="17">
                  <c:v>1059.8630000000001</c:v>
                </c:pt>
                <c:pt idx="18">
                  <c:v>1041.742</c:v>
                </c:pt>
                <c:pt idx="19">
                  <c:v>1022.625</c:v>
                </c:pt>
                <c:pt idx="20">
                  <c:v>991.60199999999998</c:v>
                </c:pt>
                <c:pt idx="21">
                  <c:v>968.65200000000004</c:v>
                </c:pt>
                <c:pt idx="22">
                  <c:v>960.62300000000005</c:v>
                </c:pt>
                <c:pt idx="23">
                  <c:v>983.88699999999994</c:v>
                </c:pt>
                <c:pt idx="24">
                  <c:v>972.72699999999998</c:v>
                </c:pt>
                <c:pt idx="25">
                  <c:v>983.43299999999999</c:v>
                </c:pt>
                <c:pt idx="26">
                  <c:v>968.1</c:v>
                </c:pt>
                <c:pt idx="27">
                  <c:v>968.21299999999997</c:v>
                </c:pt>
                <c:pt idx="28">
                  <c:v>914.10299999999995</c:v>
                </c:pt>
                <c:pt idx="29">
                  <c:v>890.69799999999998</c:v>
                </c:pt>
                <c:pt idx="30">
                  <c:v>897.62099999999998</c:v>
                </c:pt>
                <c:pt idx="31">
                  <c:v>892.21199999999999</c:v>
                </c:pt>
                <c:pt idx="32">
                  <c:v>870.48</c:v>
                </c:pt>
                <c:pt idx="33">
                  <c:v>894.86800000000005</c:v>
                </c:pt>
                <c:pt idx="34">
                  <c:v>892.45799999999997</c:v>
                </c:pt>
                <c:pt idx="35">
                  <c:v>973.51300000000003</c:v>
                </c:pt>
                <c:pt idx="36">
                  <c:v>941.01300000000003</c:v>
                </c:pt>
                <c:pt idx="37">
                  <c:v>939.01800000000003</c:v>
                </c:pt>
                <c:pt idx="38">
                  <c:v>896.85199999999998</c:v>
                </c:pt>
                <c:pt idx="39">
                  <c:v>900.98400000000004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EF-4173-BC4B-B9DCE95A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'V1'!$X$2:$X$41</c:f>
              <c:numCache>
                <c:formatCode>General</c:formatCode>
                <c:ptCount val="40"/>
                <c:pt idx="0">
                  <c:v>1.9604496918712209</c:v>
                </c:pt>
                <c:pt idx="1">
                  <c:v>3.8255737308563509</c:v>
                </c:pt>
                <c:pt idx="2">
                  <c:v>5.5402644257405118</c:v>
                </c:pt>
                <c:pt idx="3">
                  <c:v>7.1258467287375415</c:v>
                </c:pt>
                <c:pt idx="4">
                  <c:v>8.5489813888675155</c:v>
                </c:pt>
                <c:pt idx="5">
                  <c:v>9.7640564577272482</c:v>
                </c:pt>
                <c:pt idx="6">
                  <c:v>10.816669352806223</c:v>
                </c:pt>
                <c:pt idx="7">
                  <c:v>11.81254669647366</c:v>
                </c:pt>
                <c:pt idx="8">
                  <c:v>12.311465298288338</c:v>
                </c:pt>
                <c:pt idx="9">
                  <c:v>12.814311022549983</c:v>
                </c:pt>
                <c:pt idx="10">
                  <c:v>13.381811174615239</c:v>
                </c:pt>
                <c:pt idx="11">
                  <c:v>14.618921269799502</c:v>
                </c:pt>
                <c:pt idx="12">
                  <c:v>15.295162216666679</c:v>
                </c:pt>
                <c:pt idx="13">
                  <c:v>15.796540557617883</c:v>
                </c:pt>
                <c:pt idx="14">
                  <c:v>16.644737225372239</c:v>
                </c:pt>
                <c:pt idx="15">
                  <c:v>17.612951860279974</c:v>
                </c:pt>
                <c:pt idx="16">
                  <c:v>18.141807250554688</c:v>
                </c:pt>
                <c:pt idx="17">
                  <c:v>18.870363433764552</c:v>
                </c:pt>
                <c:pt idx="18">
                  <c:v>19.198611556412242</c:v>
                </c:pt>
                <c:pt idx="19">
                  <c:v>19.557511306686223</c:v>
                </c:pt>
                <c:pt idx="20">
                  <c:v>20.169382474016793</c:v>
                </c:pt>
                <c:pt idx="21">
                  <c:v>20.64724999277346</c:v>
                </c:pt>
                <c:pt idx="22">
                  <c:v>20.819822136259489</c:v>
                </c:pt>
                <c:pt idx="23">
                  <c:v>20.327537613567412</c:v>
                </c:pt>
                <c:pt idx="24">
                  <c:v>20.560753428248624</c:v>
                </c:pt>
                <c:pt idx="25">
                  <c:v>20.336921783181975</c:v>
                </c:pt>
                <c:pt idx="26">
                  <c:v>20.659022828220223</c:v>
                </c:pt>
                <c:pt idx="27">
                  <c:v>20.656611716636732</c:v>
                </c:pt>
                <c:pt idx="28">
                  <c:v>21.879372455839224</c:v>
                </c:pt>
                <c:pt idx="29">
                  <c:v>22.454299886156701</c:v>
                </c:pt>
                <c:pt idx="30">
                  <c:v>22.281118645842735</c:v>
                </c:pt>
                <c:pt idx="31">
                  <c:v>22.416197047338525</c:v>
                </c:pt>
                <c:pt idx="32">
                  <c:v>22.975829427442331</c:v>
                </c:pt>
                <c:pt idx="33">
                  <c:v>22.349664978521972</c:v>
                </c:pt>
                <c:pt idx="34">
                  <c:v>22.41001817452474</c:v>
                </c:pt>
                <c:pt idx="35">
                  <c:v>20.544152979980751</c:v>
                </c:pt>
                <c:pt idx="36">
                  <c:v>21.253691500542498</c:v>
                </c:pt>
                <c:pt idx="37">
                  <c:v>21.298846241499099</c:v>
                </c:pt>
                <c:pt idx="38">
                  <c:v>22.300223448238953</c:v>
                </c:pt>
                <c:pt idx="39">
                  <c:v>22.197952460865007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D-4944-9672-F40041A2D863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'V2'!$X$2:$X$41</c:f>
              <c:numCache>
                <c:formatCode>General</c:formatCode>
                <c:ptCount val="40"/>
                <c:pt idx="0">
                  <c:v>2.5498843436208842</c:v>
                </c:pt>
                <c:pt idx="1">
                  <c:v>4.9228357798596454</c:v>
                </c:pt>
                <c:pt idx="2">
                  <c:v>6.992046197847638</c:v>
                </c:pt>
                <c:pt idx="3">
                  <c:v>9.0221805798465233</c:v>
                </c:pt>
                <c:pt idx="4">
                  <c:v>10.781427051247357</c:v>
                </c:pt>
                <c:pt idx="5">
                  <c:v>11.987748521011527</c:v>
                </c:pt>
                <c:pt idx="6">
                  <c:v>13.574120125533462</c:v>
                </c:pt>
                <c:pt idx="7">
                  <c:v>14.703482225695511</c:v>
                </c:pt>
                <c:pt idx="8">
                  <c:v>15.360416820270835</c:v>
                </c:pt>
                <c:pt idx="9">
                  <c:v>16.268005631983552</c:v>
                </c:pt>
                <c:pt idx="10">
                  <c:v>17.097465813617106</c:v>
                </c:pt>
                <c:pt idx="11">
                  <c:v>18.315940821195209</c:v>
                </c:pt>
                <c:pt idx="12">
                  <c:v>19.248166612130195</c:v>
                </c:pt>
                <c:pt idx="13">
                  <c:v>20.012788171641681</c:v>
                </c:pt>
                <c:pt idx="14">
                  <c:v>21.07299474650241</c:v>
                </c:pt>
                <c:pt idx="15">
                  <c:v>22.082294085367941</c:v>
                </c:pt>
                <c:pt idx="16">
                  <c:v>23.168313161455341</c:v>
                </c:pt>
                <c:pt idx="17">
                  <c:v>24.361277749017937</c:v>
                </c:pt>
                <c:pt idx="18">
                  <c:v>24.394974147426147</c:v>
                </c:pt>
                <c:pt idx="19">
                  <c:v>25.397180151087824</c:v>
                </c:pt>
                <c:pt idx="20">
                  <c:v>26.375168306542758</c:v>
                </c:pt>
                <c:pt idx="21">
                  <c:v>26.150251500043801</c:v>
                </c:pt>
                <c:pt idx="22">
                  <c:v>27.0915708640992</c:v>
                </c:pt>
                <c:pt idx="23">
                  <c:v>27.635722487601925</c:v>
                </c:pt>
                <c:pt idx="24">
                  <c:v>28.02926255010231</c:v>
                </c:pt>
                <c:pt idx="25">
                  <c:v>28.833192771518572</c:v>
                </c:pt>
                <c:pt idx="26">
                  <c:v>28.950305353345712</c:v>
                </c:pt>
                <c:pt idx="27">
                  <c:v>27.92543350744841</c:v>
                </c:pt>
                <c:pt idx="28">
                  <c:v>29.167274318214961</c:v>
                </c:pt>
                <c:pt idx="29">
                  <c:v>28.82446620691643</c:v>
                </c:pt>
                <c:pt idx="30">
                  <c:v>29.365557138032798</c:v>
                </c:pt>
                <c:pt idx="31">
                  <c:v>28.947372229917399</c:v>
                </c:pt>
                <c:pt idx="32">
                  <c:v>28.431707039690661</c:v>
                </c:pt>
                <c:pt idx="33">
                  <c:v>28.484672397782756</c:v>
                </c:pt>
                <c:pt idx="34">
                  <c:v>27.695460713988979</c:v>
                </c:pt>
                <c:pt idx="35">
                  <c:v>28.237699305211407</c:v>
                </c:pt>
                <c:pt idx="36">
                  <c:v>28.872611152334784</c:v>
                </c:pt>
                <c:pt idx="37">
                  <c:v>27.806085918024877</c:v>
                </c:pt>
                <c:pt idx="38">
                  <c:v>27.570577231390207</c:v>
                </c:pt>
                <c:pt idx="39">
                  <c:v>28.38417411987772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D-4944-9672-F40041A2D863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'V3'!$X$2:$X$41</c:f>
              <c:numCache>
                <c:formatCode>General</c:formatCode>
                <c:ptCount val="40"/>
                <c:pt idx="0">
                  <c:v>2.6436335685946908</c:v>
                </c:pt>
                <c:pt idx="1">
                  <c:v>5.0764474918922788</c:v>
                </c:pt>
                <c:pt idx="2">
                  <c:v>7.241300030594493</c:v>
                </c:pt>
                <c:pt idx="3">
                  <c:v>9.359540671182021</c:v>
                </c:pt>
                <c:pt idx="4">
                  <c:v>11.255538428377914</c:v>
                </c:pt>
                <c:pt idx="5">
                  <c:v>12.792230510876914</c:v>
                </c:pt>
                <c:pt idx="6">
                  <c:v>13.9100727705457</c:v>
                </c:pt>
                <c:pt idx="7">
                  <c:v>15.322641194307945</c:v>
                </c:pt>
                <c:pt idx="8">
                  <c:v>15.629322484499619</c:v>
                </c:pt>
                <c:pt idx="9">
                  <c:v>17.088613002725637</c:v>
                </c:pt>
                <c:pt idx="10">
                  <c:v>17.626503210226897</c:v>
                </c:pt>
                <c:pt idx="11">
                  <c:v>18.671991918761897</c:v>
                </c:pt>
                <c:pt idx="12">
                  <c:v>20.266463461593027</c:v>
                </c:pt>
                <c:pt idx="13">
                  <c:v>21.109850383935406</c:v>
                </c:pt>
                <c:pt idx="14">
                  <c:v>21.820554307541073</c:v>
                </c:pt>
                <c:pt idx="15">
                  <c:v>23.176421236091251</c:v>
                </c:pt>
                <c:pt idx="16">
                  <c:v>24.332439521721568</c:v>
                </c:pt>
                <c:pt idx="17">
                  <c:v>25.156093560543173</c:v>
                </c:pt>
                <c:pt idx="18">
                  <c:v>26.054252770544103</c:v>
                </c:pt>
                <c:pt idx="19">
                  <c:v>27.346837201543455</c:v>
                </c:pt>
                <c:pt idx="20">
                  <c:v>27.726060972380687</c:v>
                </c:pt>
                <c:pt idx="21">
                  <c:v>28.621598144175575</c:v>
                </c:pt>
                <c:pt idx="22">
                  <c:v>29.675263590528843</c:v>
                </c:pt>
                <c:pt idx="23">
                  <c:v>29.651373970541361</c:v>
                </c:pt>
                <c:pt idx="24">
                  <c:v>30.513108431382122</c:v>
                </c:pt>
                <c:pt idx="25">
                  <c:v>30.209609374645979</c:v>
                </c:pt>
                <c:pt idx="26">
                  <c:v>31.413645459314615</c:v>
                </c:pt>
                <c:pt idx="27">
                  <c:v>30.933033076692269</c:v>
                </c:pt>
                <c:pt idx="28">
                  <c:v>30.304178188567747</c:v>
                </c:pt>
                <c:pt idx="29">
                  <c:v>31.113005547448889</c:v>
                </c:pt>
                <c:pt idx="30">
                  <c:v>32.31962819499725</c:v>
                </c:pt>
                <c:pt idx="31">
                  <c:v>31.453415133181622</c:v>
                </c:pt>
                <c:pt idx="32">
                  <c:v>30.501242163087092</c:v>
                </c:pt>
                <c:pt idx="33">
                  <c:v>31.845054701842713</c:v>
                </c:pt>
                <c:pt idx="34">
                  <c:v>31.123754271735272</c:v>
                </c:pt>
                <c:pt idx="35">
                  <c:v>30.931119490007703</c:v>
                </c:pt>
                <c:pt idx="36">
                  <c:v>29.079277379957109</c:v>
                </c:pt>
                <c:pt idx="37">
                  <c:v>30.894806274117261</c:v>
                </c:pt>
                <c:pt idx="38">
                  <c:v>30.860387606468336</c:v>
                </c:pt>
                <c:pt idx="39">
                  <c:v>30.243276919540786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8D-4944-9672-F40041A2D863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'V4'!$N$2:$N$41</c:f>
              <c:numCache>
                <c:formatCode>General</c:formatCode>
                <c:ptCount val="40"/>
                <c:pt idx="0">
                  <c:v>2.7850610993666631</c:v>
                </c:pt>
                <c:pt idx="1">
                  <c:v>5.391701739686483</c:v>
                </c:pt>
                <c:pt idx="2">
                  <c:v>7.5013071027626559</c:v>
                </c:pt>
                <c:pt idx="3">
                  <c:v>9.3844944690135712</c:v>
                </c:pt>
                <c:pt idx="4">
                  <c:v>11.708978034542657</c:v>
                </c:pt>
                <c:pt idx="5">
                  <c:v>13.898048088636193</c:v>
                </c:pt>
                <c:pt idx="6">
                  <c:v>15.833595247388052</c:v>
                </c:pt>
                <c:pt idx="7">
                  <c:v>17.424016044033976</c:v>
                </c:pt>
                <c:pt idx="8">
                  <c:v>18.189507382666307</c:v>
                </c:pt>
                <c:pt idx="9">
                  <c:v>18.844493356373867</c:v>
                </c:pt>
                <c:pt idx="10">
                  <c:v>19.284915339221662</c:v>
                </c:pt>
                <c:pt idx="11">
                  <c:v>20.871532586202036</c:v>
                </c:pt>
                <c:pt idx="12">
                  <c:v>22.960899883588237</c:v>
                </c:pt>
                <c:pt idx="13">
                  <c:v>23.526035086728729</c:v>
                </c:pt>
                <c:pt idx="14">
                  <c:v>23.7810431792401</c:v>
                </c:pt>
                <c:pt idx="15">
                  <c:v>26.128182249296824</c:v>
                </c:pt>
                <c:pt idx="16">
                  <c:v>27.584989352194107</c:v>
                </c:pt>
                <c:pt idx="17">
                  <c:v>28.157116711248769</c:v>
                </c:pt>
                <c:pt idx="18">
                  <c:v>29.395553922469226</c:v>
                </c:pt>
                <c:pt idx="19">
                  <c:v>30.243917192154729</c:v>
                </c:pt>
                <c:pt idx="20">
                  <c:v>30.940498327666063</c:v>
                </c:pt>
                <c:pt idx="21">
                  <c:v>31.55290791599354</c:v>
                </c:pt>
                <c:pt idx="22">
                  <c:v>31.219950797357544</c:v>
                </c:pt>
                <c:pt idx="23">
                  <c:v>31.974522700312388</c:v>
                </c:pt>
                <c:pt idx="24">
                  <c:v>32.357380799453807</c:v>
                </c:pt>
                <c:pt idx="25">
                  <c:v>32.371259500964662</c:v>
                </c:pt>
                <c:pt idx="26">
                  <c:v>32.818143182276891</c:v>
                </c:pt>
                <c:pt idx="27">
                  <c:v>34.109029512837786</c:v>
                </c:pt>
                <c:pt idx="28">
                  <c:v>34.507330219621906</c:v>
                </c:pt>
                <c:pt idx="29">
                  <c:v>35.163907765069936</c:v>
                </c:pt>
                <c:pt idx="30">
                  <c:v>35.846148331361789</c:v>
                </c:pt>
                <c:pt idx="31">
                  <c:v>36.490424000481667</c:v>
                </c:pt>
                <c:pt idx="32">
                  <c:v>35.148705385308901</c:v>
                </c:pt>
                <c:pt idx="33">
                  <c:v>35.671607184261688</c:v>
                </c:pt>
                <c:pt idx="34">
                  <c:v>34.762597530812698</c:v>
                </c:pt>
                <c:pt idx="35">
                  <c:v>34.69565835879127</c:v>
                </c:pt>
                <c:pt idx="36">
                  <c:v>34.642892404372631</c:v>
                </c:pt>
                <c:pt idx="37">
                  <c:v>34.481331806959709</c:v>
                </c:pt>
                <c:pt idx="38">
                  <c:v>34.511915238736172</c:v>
                </c:pt>
                <c:pt idx="39">
                  <c:v>33.820289129651769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3A1-A686-6CEA0D62B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01663"/>
        <c:axId val="1004999263"/>
      </c:scatterChart>
      <c:valAx>
        <c:axId val="10050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999263"/>
        <c:crosses val="autoZero"/>
        <c:crossBetween val="midCat"/>
      </c:valAx>
      <c:valAx>
        <c:axId val="10049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[images/s]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500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'V1'!$D$2:$D$41</c:f>
              <c:numCache>
                <c:formatCode>General</c:formatCode>
                <c:ptCount val="40"/>
                <c:pt idx="0">
                  <c:v>2.0788767413191303</c:v>
                </c:pt>
                <c:pt idx="1">
                  <c:v>3.9781361636446091</c:v>
                </c:pt>
                <c:pt idx="2">
                  <c:v>5.6397444067834845</c:v>
                </c:pt>
                <c:pt idx="3">
                  <c:v>7.5408525687914283</c:v>
                </c:pt>
                <c:pt idx="4">
                  <c:v>8.6828920976999022</c:v>
                </c:pt>
                <c:pt idx="5">
                  <c:v>10.620333690884568</c:v>
                </c:pt>
                <c:pt idx="6">
                  <c:v>11.450687613791208</c:v>
                </c:pt>
                <c:pt idx="7">
                  <c:v>10.936252583689674</c:v>
                </c:pt>
                <c:pt idx="8">
                  <c:v>11.463157412077582</c:v>
                </c:pt>
                <c:pt idx="9">
                  <c:v>11.740809881065596</c:v>
                </c:pt>
                <c:pt idx="10">
                  <c:v>11.854942918449849</c:v>
                </c:pt>
                <c:pt idx="11">
                  <c:v>12.226284065483977</c:v>
                </c:pt>
                <c:pt idx="12">
                  <c:v>13.417595835178254</c:v>
                </c:pt>
                <c:pt idx="13">
                  <c:v>13.736452423797029</c:v>
                </c:pt>
                <c:pt idx="14">
                  <c:v>13.798622897434836</c:v>
                </c:pt>
                <c:pt idx="15">
                  <c:v>14.851779243153331</c:v>
                </c:pt>
                <c:pt idx="16">
                  <c:v>15.108250615661214</c:v>
                </c:pt>
                <c:pt idx="17">
                  <c:v>16.212447917511067</c:v>
                </c:pt>
                <c:pt idx="18">
                  <c:v>17.294455397599528</c:v>
                </c:pt>
                <c:pt idx="19">
                  <c:v>18.067173752009975</c:v>
                </c:pt>
                <c:pt idx="20">
                  <c:v>18.969572805220427</c:v>
                </c:pt>
                <c:pt idx="21">
                  <c:v>20.460358056265985</c:v>
                </c:pt>
                <c:pt idx="22">
                  <c:v>20.144232706176222</c:v>
                </c:pt>
                <c:pt idx="23">
                  <c:v>21.547544657286302</c:v>
                </c:pt>
                <c:pt idx="24">
                  <c:v>21.960646521433592</c:v>
                </c:pt>
                <c:pt idx="25">
                  <c:v>21.652520353369134</c:v>
                </c:pt>
                <c:pt idx="26">
                  <c:v>22.588660492432798</c:v>
                </c:pt>
                <c:pt idx="27">
                  <c:v>22.987448852926303</c:v>
                </c:pt>
                <c:pt idx="28">
                  <c:v>23.459860179233335</c:v>
                </c:pt>
                <c:pt idx="29">
                  <c:v>22.697353488583232</c:v>
                </c:pt>
                <c:pt idx="30">
                  <c:v>22.370363742114449</c:v>
                </c:pt>
                <c:pt idx="31">
                  <c:v>22.497187851518557</c:v>
                </c:pt>
                <c:pt idx="32">
                  <c:v>18.580798602723945</c:v>
                </c:pt>
                <c:pt idx="33">
                  <c:v>18.836293770837649</c:v>
                </c:pt>
                <c:pt idx="34">
                  <c:v>18.675880100849753</c:v>
                </c:pt>
                <c:pt idx="35">
                  <c:v>18.687397219315294</c:v>
                </c:pt>
                <c:pt idx="36">
                  <c:v>18.961299986727091</c:v>
                </c:pt>
                <c:pt idx="37">
                  <c:v>19.181340392066598</c:v>
                </c:pt>
                <c:pt idx="38">
                  <c:v>18.564586195373707</c:v>
                </c:pt>
                <c:pt idx="39">
                  <c:v>19.047256242738236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B-4F6D-AFAD-8BF09E1F3091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'V1'!$I$2:$I$41</c:f>
              <c:numCache>
                <c:formatCode>General</c:formatCode>
                <c:ptCount val="40"/>
                <c:pt idx="0">
                  <c:v>2.0824682413180859</c:v>
                </c:pt>
                <c:pt idx="1">
                  <c:v>4.0483371455174781</c:v>
                </c:pt>
                <c:pt idx="2">
                  <c:v>5.6365210490242053</c:v>
                </c:pt>
                <c:pt idx="3">
                  <c:v>7.4034588959962093</c:v>
                </c:pt>
                <c:pt idx="4">
                  <c:v>8.7954615418444071</c:v>
                </c:pt>
                <c:pt idx="5">
                  <c:v>9.9675456712942658</c:v>
                </c:pt>
                <c:pt idx="6">
                  <c:v>11.089105397511162</c:v>
                </c:pt>
                <c:pt idx="7">
                  <c:v>11.665344594279315</c:v>
                </c:pt>
                <c:pt idx="8">
                  <c:v>11.522303723317226</c:v>
                </c:pt>
                <c:pt idx="9">
                  <c:v>12.905257343736691</c:v>
                </c:pt>
                <c:pt idx="10">
                  <c:v>13.511285977176737</c:v>
                </c:pt>
                <c:pt idx="11">
                  <c:v>13.536745495647937</c:v>
                </c:pt>
                <c:pt idx="12">
                  <c:v>15.015375744762636</c:v>
                </c:pt>
                <c:pt idx="13">
                  <c:v>15.588221539804524</c:v>
                </c:pt>
                <c:pt idx="14">
                  <c:v>15.852985751336405</c:v>
                </c:pt>
                <c:pt idx="15">
                  <c:v>17.069040856456194</c:v>
                </c:pt>
                <c:pt idx="16">
                  <c:v>18.055625771877999</c:v>
                </c:pt>
                <c:pt idx="17">
                  <c:v>18.273184102329832</c:v>
                </c:pt>
                <c:pt idx="18">
                  <c:v>18.900447562598284</c:v>
                </c:pt>
                <c:pt idx="19">
                  <c:v>19.827264868465925</c:v>
                </c:pt>
                <c:pt idx="20">
                  <c:v>20.113277981592326</c:v>
                </c:pt>
                <c:pt idx="21">
                  <c:v>20.868461910883319</c:v>
                </c:pt>
                <c:pt idx="22">
                  <c:v>19.748327316676278</c:v>
                </c:pt>
                <c:pt idx="23">
                  <c:v>19.722776651388088</c:v>
                </c:pt>
                <c:pt idx="24">
                  <c:v>20.945040214477213</c:v>
                </c:pt>
                <c:pt idx="25">
                  <c:v>20.457762902711064</c:v>
                </c:pt>
                <c:pt idx="26">
                  <c:v>20.702733588943083</c:v>
                </c:pt>
                <c:pt idx="27">
                  <c:v>21.30116006117693</c:v>
                </c:pt>
                <c:pt idx="28">
                  <c:v>20.904757922903251</c:v>
                </c:pt>
                <c:pt idx="29">
                  <c:v>21.590717718638405</c:v>
                </c:pt>
                <c:pt idx="30">
                  <c:v>22.364260123182344</c:v>
                </c:pt>
                <c:pt idx="31">
                  <c:v>22.175505823287832</c:v>
                </c:pt>
                <c:pt idx="32">
                  <c:v>22.794932230666479</c:v>
                </c:pt>
                <c:pt idx="33">
                  <c:v>22.660527174504189</c:v>
                </c:pt>
                <c:pt idx="34">
                  <c:v>21.569481771630954</c:v>
                </c:pt>
                <c:pt idx="35">
                  <c:v>20.993584360619394</c:v>
                </c:pt>
                <c:pt idx="36">
                  <c:v>21.464386290267189</c:v>
                </c:pt>
                <c:pt idx="37">
                  <c:v>21.230971741576614</c:v>
                </c:pt>
                <c:pt idx="38">
                  <c:v>21.631349882758084</c:v>
                </c:pt>
                <c:pt idx="39">
                  <c:v>22.335887069754975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B-4F6D-AFAD-8BF09E1F3091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'V1'!$N$2:$N$41</c:f>
              <c:numCache>
                <c:formatCode>General</c:formatCode>
                <c:ptCount val="40"/>
                <c:pt idx="0">
                  <c:v>2.0446799370483939</c:v>
                </c:pt>
                <c:pt idx="1">
                  <c:v>3.9589441654268573</c:v>
                </c:pt>
                <c:pt idx="2">
                  <c:v>5.5991292234231738</c:v>
                </c:pt>
                <c:pt idx="3">
                  <c:v>7.3303948223955286</c:v>
                </c:pt>
                <c:pt idx="4">
                  <c:v>8.5286318965715751</c:v>
                </c:pt>
                <c:pt idx="5">
                  <c:v>9.7720760971109843</c:v>
                </c:pt>
                <c:pt idx="6">
                  <c:v>11.045549637595517</c:v>
                </c:pt>
                <c:pt idx="7">
                  <c:v>11.650612123160952</c:v>
                </c:pt>
                <c:pt idx="8">
                  <c:v>12.251073500315465</c:v>
                </c:pt>
                <c:pt idx="9">
                  <c:v>12.72688860663478</c:v>
                </c:pt>
                <c:pt idx="10">
                  <c:v>13.795862620800023</c:v>
                </c:pt>
                <c:pt idx="11">
                  <c:v>14.734137227860485</c:v>
                </c:pt>
                <c:pt idx="12">
                  <c:v>15.241648719625299</c:v>
                </c:pt>
                <c:pt idx="13">
                  <c:v>16.115100493766679</c:v>
                </c:pt>
                <c:pt idx="14">
                  <c:v>17.005414523984438</c:v>
                </c:pt>
                <c:pt idx="15">
                  <c:v>17.480072717102502</c:v>
                </c:pt>
                <c:pt idx="16">
                  <c:v>18.413018740770472</c:v>
                </c:pt>
                <c:pt idx="17">
                  <c:v>18.222138805320135</c:v>
                </c:pt>
                <c:pt idx="18">
                  <c:v>19.323522137026959</c:v>
                </c:pt>
                <c:pt idx="19">
                  <c:v>19.550647908471685</c:v>
                </c:pt>
                <c:pt idx="20">
                  <c:v>19.657990285021199</c:v>
                </c:pt>
                <c:pt idx="21">
                  <c:v>19.839655901008054</c:v>
                </c:pt>
                <c:pt idx="22">
                  <c:v>19.873169432680633</c:v>
                </c:pt>
                <c:pt idx="23">
                  <c:v>20.782502795246629</c:v>
                </c:pt>
                <c:pt idx="24">
                  <c:v>20.115867396202123</c:v>
                </c:pt>
                <c:pt idx="25">
                  <c:v>20.45307655177492</c:v>
                </c:pt>
                <c:pt idx="26">
                  <c:v>20.973770202984149</c:v>
                </c:pt>
                <c:pt idx="27">
                  <c:v>20.757051170282544</c:v>
                </c:pt>
                <c:pt idx="28">
                  <c:v>21.191693703735883</c:v>
                </c:pt>
                <c:pt idx="29">
                  <c:v>21.467289218053992</c:v>
                </c:pt>
                <c:pt idx="30">
                  <c:v>22.155656782289654</c:v>
                </c:pt>
                <c:pt idx="31">
                  <c:v>22.492127755285647</c:v>
                </c:pt>
                <c:pt idx="32">
                  <c:v>22.55737468250495</c:v>
                </c:pt>
                <c:pt idx="33">
                  <c:v>22.292219792370265</c:v>
                </c:pt>
                <c:pt idx="34">
                  <c:v>22.316546826810207</c:v>
                </c:pt>
                <c:pt idx="35">
                  <c:v>21.828198977130597</c:v>
                </c:pt>
                <c:pt idx="36">
                  <c:v>21.802927697131171</c:v>
                </c:pt>
                <c:pt idx="37">
                  <c:v>21.271798275282595</c:v>
                </c:pt>
                <c:pt idx="38">
                  <c:v>22.088513089652857</c:v>
                </c:pt>
                <c:pt idx="39">
                  <c:v>21.842120782559501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BB-4F6D-AFAD-8BF09E1F3091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'V1'!$P$2:$P$41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'V1'!$S$2:$S$41</c:f>
              <c:numCache>
                <c:formatCode>General</c:formatCode>
                <c:ptCount val="40"/>
                <c:pt idx="0">
                  <c:v>2.0411229115230372</c:v>
                </c:pt>
                <c:pt idx="1">
                  <c:v>3.8776673504286765</c:v>
                </c:pt>
                <c:pt idx="2">
                  <c:v>5.5833295180581626</c:v>
                </c:pt>
                <c:pt idx="3">
                  <c:v>7.082815107361311</c:v>
                </c:pt>
                <c:pt idx="4">
                  <c:v>8.423010316503035</c:v>
                </c:pt>
                <c:pt idx="5">
                  <c:v>9.6376810197437521</c:v>
                </c:pt>
                <c:pt idx="6">
                  <c:v>10.919740634320453</c:v>
                </c:pt>
                <c:pt idx="7">
                  <c:v>11.790487748897197</c:v>
                </c:pt>
                <c:pt idx="8">
                  <c:v>11.686365984260801</c:v>
                </c:pt>
                <c:pt idx="9">
                  <c:v>12.96414894251437</c:v>
                </c:pt>
                <c:pt idx="10">
                  <c:v>13.63430609562557</c:v>
                </c:pt>
                <c:pt idx="11">
                  <c:v>14.26410077682293</c:v>
                </c:pt>
                <c:pt idx="12">
                  <c:v>15.298925709436682</c:v>
                </c:pt>
                <c:pt idx="13">
                  <c:v>16.181735998213536</c:v>
                </c:pt>
                <c:pt idx="14">
                  <c:v>16.664092990082644</c:v>
                </c:pt>
                <c:pt idx="15">
                  <c:v>17.624292384660755</c:v>
                </c:pt>
                <c:pt idx="16">
                  <c:v>17.985374293624425</c:v>
                </c:pt>
                <c:pt idx="17">
                  <c:v>18.711314357565733</c:v>
                </c:pt>
                <c:pt idx="18">
                  <c:v>18.481737579040232</c:v>
                </c:pt>
                <c:pt idx="19">
                  <c:v>20.1717286499062</c:v>
                </c:pt>
                <c:pt idx="20">
                  <c:v>20.907380305247752</c:v>
                </c:pt>
                <c:pt idx="21">
                  <c:v>21.411747912354581</c:v>
                </c:pt>
                <c:pt idx="22">
                  <c:v>20.303524150365192</c:v>
                </c:pt>
                <c:pt idx="23">
                  <c:v>21.953928948304352</c:v>
                </c:pt>
                <c:pt idx="24">
                  <c:v>22.025978907922596</c:v>
                </c:pt>
                <c:pt idx="25">
                  <c:v>21.84773584630846</c:v>
                </c:pt>
                <c:pt idx="26">
                  <c:v>21.849072434044931</c:v>
                </c:pt>
                <c:pt idx="27">
                  <c:v>22.034261808160903</c:v>
                </c:pt>
                <c:pt idx="28">
                  <c:v>22.343006862282174</c:v>
                </c:pt>
                <c:pt idx="29">
                  <c:v>22.506538149332382</c:v>
                </c:pt>
                <c:pt idx="30">
                  <c:v>22.526649025797518</c:v>
                </c:pt>
                <c:pt idx="31">
                  <c:v>22.597269948493288</c:v>
                </c:pt>
                <c:pt idx="32">
                  <c:v>21.949816865361289</c:v>
                </c:pt>
                <c:pt idx="33">
                  <c:v>22.866899400887235</c:v>
                </c:pt>
                <c:pt idx="34">
                  <c:v>22.619964984294207</c:v>
                </c:pt>
                <c:pt idx="35">
                  <c:v>21.636810272580536</c:v>
                </c:pt>
                <c:pt idx="36">
                  <c:v>22.326079838061499</c:v>
                </c:pt>
                <c:pt idx="37">
                  <c:v>21.549711593026512</c:v>
                </c:pt>
                <c:pt idx="38">
                  <c:v>22.959687380896622</c:v>
                </c:pt>
                <c:pt idx="39">
                  <c:v>21.800456065540892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BB-4F6D-AFAD-8BF09E1F3091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'V1'!$X$2:$X$41</c:f>
              <c:numCache>
                <c:formatCode>General</c:formatCode>
                <c:ptCount val="40"/>
                <c:pt idx="0">
                  <c:v>1.9604496918712209</c:v>
                </c:pt>
                <c:pt idx="1">
                  <c:v>3.8255737308563509</c:v>
                </c:pt>
                <c:pt idx="2">
                  <c:v>5.5402644257405118</c:v>
                </c:pt>
                <c:pt idx="3">
                  <c:v>7.1258467287375415</c:v>
                </c:pt>
                <c:pt idx="4">
                  <c:v>8.5489813888675155</c:v>
                </c:pt>
                <c:pt idx="5">
                  <c:v>9.7640564577272482</c:v>
                </c:pt>
                <c:pt idx="6">
                  <c:v>10.816669352806223</c:v>
                </c:pt>
                <c:pt idx="7">
                  <c:v>11.81254669647366</c:v>
                </c:pt>
                <c:pt idx="8">
                  <c:v>12.311465298288338</c:v>
                </c:pt>
                <c:pt idx="9">
                  <c:v>12.814311022549983</c:v>
                </c:pt>
                <c:pt idx="10">
                  <c:v>13.381811174615239</c:v>
                </c:pt>
                <c:pt idx="11">
                  <c:v>14.618921269799502</c:v>
                </c:pt>
                <c:pt idx="12">
                  <c:v>15.295162216666679</c:v>
                </c:pt>
                <c:pt idx="13">
                  <c:v>15.796540557617883</c:v>
                </c:pt>
                <c:pt idx="14">
                  <c:v>16.644737225372239</c:v>
                </c:pt>
                <c:pt idx="15">
                  <c:v>17.612951860279974</c:v>
                </c:pt>
                <c:pt idx="16">
                  <c:v>18.141807250554688</c:v>
                </c:pt>
                <c:pt idx="17">
                  <c:v>18.870363433764552</c:v>
                </c:pt>
                <c:pt idx="18">
                  <c:v>19.198611556412242</c:v>
                </c:pt>
                <c:pt idx="19">
                  <c:v>19.557511306686223</c:v>
                </c:pt>
                <c:pt idx="20">
                  <c:v>20.169382474016793</c:v>
                </c:pt>
                <c:pt idx="21">
                  <c:v>20.64724999277346</c:v>
                </c:pt>
                <c:pt idx="22">
                  <c:v>20.819822136259489</c:v>
                </c:pt>
                <c:pt idx="23">
                  <c:v>20.327537613567412</c:v>
                </c:pt>
                <c:pt idx="24">
                  <c:v>20.560753428248624</c:v>
                </c:pt>
                <c:pt idx="25">
                  <c:v>20.336921783181975</c:v>
                </c:pt>
                <c:pt idx="26">
                  <c:v>20.659022828220223</c:v>
                </c:pt>
                <c:pt idx="27">
                  <c:v>20.656611716636732</c:v>
                </c:pt>
                <c:pt idx="28">
                  <c:v>21.879372455839224</c:v>
                </c:pt>
                <c:pt idx="29">
                  <c:v>22.454299886156701</c:v>
                </c:pt>
                <c:pt idx="30">
                  <c:v>22.281118645842735</c:v>
                </c:pt>
                <c:pt idx="31">
                  <c:v>22.416197047338525</c:v>
                </c:pt>
                <c:pt idx="32">
                  <c:v>22.975829427442331</c:v>
                </c:pt>
                <c:pt idx="33">
                  <c:v>22.349664978521972</c:v>
                </c:pt>
                <c:pt idx="34">
                  <c:v>22.41001817452474</c:v>
                </c:pt>
                <c:pt idx="35">
                  <c:v>20.544152979980751</c:v>
                </c:pt>
                <c:pt idx="36">
                  <c:v>21.253691500542498</c:v>
                </c:pt>
                <c:pt idx="37">
                  <c:v>21.298846241499099</c:v>
                </c:pt>
                <c:pt idx="38">
                  <c:v>22.300223448238953</c:v>
                </c:pt>
                <c:pt idx="39">
                  <c:v>22.197952460865007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BB-4F6D-AFAD-8BF09E1F3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[images/s]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'V2'!$C$2:$C$41</c:f>
              <c:numCache>
                <c:formatCode>General</c:formatCode>
                <c:ptCount val="40"/>
                <c:pt idx="0">
                  <c:v>412.12400000000002</c:v>
                </c:pt>
                <c:pt idx="1">
                  <c:v>207.24</c:v>
                </c:pt>
                <c:pt idx="2">
                  <c:v>161.327</c:v>
                </c:pt>
                <c:pt idx="3">
                  <c:v>109.723</c:v>
                </c:pt>
                <c:pt idx="4">
                  <c:v>97.882999999999996</c:v>
                </c:pt>
                <c:pt idx="5">
                  <c:v>82.638000000000005</c:v>
                </c:pt>
                <c:pt idx="6">
                  <c:v>72.841999999999999</c:v>
                </c:pt>
                <c:pt idx="7">
                  <c:v>70.144000000000005</c:v>
                </c:pt>
                <c:pt idx="8">
                  <c:v>72.302999999999997</c:v>
                </c:pt>
                <c:pt idx="9">
                  <c:v>69.897999999999996</c:v>
                </c:pt>
                <c:pt idx="10">
                  <c:v>67.355999999999995</c:v>
                </c:pt>
                <c:pt idx="11">
                  <c:v>65.153000000000006</c:v>
                </c:pt>
                <c:pt idx="12">
                  <c:v>61.536999999999999</c:v>
                </c:pt>
                <c:pt idx="13">
                  <c:v>57.625999999999998</c:v>
                </c:pt>
                <c:pt idx="14">
                  <c:v>54.226999999999997</c:v>
                </c:pt>
                <c:pt idx="15">
                  <c:v>51.850999999999999</c:v>
                </c:pt>
                <c:pt idx="16">
                  <c:v>46.707999999999998</c:v>
                </c:pt>
                <c:pt idx="17">
                  <c:v>44.502000000000002</c:v>
                </c:pt>
                <c:pt idx="18">
                  <c:v>44.99</c:v>
                </c:pt>
                <c:pt idx="19">
                  <c:v>44.636000000000003</c:v>
                </c:pt>
                <c:pt idx="20">
                  <c:v>41.281999999999996</c:v>
                </c:pt>
                <c:pt idx="21">
                  <c:v>40.639000000000003</c:v>
                </c:pt>
                <c:pt idx="22">
                  <c:v>40.049999999999997</c:v>
                </c:pt>
                <c:pt idx="23">
                  <c:v>38.957999999999998</c:v>
                </c:pt>
                <c:pt idx="24">
                  <c:v>38.868000000000002</c:v>
                </c:pt>
                <c:pt idx="25">
                  <c:v>38.857999999999997</c:v>
                </c:pt>
                <c:pt idx="26">
                  <c:v>37.521000000000001</c:v>
                </c:pt>
                <c:pt idx="27">
                  <c:v>37.789000000000001</c:v>
                </c:pt>
                <c:pt idx="28">
                  <c:v>36.837000000000003</c:v>
                </c:pt>
                <c:pt idx="29">
                  <c:v>36.235999999999997</c:v>
                </c:pt>
                <c:pt idx="30">
                  <c:v>36.51</c:v>
                </c:pt>
                <c:pt idx="31">
                  <c:v>36.534999999999997</c:v>
                </c:pt>
                <c:pt idx="32">
                  <c:v>44.514000000000003</c:v>
                </c:pt>
                <c:pt idx="33">
                  <c:v>43.768999999999998</c:v>
                </c:pt>
                <c:pt idx="34">
                  <c:v>46.161999999999999</c:v>
                </c:pt>
                <c:pt idx="35">
                  <c:v>42.162999999999997</c:v>
                </c:pt>
                <c:pt idx="36">
                  <c:v>45.759</c:v>
                </c:pt>
                <c:pt idx="37">
                  <c:v>41.533000000000001</c:v>
                </c:pt>
                <c:pt idx="38">
                  <c:v>42.832999999999998</c:v>
                </c:pt>
                <c:pt idx="39">
                  <c:v>40.445999999999998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4-4A6C-A1A3-55DBAA9FC887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'V2'!$H$2:$H$41</c:f>
              <c:numCache>
                <c:formatCode>General</c:formatCode>
                <c:ptCount val="40"/>
                <c:pt idx="0">
                  <c:v>2022.8230000000001</c:v>
                </c:pt>
                <c:pt idx="1">
                  <c:v>1058.924</c:v>
                </c:pt>
                <c:pt idx="2">
                  <c:v>737.90099999999995</c:v>
                </c:pt>
                <c:pt idx="3">
                  <c:v>579.52499999999998</c:v>
                </c:pt>
                <c:pt idx="4">
                  <c:v>478.87400000000002</c:v>
                </c:pt>
                <c:pt idx="5">
                  <c:v>413.73</c:v>
                </c:pt>
                <c:pt idx="6">
                  <c:v>398.988</c:v>
                </c:pt>
                <c:pt idx="7">
                  <c:v>356.54300000000001</c:v>
                </c:pt>
                <c:pt idx="8">
                  <c:v>344.81700000000001</c:v>
                </c:pt>
                <c:pt idx="9">
                  <c:v>326.76799999999997</c:v>
                </c:pt>
                <c:pt idx="10">
                  <c:v>305.00799999999998</c:v>
                </c:pt>
                <c:pt idx="11">
                  <c:v>290.90100000000001</c:v>
                </c:pt>
                <c:pt idx="12">
                  <c:v>276.62900000000002</c:v>
                </c:pt>
                <c:pt idx="13">
                  <c:v>264.12900000000002</c:v>
                </c:pt>
                <c:pt idx="14">
                  <c:v>258.94200000000001</c:v>
                </c:pt>
                <c:pt idx="15">
                  <c:v>242.994</c:v>
                </c:pt>
                <c:pt idx="16">
                  <c:v>232.494</c:v>
                </c:pt>
                <c:pt idx="17">
                  <c:v>223.65299999999999</c:v>
                </c:pt>
                <c:pt idx="18">
                  <c:v>216.55500000000001</c:v>
                </c:pt>
                <c:pt idx="19">
                  <c:v>203.20699999999999</c:v>
                </c:pt>
                <c:pt idx="20">
                  <c:v>198.00200000000001</c:v>
                </c:pt>
                <c:pt idx="21">
                  <c:v>189.398</c:v>
                </c:pt>
                <c:pt idx="22">
                  <c:v>179.959</c:v>
                </c:pt>
                <c:pt idx="23">
                  <c:v>177.34100000000001</c:v>
                </c:pt>
                <c:pt idx="24">
                  <c:v>181.71</c:v>
                </c:pt>
                <c:pt idx="25">
                  <c:v>171.90299999999999</c:v>
                </c:pt>
                <c:pt idx="26">
                  <c:v>175.11099999999999</c:v>
                </c:pt>
                <c:pt idx="27">
                  <c:v>182.76900000000001</c:v>
                </c:pt>
                <c:pt idx="28">
                  <c:v>176.19200000000001</c:v>
                </c:pt>
                <c:pt idx="29">
                  <c:v>180.637</c:v>
                </c:pt>
                <c:pt idx="30">
                  <c:v>182.26499999999999</c:v>
                </c:pt>
                <c:pt idx="31">
                  <c:v>175.58199999999999</c:v>
                </c:pt>
                <c:pt idx="32">
                  <c:v>176.721</c:v>
                </c:pt>
                <c:pt idx="33">
                  <c:v>178.12700000000001</c:v>
                </c:pt>
                <c:pt idx="34">
                  <c:v>187.76400000000001</c:v>
                </c:pt>
                <c:pt idx="35">
                  <c:v>173.26599999999999</c:v>
                </c:pt>
                <c:pt idx="36">
                  <c:v>175.57400000000001</c:v>
                </c:pt>
                <c:pt idx="37">
                  <c:v>186.387</c:v>
                </c:pt>
                <c:pt idx="38">
                  <c:v>182.4</c:v>
                </c:pt>
                <c:pt idx="39">
                  <c:v>195.00800000000001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4-4A6C-A1A3-55DBAA9FC887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'V2'!$M$2:$M$41</c:f>
              <c:numCache>
                <c:formatCode>General</c:formatCode>
                <c:ptCount val="40"/>
                <c:pt idx="0">
                  <c:v>3850.6309999999999</c:v>
                </c:pt>
                <c:pt idx="1">
                  <c:v>2014.665</c:v>
                </c:pt>
                <c:pt idx="2">
                  <c:v>1398.1010000000001</c:v>
                </c:pt>
                <c:pt idx="3">
                  <c:v>1078.4659999999999</c:v>
                </c:pt>
                <c:pt idx="4">
                  <c:v>899.10599999999999</c:v>
                </c:pt>
                <c:pt idx="5">
                  <c:v>806.09400000000005</c:v>
                </c:pt>
                <c:pt idx="6">
                  <c:v>721.36300000000006</c:v>
                </c:pt>
                <c:pt idx="7">
                  <c:v>679.49699999999996</c:v>
                </c:pt>
                <c:pt idx="8">
                  <c:v>654.78</c:v>
                </c:pt>
                <c:pt idx="9">
                  <c:v>614.904</c:v>
                </c:pt>
                <c:pt idx="10">
                  <c:v>577.15700000000004</c:v>
                </c:pt>
                <c:pt idx="11">
                  <c:v>545.93399999999997</c:v>
                </c:pt>
                <c:pt idx="12">
                  <c:v>517.91800000000001</c:v>
                </c:pt>
                <c:pt idx="13">
                  <c:v>497.101</c:v>
                </c:pt>
                <c:pt idx="14">
                  <c:v>465.27300000000002</c:v>
                </c:pt>
                <c:pt idx="15">
                  <c:v>451.58199999999999</c:v>
                </c:pt>
                <c:pt idx="16">
                  <c:v>440.25299999999999</c:v>
                </c:pt>
                <c:pt idx="17">
                  <c:v>417.89699999999999</c:v>
                </c:pt>
                <c:pt idx="18">
                  <c:v>403.32100000000003</c:v>
                </c:pt>
                <c:pt idx="19">
                  <c:v>382.76900000000001</c:v>
                </c:pt>
                <c:pt idx="20">
                  <c:v>384.53199999999998</c:v>
                </c:pt>
                <c:pt idx="21">
                  <c:v>381.15100000000001</c:v>
                </c:pt>
                <c:pt idx="22">
                  <c:v>376.38200000000001</c:v>
                </c:pt>
                <c:pt idx="23">
                  <c:v>374.524</c:v>
                </c:pt>
                <c:pt idx="24">
                  <c:v>389.47399999999999</c:v>
                </c:pt>
                <c:pt idx="25">
                  <c:v>376.12799999999999</c:v>
                </c:pt>
                <c:pt idx="26">
                  <c:v>376.18400000000003</c:v>
                </c:pt>
                <c:pt idx="27">
                  <c:v>376.03199999999998</c:v>
                </c:pt>
                <c:pt idx="28">
                  <c:v>374.904</c:v>
                </c:pt>
                <c:pt idx="29">
                  <c:v>356.67899999999997</c:v>
                </c:pt>
                <c:pt idx="30">
                  <c:v>351.27</c:v>
                </c:pt>
                <c:pt idx="31">
                  <c:v>347.45299999999997</c:v>
                </c:pt>
                <c:pt idx="32">
                  <c:v>368.65800000000002</c:v>
                </c:pt>
                <c:pt idx="33">
                  <c:v>346.59899999999999</c:v>
                </c:pt>
                <c:pt idx="34">
                  <c:v>356.09699999999998</c:v>
                </c:pt>
                <c:pt idx="35">
                  <c:v>351.07400000000001</c:v>
                </c:pt>
                <c:pt idx="36">
                  <c:v>365.53800000000001</c:v>
                </c:pt>
                <c:pt idx="37">
                  <c:v>357.58800000000002</c:v>
                </c:pt>
                <c:pt idx="38">
                  <c:v>356.92500000000001</c:v>
                </c:pt>
                <c:pt idx="39">
                  <c:v>359.733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B4-4A6C-A1A3-55DBAA9FC887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'V2'!$R$2:$R$41</c:f>
              <c:numCache>
                <c:formatCode>General</c:formatCode>
                <c:ptCount val="40"/>
                <c:pt idx="0">
                  <c:v>5810.25</c:v>
                </c:pt>
                <c:pt idx="1">
                  <c:v>3005.152</c:v>
                </c:pt>
                <c:pt idx="2">
                  <c:v>2073.6849999999999</c:v>
                </c:pt>
                <c:pt idx="3">
                  <c:v>1620.97</c:v>
                </c:pt>
                <c:pt idx="4">
                  <c:v>1378.152</c:v>
                </c:pt>
                <c:pt idx="5">
                  <c:v>1224.3219999999999</c:v>
                </c:pt>
                <c:pt idx="6">
                  <c:v>1097.17</c:v>
                </c:pt>
                <c:pt idx="7">
                  <c:v>1019.442</c:v>
                </c:pt>
                <c:pt idx="8">
                  <c:v>996.60599999999999</c:v>
                </c:pt>
                <c:pt idx="9">
                  <c:v>928.00099999999998</c:v>
                </c:pt>
                <c:pt idx="10">
                  <c:v>866.56700000000001</c:v>
                </c:pt>
                <c:pt idx="11">
                  <c:v>807.88599999999997</c:v>
                </c:pt>
                <c:pt idx="12">
                  <c:v>770.66899999999998</c:v>
                </c:pt>
                <c:pt idx="13">
                  <c:v>739.14700000000005</c:v>
                </c:pt>
                <c:pt idx="14">
                  <c:v>703.14300000000003</c:v>
                </c:pt>
                <c:pt idx="15">
                  <c:v>678.30100000000004</c:v>
                </c:pt>
                <c:pt idx="16">
                  <c:v>640</c:v>
                </c:pt>
                <c:pt idx="17">
                  <c:v>625.87</c:v>
                </c:pt>
                <c:pt idx="18">
                  <c:v>615.63699999999994</c:v>
                </c:pt>
                <c:pt idx="19">
                  <c:v>581.78099999999995</c:v>
                </c:pt>
                <c:pt idx="20">
                  <c:v>586.23699999999997</c:v>
                </c:pt>
                <c:pt idx="21">
                  <c:v>572.16999999999996</c:v>
                </c:pt>
                <c:pt idx="22">
                  <c:v>564.68499999999995</c:v>
                </c:pt>
                <c:pt idx="23">
                  <c:v>576.71199999999999</c:v>
                </c:pt>
                <c:pt idx="24">
                  <c:v>562.423</c:v>
                </c:pt>
                <c:pt idx="25">
                  <c:v>560.173</c:v>
                </c:pt>
                <c:pt idx="26">
                  <c:v>550.37099999999998</c:v>
                </c:pt>
                <c:pt idx="27">
                  <c:v>550.09100000000001</c:v>
                </c:pt>
                <c:pt idx="28">
                  <c:v>547.30600000000004</c:v>
                </c:pt>
                <c:pt idx="29">
                  <c:v>540.67899999999997</c:v>
                </c:pt>
                <c:pt idx="30">
                  <c:v>526.46100000000001</c:v>
                </c:pt>
                <c:pt idx="31">
                  <c:v>527.35599999999999</c:v>
                </c:pt>
                <c:pt idx="32">
                  <c:v>539.947</c:v>
                </c:pt>
                <c:pt idx="33">
                  <c:v>511.67</c:v>
                </c:pt>
                <c:pt idx="34">
                  <c:v>529.27</c:v>
                </c:pt>
                <c:pt idx="35">
                  <c:v>535.00900000000001</c:v>
                </c:pt>
                <c:pt idx="36">
                  <c:v>534.62599999999998</c:v>
                </c:pt>
                <c:pt idx="37">
                  <c:v>545.11599999999999</c:v>
                </c:pt>
                <c:pt idx="38">
                  <c:v>535.96199999999999</c:v>
                </c:pt>
                <c:pt idx="39">
                  <c:v>531.56799999999998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B4-4A6C-A1A3-55DBAA9FC887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'V2'!$W$2:$W$41</c:f>
              <c:numCache>
                <c:formatCode>General</c:formatCode>
                <c:ptCount val="40"/>
                <c:pt idx="0">
                  <c:v>7843.4930000000004</c:v>
                </c:pt>
                <c:pt idx="1">
                  <c:v>4062.6990000000001</c:v>
                </c:pt>
                <c:pt idx="2">
                  <c:v>2860.393</c:v>
                </c:pt>
                <c:pt idx="3">
                  <c:v>2216.759</c:v>
                </c:pt>
                <c:pt idx="4">
                  <c:v>1855.0419999999999</c:v>
                </c:pt>
                <c:pt idx="5">
                  <c:v>1668.37</c:v>
                </c:pt>
                <c:pt idx="6">
                  <c:v>1473.3920000000001</c:v>
                </c:pt>
                <c:pt idx="7">
                  <c:v>1360.222</c:v>
                </c:pt>
                <c:pt idx="8">
                  <c:v>1302.048</c:v>
                </c:pt>
                <c:pt idx="9">
                  <c:v>1229.4069999999999</c:v>
                </c:pt>
                <c:pt idx="10">
                  <c:v>1169.7639999999999</c:v>
                </c:pt>
                <c:pt idx="11">
                  <c:v>1091.9449999999999</c:v>
                </c:pt>
                <c:pt idx="12">
                  <c:v>1039.06</c:v>
                </c:pt>
                <c:pt idx="13">
                  <c:v>999.36099999999999</c:v>
                </c:pt>
                <c:pt idx="14">
                  <c:v>949.08199999999999</c:v>
                </c:pt>
                <c:pt idx="15">
                  <c:v>905.70299999999997</c:v>
                </c:pt>
                <c:pt idx="16">
                  <c:v>863.24800000000005</c:v>
                </c:pt>
                <c:pt idx="17">
                  <c:v>820.97500000000002</c:v>
                </c:pt>
                <c:pt idx="18">
                  <c:v>819.84100000000001</c:v>
                </c:pt>
                <c:pt idx="19">
                  <c:v>787.48900000000003</c:v>
                </c:pt>
                <c:pt idx="20">
                  <c:v>758.28899999999999</c:v>
                </c:pt>
                <c:pt idx="21">
                  <c:v>764.81100000000004</c:v>
                </c:pt>
                <c:pt idx="22">
                  <c:v>738.23699999999997</c:v>
                </c:pt>
                <c:pt idx="23">
                  <c:v>723.70100000000002</c:v>
                </c:pt>
                <c:pt idx="24">
                  <c:v>713.54</c:v>
                </c:pt>
                <c:pt idx="25">
                  <c:v>693.64499999999998</c:v>
                </c:pt>
                <c:pt idx="26">
                  <c:v>690.83900000000006</c:v>
                </c:pt>
                <c:pt idx="27">
                  <c:v>716.19299999999998</c:v>
                </c:pt>
                <c:pt idx="28">
                  <c:v>685.7</c:v>
                </c:pt>
                <c:pt idx="29">
                  <c:v>693.85500000000002</c:v>
                </c:pt>
                <c:pt idx="30">
                  <c:v>681.07</c:v>
                </c:pt>
                <c:pt idx="31">
                  <c:v>690.90899999999999</c:v>
                </c:pt>
                <c:pt idx="32">
                  <c:v>703.44</c:v>
                </c:pt>
                <c:pt idx="33">
                  <c:v>702.13199999999995</c:v>
                </c:pt>
                <c:pt idx="34">
                  <c:v>722.14</c:v>
                </c:pt>
                <c:pt idx="35">
                  <c:v>708.27300000000002</c:v>
                </c:pt>
                <c:pt idx="36">
                  <c:v>692.69799999999998</c:v>
                </c:pt>
                <c:pt idx="37">
                  <c:v>719.26700000000005</c:v>
                </c:pt>
                <c:pt idx="38">
                  <c:v>725.41099999999994</c:v>
                </c:pt>
                <c:pt idx="39">
                  <c:v>704.61800000000005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B4-4A6C-A1A3-55DBAA9F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'V2'!$D$2:$D$41</c:f>
              <c:numCache>
                <c:formatCode>General</c:formatCode>
                <c:ptCount val="40"/>
                <c:pt idx="0">
                  <c:v>2.4264541739864698</c:v>
                </c:pt>
                <c:pt idx="1">
                  <c:v>4.8253232966608763</c:v>
                </c:pt>
                <c:pt idx="2">
                  <c:v>6.198590440533823</c:v>
                </c:pt>
                <c:pt idx="3">
                  <c:v>9.1138594460596227</c:v>
                </c:pt>
                <c:pt idx="4">
                  <c:v>10.216278618350479</c:v>
                </c:pt>
                <c:pt idx="5">
                  <c:v>12.100970497833925</c:v>
                </c:pt>
                <c:pt idx="6">
                  <c:v>13.728343538068696</c:v>
                </c:pt>
                <c:pt idx="7">
                  <c:v>14.256386861313867</c:v>
                </c:pt>
                <c:pt idx="8">
                  <c:v>13.830684757202329</c:v>
                </c:pt>
                <c:pt idx="9">
                  <c:v>14.306560988869496</c:v>
                </c:pt>
                <c:pt idx="10">
                  <c:v>14.846487321099829</c:v>
                </c:pt>
                <c:pt idx="11">
                  <c:v>15.348487406566081</c:v>
                </c:pt>
                <c:pt idx="12">
                  <c:v>16.250385946666235</c:v>
                </c:pt>
                <c:pt idx="13">
                  <c:v>17.353278034220665</c:v>
                </c:pt>
                <c:pt idx="14">
                  <c:v>18.440998026813212</c:v>
                </c:pt>
                <c:pt idx="15">
                  <c:v>19.28603112765424</c:v>
                </c:pt>
                <c:pt idx="16">
                  <c:v>21.4096086323542</c:v>
                </c:pt>
                <c:pt idx="17">
                  <c:v>22.470900184261382</c:v>
                </c:pt>
                <c:pt idx="18">
                  <c:v>22.227161591464768</c:v>
                </c:pt>
                <c:pt idx="19">
                  <c:v>22.403441168563489</c:v>
                </c:pt>
                <c:pt idx="20">
                  <c:v>24.223632575941089</c:v>
                </c:pt>
                <c:pt idx="21">
                  <c:v>24.606904697458106</c:v>
                </c:pt>
                <c:pt idx="22">
                  <c:v>24.968789013732835</c:v>
                </c:pt>
                <c:pt idx="23">
                  <c:v>25.668668822834849</c:v>
                </c:pt>
                <c:pt idx="24">
                  <c:v>25.728105382319644</c:v>
                </c:pt>
                <c:pt idx="25">
                  <c:v>25.734726439857948</c:v>
                </c:pt>
                <c:pt idx="26">
                  <c:v>26.651741691319526</c:v>
                </c:pt>
                <c:pt idx="27">
                  <c:v>26.462727248670248</c:v>
                </c:pt>
                <c:pt idx="28">
                  <c:v>27.146618888617422</c:v>
                </c:pt>
                <c:pt idx="29">
                  <c:v>27.596864996136443</c:v>
                </c:pt>
                <c:pt idx="30">
                  <c:v>27.389756231169542</c:v>
                </c:pt>
                <c:pt idx="31">
                  <c:v>27.371014096072262</c:v>
                </c:pt>
                <c:pt idx="32">
                  <c:v>22.464842521453924</c:v>
                </c:pt>
                <c:pt idx="33">
                  <c:v>22.847220635609681</c:v>
                </c:pt>
                <c:pt idx="34">
                  <c:v>21.662839565010181</c:v>
                </c:pt>
                <c:pt idx="35">
                  <c:v>23.71747740910277</c:v>
                </c:pt>
                <c:pt idx="36">
                  <c:v>21.853624423610654</c:v>
                </c:pt>
                <c:pt idx="37">
                  <c:v>24.077239785231022</c:v>
                </c:pt>
                <c:pt idx="38">
                  <c:v>23.346485186655151</c:v>
                </c:pt>
                <c:pt idx="39">
                  <c:v>24.724323789744354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B-4702-9637-7A9C067C0E53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'V2'!$I$2:$I$41</c:f>
              <c:numCache>
                <c:formatCode>General</c:formatCode>
                <c:ptCount val="40"/>
                <c:pt idx="0">
                  <c:v>2.4717931326665754</c:v>
                </c:pt>
                <c:pt idx="1">
                  <c:v>4.7217741783168572</c:v>
                </c:pt>
                <c:pt idx="2">
                  <c:v>6.775976723164761</c:v>
                </c:pt>
                <c:pt idx="3">
                  <c:v>8.6277554894094308</c:v>
                </c:pt>
                <c:pt idx="4">
                  <c:v>10.44115988756959</c:v>
                </c:pt>
                <c:pt idx="5">
                  <c:v>12.085176322722548</c:v>
                </c:pt>
                <c:pt idx="6">
                  <c:v>12.531705214191906</c:v>
                </c:pt>
                <c:pt idx="7">
                  <c:v>14.023553961233286</c:v>
                </c:pt>
                <c:pt idx="8">
                  <c:v>14.500445163666525</c:v>
                </c:pt>
                <c:pt idx="9">
                  <c:v>15.301375899720904</c:v>
                </c:pt>
                <c:pt idx="10">
                  <c:v>16.39301264229135</c:v>
                </c:pt>
                <c:pt idx="11">
                  <c:v>17.187978040639255</c:v>
                </c:pt>
                <c:pt idx="12">
                  <c:v>18.074749935834635</c:v>
                </c:pt>
                <c:pt idx="13">
                  <c:v>18.93014398267513</c:v>
                </c:pt>
                <c:pt idx="14">
                  <c:v>19.309343405086853</c:v>
                </c:pt>
                <c:pt idx="15">
                  <c:v>20.576639752421869</c:v>
                </c:pt>
                <c:pt idx="16">
                  <c:v>21.505931335862432</c:v>
                </c:pt>
                <c:pt idx="17">
                  <c:v>22.356060504442151</c:v>
                </c:pt>
                <c:pt idx="18">
                  <c:v>23.088822700930479</c:v>
                </c:pt>
                <c:pt idx="19">
                  <c:v>24.605451583852918</c:v>
                </c:pt>
                <c:pt idx="20">
                  <c:v>25.252270179089098</c:v>
                </c:pt>
                <c:pt idx="21">
                  <c:v>26.399433996135123</c:v>
                </c:pt>
                <c:pt idx="22">
                  <c:v>27.784106379786508</c:v>
                </c:pt>
                <c:pt idx="23">
                  <c:v>28.194269796606537</c:v>
                </c:pt>
                <c:pt idx="24">
                  <c:v>27.516372241483683</c:v>
                </c:pt>
                <c:pt idx="25">
                  <c:v>29.086170689284074</c:v>
                </c:pt>
                <c:pt idx="26">
                  <c:v>28.553317609973103</c:v>
                </c:pt>
                <c:pt idx="27">
                  <c:v>27.356936898489348</c:v>
                </c:pt>
                <c:pt idx="28">
                  <c:v>28.378132945877223</c:v>
                </c:pt>
                <c:pt idx="29">
                  <c:v>27.67982196338513</c:v>
                </c:pt>
                <c:pt idx="30">
                  <c:v>27.432584423778565</c:v>
                </c:pt>
                <c:pt idx="31">
                  <c:v>28.476723126516386</c:v>
                </c:pt>
                <c:pt idx="32">
                  <c:v>28.293185303387826</c:v>
                </c:pt>
                <c:pt idx="33">
                  <c:v>28.069860268235583</c:v>
                </c:pt>
                <c:pt idx="34">
                  <c:v>26.629172791376408</c:v>
                </c:pt>
                <c:pt idx="35">
                  <c:v>28.857363822100126</c:v>
                </c:pt>
                <c:pt idx="36">
                  <c:v>28.47802066365179</c:v>
                </c:pt>
                <c:pt idx="37">
                  <c:v>26.825905240172329</c:v>
                </c:pt>
                <c:pt idx="38">
                  <c:v>27.412280701754383</c:v>
                </c:pt>
                <c:pt idx="39">
                  <c:v>25.639973744666886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B-4702-9637-7A9C067C0E53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'V2'!$N$2:$N$41</c:f>
              <c:numCache>
                <c:formatCode>General</c:formatCode>
                <c:ptCount val="40"/>
                <c:pt idx="0">
                  <c:v>2.5969769629964543</c:v>
                </c:pt>
                <c:pt idx="1">
                  <c:v>4.9636043709500095</c:v>
                </c:pt>
                <c:pt idx="2">
                  <c:v>7.1525590783498467</c:v>
                </c:pt>
                <c:pt idx="3">
                  <c:v>9.2724295434441153</c:v>
                </c:pt>
                <c:pt idx="4">
                  <c:v>11.122159122506133</c:v>
                </c:pt>
                <c:pt idx="5">
                  <c:v>12.405501095405747</c:v>
                </c:pt>
                <c:pt idx="6">
                  <c:v>13.862646129618513</c:v>
                </c:pt>
                <c:pt idx="7">
                  <c:v>14.716768433120382</c:v>
                </c:pt>
                <c:pt idx="8">
                  <c:v>15.272305201747152</c:v>
                </c:pt>
                <c:pt idx="9">
                  <c:v>16.262701169613468</c:v>
                </c:pt>
                <c:pt idx="10">
                  <c:v>17.326308092945247</c:v>
                </c:pt>
                <c:pt idx="11">
                  <c:v>18.31723248597816</c:v>
                </c:pt>
                <c:pt idx="12">
                  <c:v>19.308075795782344</c:v>
                </c:pt>
                <c:pt idx="13">
                  <c:v>20.116636257018193</c:v>
                </c:pt>
                <c:pt idx="14">
                  <c:v>21.49275801518678</c:v>
                </c:pt>
                <c:pt idx="15">
                  <c:v>22.14437245062912</c:v>
                </c:pt>
                <c:pt idx="16">
                  <c:v>22.714212055340909</c:v>
                </c:pt>
                <c:pt idx="17">
                  <c:v>23.929341440594214</c:v>
                </c:pt>
                <c:pt idx="18">
                  <c:v>24.794146597871173</c:v>
                </c:pt>
                <c:pt idx="19">
                  <c:v>26.125417680115159</c:v>
                </c:pt>
                <c:pt idx="20">
                  <c:v>26.00563802232324</c:v>
                </c:pt>
                <c:pt idx="21">
                  <c:v>26.236321038118749</c:v>
                </c:pt>
                <c:pt idx="22">
                  <c:v>26.568751959445457</c:v>
                </c:pt>
                <c:pt idx="23">
                  <c:v>26.700558575685402</c:v>
                </c:pt>
                <c:pt idx="24">
                  <c:v>25.675654857577143</c:v>
                </c:pt>
                <c:pt idx="25">
                  <c:v>26.586693891441211</c:v>
                </c:pt>
                <c:pt idx="26">
                  <c:v>26.582736107862107</c:v>
                </c:pt>
                <c:pt idx="27">
                  <c:v>26.593481405837803</c:v>
                </c:pt>
                <c:pt idx="28">
                  <c:v>26.673495081407506</c:v>
                </c:pt>
                <c:pt idx="29">
                  <c:v>28.036413694105907</c:v>
                </c:pt>
                <c:pt idx="30">
                  <c:v>28.468129928544997</c:v>
                </c:pt>
                <c:pt idx="31">
                  <c:v>28.780871081844165</c:v>
                </c:pt>
                <c:pt idx="32">
                  <c:v>27.125411628121455</c:v>
                </c:pt>
                <c:pt idx="33">
                  <c:v>28.851785492745218</c:v>
                </c:pt>
                <c:pt idx="34">
                  <c:v>28.082236019960856</c:v>
                </c:pt>
                <c:pt idx="35">
                  <c:v>28.484023311324677</c:v>
                </c:pt>
                <c:pt idx="36">
                  <c:v>27.356936898489348</c:v>
                </c:pt>
                <c:pt idx="37">
                  <c:v>27.965144244214009</c:v>
                </c:pt>
                <c:pt idx="38">
                  <c:v>28.017090425159346</c:v>
                </c:pt>
                <c:pt idx="39">
                  <c:v>27.798394920677278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AB-4702-9637-7A9C067C0E53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'V2'!$S$2:$S$41</c:f>
              <c:numCache>
                <c:formatCode>General</c:formatCode>
                <c:ptCount val="40"/>
                <c:pt idx="0">
                  <c:v>2.5816445075513101</c:v>
                </c:pt>
                <c:pt idx="1">
                  <c:v>4.9914280542215499</c:v>
                </c:pt>
                <c:pt idx="2">
                  <c:v>7.2334997842005899</c:v>
                </c:pt>
                <c:pt idx="3">
                  <c:v>9.2537184525315084</c:v>
                </c:pt>
                <c:pt idx="4">
                  <c:v>10.884140501192901</c:v>
                </c:pt>
                <c:pt idx="5">
                  <c:v>12.251678888397008</c:v>
                </c:pt>
                <c:pt idx="6">
                  <c:v>13.671536771876736</c:v>
                </c:pt>
                <c:pt idx="7">
                  <c:v>14.713931739127876</c:v>
                </c:pt>
                <c:pt idx="8">
                  <c:v>15.051083376981476</c:v>
                </c:pt>
                <c:pt idx="9">
                  <c:v>16.163775685586547</c:v>
                </c:pt>
                <c:pt idx="10">
                  <c:v>17.309682921228248</c:v>
                </c:pt>
                <c:pt idx="11">
                  <c:v>18.566976033747338</c:v>
                </c:pt>
                <c:pt idx="12">
                  <c:v>19.463608890457511</c:v>
                </c:pt>
                <c:pt idx="13">
                  <c:v>20.293662830262448</c:v>
                </c:pt>
                <c:pt idx="14">
                  <c:v>21.332787213980655</c:v>
                </c:pt>
                <c:pt idx="15">
                  <c:v>22.114076199209492</c:v>
                </c:pt>
                <c:pt idx="16">
                  <c:v>23.4375</c:v>
                </c:pt>
                <c:pt idx="17">
                  <c:v>23.966638439292506</c:v>
                </c:pt>
                <c:pt idx="18">
                  <c:v>24.365007301380523</c:v>
                </c:pt>
                <c:pt idx="19">
                  <c:v>25.782897688305397</c:v>
                </c:pt>
                <c:pt idx="20">
                  <c:v>25.58692133045168</c:v>
                </c:pt>
                <c:pt idx="21">
                  <c:v>26.215984759774194</c:v>
                </c:pt>
                <c:pt idx="22">
                  <c:v>26.563482295439051</c:v>
                </c:pt>
                <c:pt idx="23">
                  <c:v>26.009516014925996</c:v>
                </c:pt>
                <c:pt idx="24">
                  <c:v>26.670317536800592</c:v>
                </c:pt>
                <c:pt idx="25">
                  <c:v>26.777441968820348</c:v>
                </c:pt>
                <c:pt idx="26">
                  <c:v>27.254342979553794</c:v>
                </c:pt>
                <c:pt idx="27">
                  <c:v>27.268215622506094</c:v>
                </c:pt>
                <c:pt idx="28">
                  <c:v>27.406971602723154</c:v>
                </c:pt>
                <c:pt idx="29">
                  <c:v>27.742893657789558</c:v>
                </c:pt>
                <c:pt idx="30">
                  <c:v>28.4921390188447</c:v>
                </c:pt>
                <c:pt idx="31">
                  <c:v>28.443783705883693</c:v>
                </c:pt>
                <c:pt idx="32">
                  <c:v>27.780504382837574</c:v>
                </c:pt>
                <c:pt idx="33">
                  <c:v>29.31576992983759</c:v>
                </c:pt>
                <c:pt idx="34">
                  <c:v>28.340922402554462</c:v>
                </c:pt>
                <c:pt idx="35">
                  <c:v>28.036911528591109</c:v>
                </c:pt>
                <c:pt idx="36">
                  <c:v>28.056996853875422</c:v>
                </c:pt>
                <c:pt idx="37">
                  <c:v>27.517078933658158</c:v>
                </c:pt>
                <c:pt idx="38">
                  <c:v>27.98705878401827</c:v>
                </c:pt>
                <c:pt idx="39">
                  <c:v>28.218402913644162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B-4702-9637-7A9C067C0E53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'V2'!$X$2:$X$41</c:f>
              <c:numCache>
                <c:formatCode>General</c:formatCode>
                <c:ptCount val="40"/>
                <c:pt idx="0">
                  <c:v>2.5498843436208842</c:v>
                </c:pt>
                <c:pt idx="1">
                  <c:v>4.9228357798596454</c:v>
                </c:pt>
                <c:pt idx="2">
                  <c:v>6.992046197847638</c:v>
                </c:pt>
                <c:pt idx="3">
                  <c:v>9.0221805798465233</c:v>
                </c:pt>
                <c:pt idx="4">
                  <c:v>10.781427051247357</c:v>
                </c:pt>
                <c:pt idx="5">
                  <c:v>11.987748521011527</c:v>
                </c:pt>
                <c:pt idx="6">
                  <c:v>13.574120125533462</c:v>
                </c:pt>
                <c:pt idx="7">
                  <c:v>14.703482225695511</c:v>
                </c:pt>
                <c:pt idx="8">
                  <c:v>15.360416820270835</c:v>
                </c:pt>
                <c:pt idx="9">
                  <c:v>16.268005631983552</c:v>
                </c:pt>
                <c:pt idx="10">
                  <c:v>17.097465813617106</c:v>
                </c:pt>
                <c:pt idx="11">
                  <c:v>18.315940821195209</c:v>
                </c:pt>
                <c:pt idx="12">
                  <c:v>19.248166612130195</c:v>
                </c:pt>
                <c:pt idx="13">
                  <c:v>20.012788171641681</c:v>
                </c:pt>
                <c:pt idx="14">
                  <c:v>21.07299474650241</c:v>
                </c:pt>
                <c:pt idx="15">
                  <c:v>22.082294085367941</c:v>
                </c:pt>
                <c:pt idx="16">
                  <c:v>23.168313161455341</c:v>
                </c:pt>
                <c:pt idx="17">
                  <c:v>24.361277749017937</c:v>
                </c:pt>
                <c:pt idx="18">
                  <c:v>24.394974147426147</c:v>
                </c:pt>
                <c:pt idx="19">
                  <c:v>25.397180151087824</c:v>
                </c:pt>
                <c:pt idx="20">
                  <c:v>26.375168306542758</c:v>
                </c:pt>
                <c:pt idx="21">
                  <c:v>26.150251500043801</c:v>
                </c:pt>
                <c:pt idx="22">
                  <c:v>27.0915708640992</c:v>
                </c:pt>
                <c:pt idx="23">
                  <c:v>27.635722487601925</c:v>
                </c:pt>
                <c:pt idx="24">
                  <c:v>28.02926255010231</c:v>
                </c:pt>
                <c:pt idx="25">
                  <c:v>28.833192771518572</c:v>
                </c:pt>
                <c:pt idx="26">
                  <c:v>28.950305353345712</c:v>
                </c:pt>
                <c:pt idx="27">
                  <c:v>27.92543350744841</c:v>
                </c:pt>
                <c:pt idx="28">
                  <c:v>29.167274318214961</c:v>
                </c:pt>
                <c:pt idx="29">
                  <c:v>28.82446620691643</c:v>
                </c:pt>
                <c:pt idx="30">
                  <c:v>29.365557138032798</c:v>
                </c:pt>
                <c:pt idx="31">
                  <c:v>28.947372229917399</c:v>
                </c:pt>
                <c:pt idx="32">
                  <c:v>28.431707039690661</c:v>
                </c:pt>
                <c:pt idx="33">
                  <c:v>28.484672397782756</c:v>
                </c:pt>
                <c:pt idx="34">
                  <c:v>27.695460713988979</c:v>
                </c:pt>
                <c:pt idx="35">
                  <c:v>28.237699305211407</c:v>
                </c:pt>
                <c:pt idx="36">
                  <c:v>28.872611152334784</c:v>
                </c:pt>
                <c:pt idx="37">
                  <c:v>27.806085918024877</c:v>
                </c:pt>
                <c:pt idx="38">
                  <c:v>27.570577231390207</c:v>
                </c:pt>
                <c:pt idx="39">
                  <c:v>28.38417411987772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AB-4702-9637-7A9C067C0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[images/s]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'V3'!$C$2:$C$41</c:f>
              <c:numCache>
                <c:formatCode>General</c:formatCode>
                <c:ptCount val="40"/>
                <c:pt idx="0">
                  <c:v>373.38299999999998</c:v>
                </c:pt>
                <c:pt idx="1">
                  <c:v>190.10900000000001</c:v>
                </c:pt>
                <c:pt idx="2">
                  <c:v>135.286</c:v>
                </c:pt>
                <c:pt idx="3">
                  <c:v>117.447</c:v>
                </c:pt>
                <c:pt idx="4">
                  <c:v>97.14</c:v>
                </c:pt>
                <c:pt idx="5">
                  <c:v>73.188000000000002</c:v>
                </c:pt>
                <c:pt idx="6">
                  <c:v>72.563000000000002</c:v>
                </c:pt>
                <c:pt idx="7">
                  <c:v>69.281999999999996</c:v>
                </c:pt>
                <c:pt idx="8">
                  <c:v>67.685000000000002</c:v>
                </c:pt>
                <c:pt idx="9">
                  <c:v>65.117000000000004</c:v>
                </c:pt>
                <c:pt idx="10">
                  <c:v>62.597000000000001</c:v>
                </c:pt>
                <c:pt idx="11">
                  <c:v>55.395000000000003</c:v>
                </c:pt>
                <c:pt idx="12">
                  <c:v>55.688000000000002</c:v>
                </c:pt>
                <c:pt idx="13">
                  <c:v>47.972000000000001</c:v>
                </c:pt>
                <c:pt idx="14">
                  <c:v>49.256999999999998</c:v>
                </c:pt>
                <c:pt idx="15">
                  <c:v>46.578000000000003</c:v>
                </c:pt>
                <c:pt idx="16">
                  <c:v>44.228000000000002</c:v>
                </c:pt>
                <c:pt idx="17">
                  <c:v>42.362000000000002</c:v>
                </c:pt>
                <c:pt idx="18">
                  <c:v>41.415999999999997</c:v>
                </c:pt>
                <c:pt idx="19">
                  <c:v>39.487000000000002</c:v>
                </c:pt>
                <c:pt idx="20">
                  <c:v>42.398000000000003</c:v>
                </c:pt>
                <c:pt idx="21">
                  <c:v>35.64</c:v>
                </c:pt>
                <c:pt idx="22">
                  <c:v>34.731999999999999</c:v>
                </c:pt>
                <c:pt idx="23">
                  <c:v>38.283000000000001</c:v>
                </c:pt>
                <c:pt idx="24">
                  <c:v>38.726999999999997</c:v>
                </c:pt>
                <c:pt idx="25">
                  <c:v>33.200000000000003</c:v>
                </c:pt>
                <c:pt idx="26">
                  <c:v>35.601999999999997</c:v>
                </c:pt>
                <c:pt idx="27">
                  <c:v>35.162999999999997</c:v>
                </c:pt>
                <c:pt idx="28">
                  <c:v>35.866999999999997</c:v>
                </c:pt>
                <c:pt idx="29">
                  <c:v>32.174999999999997</c:v>
                </c:pt>
                <c:pt idx="30">
                  <c:v>32.472999999999999</c:v>
                </c:pt>
                <c:pt idx="31">
                  <c:v>32.418999999999997</c:v>
                </c:pt>
                <c:pt idx="32">
                  <c:v>41.072000000000003</c:v>
                </c:pt>
                <c:pt idx="33">
                  <c:v>40.389000000000003</c:v>
                </c:pt>
                <c:pt idx="34">
                  <c:v>42.667000000000002</c:v>
                </c:pt>
                <c:pt idx="35">
                  <c:v>40.502000000000002</c:v>
                </c:pt>
                <c:pt idx="36">
                  <c:v>41.649000000000001</c:v>
                </c:pt>
                <c:pt idx="37">
                  <c:v>40.082999999999998</c:v>
                </c:pt>
                <c:pt idx="38">
                  <c:v>39.701999999999998</c:v>
                </c:pt>
                <c:pt idx="39">
                  <c:v>40.01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4-4841-8A4D-08E90935CD4B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'V3'!$H$2:$H$41</c:f>
              <c:numCache>
                <c:formatCode>General</c:formatCode>
                <c:ptCount val="40"/>
                <c:pt idx="0">
                  <c:v>1861.076</c:v>
                </c:pt>
                <c:pt idx="1">
                  <c:v>967.27</c:v>
                </c:pt>
                <c:pt idx="2">
                  <c:v>684.79100000000005</c:v>
                </c:pt>
                <c:pt idx="3">
                  <c:v>535.04700000000003</c:v>
                </c:pt>
                <c:pt idx="4">
                  <c:v>443.74799999999999</c:v>
                </c:pt>
                <c:pt idx="5">
                  <c:v>384.87900000000002</c:v>
                </c:pt>
                <c:pt idx="6">
                  <c:v>357.08600000000001</c:v>
                </c:pt>
                <c:pt idx="7">
                  <c:v>336.29399999999998</c:v>
                </c:pt>
                <c:pt idx="8">
                  <c:v>334.036</c:v>
                </c:pt>
                <c:pt idx="9">
                  <c:v>315.94600000000003</c:v>
                </c:pt>
                <c:pt idx="10">
                  <c:v>289.10199999999998</c:v>
                </c:pt>
                <c:pt idx="11">
                  <c:v>282.19400000000002</c:v>
                </c:pt>
                <c:pt idx="12">
                  <c:v>250.02600000000001</c:v>
                </c:pt>
                <c:pt idx="13">
                  <c:v>251.28200000000001</c:v>
                </c:pt>
                <c:pt idx="14">
                  <c:v>232.988</c:v>
                </c:pt>
                <c:pt idx="15">
                  <c:v>221.286</c:v>
                </c:pt>
                <c:pt idx="16">
                  <c:v>209.54900000000001</c:v>
                </c:pt>
                <c:pt idx="17">
                  <c:v>203.172</c:v>
                </c:pt>
                <c:pt idx="18">
                  <c:v>202.97800000000001</c:v>
                </c:pt>
                <c:pt idx="19">
                  <c:v>188.84700000000001</c:v>
                </c:pt>
                <c:pt idx="20">
                  <c:v>180.72499999999999</c:v>
                </c:pt>
                <c:pt idx="21">
                  <c:v>178.291</c:v>
                </c:pt>
                <c:pt idx="22">
                  <c:v>180.92599999999999</c:v>
                </c:pt>
                <c:pt idx="23">
                  <c:v>164.61600000000001</c:v>
                </c:pt>
                <c:pt idx="24">
                  <c:v>175.78399999999999</c:v>
                </c:pt>
                <c:pt idx="25">
                  <c:v>162.40299999999999</c:v>
                </c:pt>
                <c:pt idx="26">
                  <c:v>171.256</c:v>
                </c:pt>
                <c:pt idx="27">
                  <c:v>166.518</c:v>
                </c:pt>
                <c:pt idx="28">
                  <c:v>158.02699999999999</c:v>
                </c:pt>
                <c:pt idx="29">
                  <c:v>167.108</c:v>
                </c:pt>
                <c:pt idx="30">
                  <c:v>156.374</c:v>
                </c:pt>
                <c:pt idx="31">
                  <c:v>157.67400000000001</c:v>
                </c:pt>
                <c:pt idx="32">
                  <c:v>155.685</c:v>
                </c:pt>
                <c:pt idx="33">
                  <c:v>150.54900000000001</c:v>
                </c:pt>
                <c:pt idx="34">
                  <c:v>163.88200000000001</c:v>
                </c:pt>
                <c:pt idx="35">
                  <c:v>169.28299999999999</c:v>
                </c:pt>
                <c:pt idx="36">
                  <c:v>177.66399999999999</c:v>
                </c:pt>
                <c:pt idx="37">
                  <c:v>160.95699999999999</c:v>
                </c:pt>
                <c:pt idx="38">
                  <c:v>170.577</c:v>
                </c:pt>
                <c:pt idx="39">
                  <c:v>168.89599999999999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4-4841-8A4D-08E90935CD4B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'V3'!$M$2:$M$41</c:f>
              <c:numCache>
                <c:formatCode>General</c:formatCode>
                <c:ptCount val="40"/>
                <c:pt idx="0">
                  <c:v>3719.1930000000002</c:v>
                </c:pt>
                <c:pt idx="1">
                  <c:v>1934.325</c:v>
                </c:pt>
                <c:pt idx="2">
                  <c:v>1367.4190000000001</c:v>
                </c:pt>
                <c:pt idx="3">
                  <c:v>1065.336</c:v>
                </c:pt>
                <c:pt idx="4">
                  <c:v>875.91800000000001</c:v>
                </c:pt>
                <c:pt idx="5">
                  <c:v>777.73699999999997</c:v>
                </c:pt>
                <c:pt idx="6">
                  <c:v>700.48500000000001</c:v>
                </c:pt>
                <c:pt idx="7">
                  <c:v>649.86599999999999</c:v>
                </c:pt>
                <c:pt idx="8">
                  <c:v>624.61800000000005</c:v>
                </c:pt>
                <c:pt idx="9">
                  <c:v>604.25699999999995</c:v>
                </c:pt>
                <c:pt idx="10">
                  <c:v>541.40800000000002</c:v>
                </c:pt>
                <c:pt idx="11">
                  <c:v>533.90800000000002</c:v>
                </c:pt>
                <c:pt idx="12">
                  <c:v>510.26100000000002</c:v>
                </c:pt>
                <c:pt idx="13">
                  <c:v>456.673</c:v>
                </c:pt>
                <c:pt idx="14">
                  <c:v>448.44200000000001</c:v>
                </c:pt>
                <c:pt idx="15">
                  <c:v>431.8</c:v>
                </c:pt>
                <c:pt idx="16">
                  <c:v>413.53500000000003</c:v>
                </c:pt>
                <c:pt idx="17">
                  <c:v>401.77699999999999</c:v>
                </c:pt>
                <c:pt idx="18">
                  <c:v>378.50700000000001</c:v>
                </c:pt>
                <c:pt idx="19">
                  <c:v>380.53100000000001</c:v>
                </c:pt>
                <c:pt idx="20">
                  <c:v>375.267</c:v>
                </c:pt>
                <c:pt idx="21">
                  <c:v>339.59899999999999</c:v>
                </c:pt>
                <c:pt idx="22">
                  <c:v>335.13900000000001</c:v>
                </c:pt>
                <c:pt idx="23">
                  <c:v>338.22800000000001</c:v>
                </c:pt>
                <c:pt idx="24">
                  <c:v>329.154</c:v>
                </c:pt>
                <c:pt idx="25">
                  <c:v>339.57</c:v>
                </c:pt>
                <c:pt idx="26">
                  <c:v>320.589</c:v>
                </c:pt>
                <c:pt idx="27">
                  <c:v>327.50900000000001</c:v>
                </c:pt>
                <c:pt idx="28">
                  <c:v>311.10399999999998</c:v>
                </c:pt>
                <c:pt idx="29">
                  <c:v>320.44400000000002</c:v>
                </c:pt>
                <c:pt idx="30">
                  <c:v>322.24</c:v>
                </c:pt>
                <c:pt idx="31">
                  <c:v>317.553</c:v>
                </c:pt>
                <c:pt idx="32">
                  <c:v>323.93700000000001</c:v>
                </c:pt>
                <c:pt idx="33">
                  <c:v>311.87700000000001</c:v>
                </c:pt>
                <c:pt idx="34">
                  <c:v>322.44799999999998</c:v>
                </c:pt>
                <c:pt idx="35">
                  <c:v>325.88600000000002</c:v>
                </c:pt>
                <c:pt idx="36">
                  <c:v>319.09899999999999</c:v>
                </c:pt>
                <c:pt idx="37">
                  <c:v>333.62400000000002</c:v>
                </c:pt>
                <c:pt idx="38">
                  <c:v>320.86700000000002</c:v>
                </c:pt>
                <c:pt idx="39">
                  <c:v>328.10199999999998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4-4841-8A4D-08E90935CD4B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'V3'!$P$2:$P$41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'V3'!$R$2:$R$41</c:f>
              <c:numCache>
                <c:formatCode>General</c:formatCode>
                <c:ptCount val="40"/>
                <c:pt idx="0">
                  <c:v>5642.1959999999999</c:v>
                </c:pt>
                <c:pt idx="1">
                  <c:v>2939.5659999999998</c:v>
                </c:pt>
                <c:pt idx="2">
                  <c:v>2068.652</c:v>
                </c:pt>
                <c:pt idx="3">
                  <c:v>1608.7249999999999</c:v>
                </c:pt>
                <c:pt idx="4">
                  <c:v>1352.6990000000001</c:v>
                </c:pt>
                <c:pt idx="5">
                  <c:v>1174.999</c:v>
                </c:pt>
                <c:pt idx="6">
                  <c:v>1068.616</c:v>
                </c:pt>
                <c:pt idx="7">
                  <c:v>981.024</c:v>
                </c:pt>
                <c:pt idx="8">
                  <c:v>922.94</c:v>
                </c:pt>
                <c:pt idx="9">
                  <c:v>902.149</c:v>
                </c:pt>
                <c:pt idx="10">
                  <c:v>835.47</c:v>
                </c:pt>
                <c:pt idx="11">
                  <c:v>787.10900000000004</c:v>
                </c:pt>
                <c:pt idx="12">
                  <c:v>746.32799999999997</c:v>
                </c:pt>
                <c:pt idx="13">
                  <c:v>718.49199999999996</c:v>
                </c:pt>
                <c:pt idx="14">
                  <c:v>671.51700000000005</c:v>
                </c:pt>
                <c:pt idx="15">
                  <c:v>648.31399999999996</c:v>
                </c:pt>
                <c:pt idx="16">
                  <c:v>617.13099999999997</c:v>
                </c:pt>
                <c:pt idx="17">
                  <c:v>606.82500000000005</c:v>
                </c:pt>
                <c:pt idx="18">
                  <c:v>562.25800000000004</c:v>
                </c:pt>
                <c:pt idx="19">
                  <c:v>564.32299999999998</c:v>
                </c:pt>
                <c:pt idx="20">
                  <c:v>535.69200000000001</c:v>
                </c:pt>
                <c:pt idx="21">
                  <c:v>517.70500000000004</c:v>
                </c:pt>
                <c:pt idx="22">
                  <c:v>504.63099999999997</c:v>
                </c:pt>
                <c:pt idx="23">
                  <c:v>497.029</c:v>
                </c:pt>
                <c:pt idx="24">
                  <c:v>487.791</c:v>
                </c:pt>
                <c:pt idx="25">
                  <c:v>490.44400000000002</c:v>
                </c:pt>
                <c:pt idx="26">
                  <c:v>483.11099999999999</c:v>
                </c:pt>
                <c:pt idx="27">
                  <c:v>516.47900000000004</c:v>
                </c:pt>
                <c:pt idx="28">
                  <c:v>481.92899999999997</c:v>
                </c:pt>
                <c:pt idx="29">
                  <c:v>479.84500000000003</c:v>
                </c:pt>
                <c:pt idx="30">
                  <c:v>483.666</c:v>
                </c:pt>
                <c:pt idx="31">
                  <c:v>477.68200000000002</c:v>
                </c:pt>
                <c:pt idx="32">
                  <c:v>489.55500000000001</c:v>
                </c:pt>
                <c:pt idx="33">
                  <c:v>478.52800000000002</c:v>
                </c:pt>
                <c:pt idx="34">
                  <c:v>484.79399999999998</c:v>
                </c:pt>
                <c:pt idx="35">
                  <c:v>488.05</c:v>
                </c:pt>
                <c:pt idx="36">
                  <c:v>499.78199999999998</c:v>
                </c:pt>
                <c:pt idx="37">
                  <c:v>487.80399999999997</c:v>
                </c:pt>
                <c:pt idx="38">
                  <c:v>492.90499999999997</c:v>
                </c:pt>
                <c:pt idx="39">
                  <c:v>477.99200000000002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4-4841-8A4D-08E90935CD4B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'V3'!$W$2:$W$41</c:f>
              <c:numCache>
                <c:formatCode>General</c:formatCode>
                <c:ptCount val="40"/>
                <c:pt idx="0">
                  <c:v>7565.3450000000003</c:v>
                </c:pt>
                <c:pt idx="1">
                  <c:v>3939.7629999999999</c:v>
                </c:pt>
                <c:pt idx="2">
                  <c:v>2761.9349999999999</c:v>
                </c:pt>
                <c:pt idx="3">
                  <c:v>2136.857</c:v>
                </c:pt>
                <c:pt idx="4">
                  <c:v>1776.903</c:v>
                </c:pt>
                <c:pt idx="5">
                  <c:v>1563.4490000000001</c:v>
                </c:pt>
                <c:pt idx="6">
                  <c:v>1437.807</c:v>
                </c:pt>
                <c:pt idx="7">
                  <c:v>1305.258</c:v>
                </c:pt>
                <c:pt idx="8">
                  <c:v>1279.646</c:v>
                </c:pt>
                <c:pt idx="9">
                  <c:v>1170.3699999999999</c:v>
                </c:pt>
                <c:pt idx="10">
                  <c:v>1134.655</c:v>
                </c:pt>
                <c:pt idx="11">
                  <c:v>1071.123</c:v>
                </c:pt>
                <c:pt idx="12">
                  <c:v>986.85199999999998</c:v>
                </c:pt>
                <c:pt idx="13">
                  <c:v>947.42499999999995</c:v>
                </c:pt>
                <c:pt idx="14">
                  <c:v>916.56700000000001</c:v>
                </c:pt>
                <c:pt idx="15">
                  <c:v>862.94600000000003</c:v>
                </c:pt>
                <c:pt idx="16">
                  <c:v>821.94799999999998</c:v>
                </c:pt>
                <c:pt idx="17">
                  <c:v>795.03599999999994</c:v>
                </c:pt>
                <c:pt idx="18">
                  <c:v>767.62900000000002</c:v>
                </c:pt>
                <c:pt idx="19">
                  <c:v>731.346</c:v>
                </c:pt>
                <c:pt idx="20">
                  <c:v>721.34299999999996</c:v>
                </c:pt>
                <c:pt idx="21">
                  <c:v>698.77300000000002</c:v>
                </c:pt>
                <c:pt idx="22">
                  <c:v>673.96199999999999</c:v>
                </c:pt>
                <c:pt idx="23">
                  <c:v>674.505</c:v>
                </c:pt>
                <c:pt idx="24">
                  <c:v>655.45600000000002</c:v>
                </c:pt>
                <c:pt idx="25">
                  <c:v>662.04100000000005</c:v>
                </c:pt>
                <c:pt idx="26">
                  <c:v>636.66600000000005</c:v>
                </c:pt>
                <c:pt idx="27">
                  <c:v>646.55799999999999</c:v>
                </c:pt>
                <c:pt idx="28">
                  <c:v>659.97500000000002</c:v>
                </c:pt>
                <c:pt idx="29">
                  <c:v>642.81799999999998</c:v>
                </c:pt>
                <c:pt idx="30">
                  <c:v>618.81899999999996</c:v>
                </c:pt>
                <c:pt idx="31">
                  <c:v>635.86099999999999</c:v>
                </c:pt>
                <c:pt idx="32">
                  <c:v>655.71100000000001</c:v>
                </c:pt>
                <c:pt idx="33">
                  <c:v>628.04100000000005</c:v>
                </c:pt>
                <c:pt idx="34">
                  <c:v>642.596</c:v>
                </c:pt>
                <c:pt idx="35">
                  <c:v>646.59799999999996</c:v>
                </c:pt>
                <c:pt idx="36">
                  <c:v>687.77499999999998</c:v>
                </c:pt>
                <c:pt idx="37">
                  <c:v>647.35799999999995</c:v>
                </c:pt>
                <c:pt idx="38">
                  <c:v>648.08000000000004</c:v>
                </c:pt>
                <c:pt idx="39">
                  <c:v>661.30399999999997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4-4841-8A4D-08E90935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'V3'!$D$2:$D$41</c:f>
              <c:numCache>
                <c:formatCode>General</c:formatCode>
                <c:ptCount val="40"/>
                <c:pt idx="0">
                  <c:v>2.6782151303085575</c:v>
                </c:pt>
                <c:pt idx="1">
                  <c:v>5.2601402353386737</c:v>
                </c:pt>
                <c:pt idx="2">
                  <c:v>7.3917478526972484</c:v>
                </c:pt>
                <c:pt idx="3">
                  <c:v>8.51447887132068</c:v>
                </c:pt>
                <c:pt idx="4">
                  <c:v>10.294420424130122</c:v>
                </c:pt>
                <c:pt idx="5">
                  <c:v>13.663442094332403</c:v>
                </c:pt>
                <c:pt idx="6">
                  <c:v>13.781128123148161</c:v>
                </c:pt>
                <c:pt idx="7">
                  <c:v>14.433763459484426</c:v>
                </c:pt>
                <c:pt idx="8">
                  <c:v>14.774322227967792</c:v>
                </c:pt>
                <c:pt idx="9">
                  <c:v>15.356972833515057</c:v>
                </c:pt>
                <c:pt idx="10">
                  <c:v>15.975206479543747</c:v>
                </c:pt>
                <c:pt idx="11">
                  <c:v>18.052170773535515</c:v>
                </c:pt>
                <c:pt idx="12">
                  <c:v>17.957190058899581</c:v>
                </c:pt>
                <c:pt idx="13">
                  <c:v>20.845493204369216</c:v>
                </c:pt>
                <c:pt idx="14">
                  <c:v>20.30168300952149</c:v>
                </c:pt>
                <c:pt idx="15">
                  <c:v>21.469363218686933</c:v>
                </c:pt>
                <c:pt idx="16">
                  <c:v>22.610111241747308</c:v>
                </c:pt>
                <c:pt idx="17">
                  <c:v>23.606062036731032</c:v>
                </c:pt>
                <c:pt idx="18">
                  <c:v>24.145257871354069</c:v>
                </c:pt>
                <c:pt idx="19">
                  <c:v>25.32479043735913</c:v>
                </c:pt>
                <c:pt idx="20">
                  <c:v>23.586018208406056</c:v>
                </c:pt>
                <c:pt idx="21">
                  <c:v>28.058361391694724</c:v>
                </c:pt>
                <c:pt idx="22">
                  <c:v>28.791892203155591</c:v>
                </c:pt>
                <c:pt idx="23">
                  <c:v>26.121254865083717</c:v>
                </c:pt>
                <c:pt idx="24">
                  <c:v>25.821778087639117</c:v>
                </c:pt>
                <c:pt idx="25">
                  <c:v>30.120481927710841</c:v>
                </c:pt>
                <c:pt idx="26">
                  <c:v>28.088309645525534</c:v>
                </c:pt>
                <c:pt idx="27">
                  <c:v>28.438984159485827</c:v>
                </c:pt>
                <c:pt idx="28">
                  <c:v>27.880781777121033</c:v>
                </c:pt>
                <c:pt idx="29">
                  <c:v>31.080031080031084</c:v>
                </c:pt>
                <c:pt idx="30">
                  <c:v>30.794814153296585</c:v>
                </c:pt>
                <c:pt idx="31">
                  <c:v>30.846108763379501</c:v>
                </c:pt>
                <c:pt idx="32">
                  <c:v>24.347487339306582</c:v>
                </c:pt>
                <c:pt idx="33">
                  <c:v>24.759216618386194</c:v>
                </c:pt>
                <c:pt idx="34">
                  <c:v>23.43731689596175</c:v>
                </c:pt>
                <c:pt idx="35">
                  <c:v>24.69013875857982</c:v>
                </c:pt>
                <c:pt idx="36">
                  <c:v>24.010180316454175</c:v>
                </c:pt>
                <c:pt idx="37">
                  <c:v>24.948232417733205</c:v>
                </c:pt>
                <c:pt idx="38">
                  <c:v>25.187647977431869</c:v>
                </c:pt>
                <c:pt idx="39">
                  <c:v>24.993751562109473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9-4374-BFA4-D70ADAAAFB0B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'V3'!$I$2:$I$41</c:f>
              <c:numCache>
                <c:formatCode>General</c:formatCode>
                <c:ptCount val="40"/>
                <c:pt idx="0">
                  <c:v>2.6866178490292714</c:v>
                </c:pt>
                <c:pt idx="1">
                  <c:v>5.1691875071076332</c:v>
                </c:pt>
                <c:pt idx="2">
                  <c:v>7.3014978292646946</c:v>
                </c:pt>
                <c:pt idx="3">
                  <c:v>9.3449734322405309</c:v>
                </c:pt>
                <c:pt idx="4">
                  <c:v>11.267656417606389</c:v>
                </c:pt>
                <c:pt idx="5">
                  <c:v>12.991095902868173</c:v>
                </c:pt>
                <c:pt idx="6">
                  <c:v>14.002229154881457</c:v>
                </c:pt>
                <c:pt idx="7">
                  <c:v>14.867942930887855</c:v>
                </c:pt>
                <c:pt idx="8">
                  <c:v>14.968446514746914</c:v>
                </c:pt>
                <c:pt idx="9">
                  <c:v>15.825489165870115</c:v>
                </c:pt>
                <c:pt idx="10">
                  <c:v>17.294933967942111</c:v>
                </c:pt>
                <c:pt idx="11">
                  <c:v>17.718307263797247</c:v>
                </c:pt>
                <c:pt idx="12">
                  <c:v>19.997920216297505</c:v>
                </c:pt>
                <c:pt idx="13">
                  <c:v>19.897963244482295</c:v>
                </c:pt>
                <c:pt idx="14">
                  <c:v>21.460332720998505</c:v>
                </c:pt>
                <c:pt idx="15">
                  <c:v>22.595193550427954</c:v>
                </c:pt>
                <c:pt idx="16">
                  <c:v>23.86076764861679</c:v>
                </c:pt>
                <c:pt idx="17">
                  <c:v>24.609690311657118</c:v>
                </c:pt>
                <c:pt idx="18">
                  <c:v>24.633211481047205</c:v>
                </c:pt>
                <c:pt idx="19">
                  <c:v>26.476459779609947</c:v>
                </c:pt>
                <c:pt idx="20">
                  <c:v>27.666343892654588</c:v>
                </c:pt>
                <c:pt idx="21">
                  <c:v>28.044040360982887</c:v>
                </c:pt>
                <c:pt idx="22">
                  <c:v>27.635607928103205</c:v>
                </c:pt>
                <c:pt idx="23">
                  <c:v>30.373718229090731</c:v>
                </c:pt>
                <c:pt idx="24">
                  <c:v>28.443999453875211</c:v>
                </c:pt>
                <c:pt idx="25">
                  <c:v>30.78760860328935</c:v>
                </c:pt>
                <c:pt idx="26">
                  <c:v>29.196057364413509</c:v>
                </c:pt>
                <c:pt idx="27">
                  <c:v>30.026783891230977</c:v>
                </c:pt>
                <c:pt idx="28">
                  <c:v>31.640162756997224</c:v>
                </c:pt>
                <c:pt idx="29">
                  <c:v>29.920769801565452</c:v>
                </c:pt>
                <c:pt idx="30">
                  <c:v>31.974624937649484</c:v>
                </c:pt>
                <c:pt idx="31">
                  <c:v>31.710998642769258</c:v>
                </c:pt>
                <c:pt idx="32">
                  <c:v>32.11613193306998</c:v>
                </c:pt>
                <c:pt idx="33">
                  <c:v>33.211778225029725</c:v>
                </c:pt>
                <c:pt idx="34">
                  <c:v>30.509757020295091</c:v>
                </c:pt>
                <c:pt idx="35">
                  <c:v>29.536338557327081</c:v>
                </c:pt>
                <c:pt idx="36">
                  <c:v>28.143011527377524</c:v>
                </c:pt>
                <c:pt idx="37">
                  <c:v>31.064197270078346</c:v>
                </c:pt>
                <c:pt idx="38">
                  <c:v>29.312275394689788</c:v>
                </c:pt>
                <c:pt idx="39">
                  <c:v>29.604016672982194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9-4374-BFA4-D70ADAAAFB0B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'V3'!$N$2:$N$41</c:f>
              <c:numCache>
                <c:formatCode>General</c:formatCode>
                <c:ptCount val="40"/>
                <c:pt idx="0">
                  <c:v>2.6887553294491573</c:v>
                </c:pt>
                <c:pt idx="1">
                  <c:v>5.1697620617011104</c:v>
                </c:pt>
                <c:pt idx="2">
                  <c:v>7.3130474273064801</c:v>
                </c:pt>
                <c:pt idx="3">
                  <c:v>9.3867099206259805</c:v>
                </c:pt>
                <c:pt idx="4">
                  <c:v>11.416593790742969</c:v>
                </c:pt>
                <c:pt idx="5">
                  <c:v>12.857816974118501</c:v>
                </c:pt>
                <c:pt idx="6">
                  <c:v>14.275823179654097</c:v>
                </c:pt>
                <c:pt idx="7">
                  <c:v>15.38778763622039</c:v>
                </c:pt>
                <c:pt idx="8">
                  <c:v>16.009785180702444</c:v>
                </c:pt>
                <c:pt idx="9">
                  <c:v>16.549249739763049</c:v>
                </c:pt>
                <c:pt idx="10">
                  <c:v>18.470358768248715</c:v>
                </c:pt>
                <c:pt idx="11">
                  <c:v>18.729818620436479</c:v>
                </c:pt>
                <c:pt idx="12">
                  <c:v>19.597813667907207</c:v>
                </c:pt>
                <c:pt idx="13">
                  <c:v>21.897506530931324</c:v>
                </c:pt>
                <c:pt idx="14">
                  <c:v>22.299427796682735</c:v>
                </c:pt>
                <c:pt idx="15">
                  <c:v>23.158869847151458</c:v>
                </c:pt>
                <c:pt idx="16">
                  <c:v>24.181750033249905</c:v>
                </c:pt>
                <c:pt idx="17">
                  <c:v>24.889428712942752</c:v>
                </c:pt>
                <c:pt idx="18">
                  <c:v>26.419590654862393</c:v>
                </c:pt>
                <c:pt idx="19">
                  <c:v>26.279067934018517</c:v>
                </c:pt>
                <c:pt idx="20">
                  <c:v>26.647693508888338</c:v>
                </c:pt>
                <c:pt idx="21">
                  <c:v>29.446494247627349</c:v>
                </c:pt>
                <c:pt idx="22">
                  <c:v>29.838365573687334</c:v>
                </c:pt>
                <c:pt idx="23">
                  <c:v>29.565854985394466</c:v>
                </c:pt>
                <c:pt idx="24">
                  <c:v>30.380915923853273</c:v>
                </c:pt>
                <c:pt idx="25">
                  <c:v>29.449009040845777</c:v>
                </c:pt>
                <c:pt idx="26">
                  <c:v>31.192586146124789</c:v>
                </c:pt>
                <c:pt idx="27">
                  <c:v>30.533512056157235</c:v>
                </c:pt>
                <c:pt idx="28">
                  <c:v>32.143591853528079</c:v>
                </c:pt>
                <c:pt idx="29">
                  <c:v>31.206700702774899</c:v>
                </c:pt>
                <c:pt idx="30">
                  <c:v>31.03277060575968</c:v>
                </c:pt>
                <c:pt idx="31">
                  <c:v>31.490806259112652</c:v>
                </c:pt>
                <c:pt idx="32">
                  <c:v>30.87020006976665</c:v>
                </c:pt>
                <c:pt idx="33">
                  <c:v>32.063922636167462</c:v>
                </c:pt>
                <c:pt idx="34">
                  <c:v>31.012752443804896</c:v>
                </c:pt>
                <c:pt idx="35">
                  <c:v>30.685577165020895</c:v>
                </c:pt>
                <c:pt idx="36">
                  <c:v>31.338236722772557</c:v>
                </c:pt>
                <c:pt idx="37">
                  <c:v>29.973862791645683</c:v>
                </c:pt>
                <c:pt idx="38">
                  <c:v>31.165560808683971</c:v>
                </c:pt>
                <c:pt idx="39">
                  <c:v>30.478326861768597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9-4374-BFA4-D70ADAAAFB0B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'V3'!$P$2:$P$41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'V3'!$S$2:$S$41</c:f>
              <c:numCache>
                <c:formatCode>General</c:formatCode>
                <c:ptCount val="40"/>
                <c:pt idx="0">
                  <c:v>2.6585393346845803</c:v>
                </c:pt>
                <c:pt idx="1">
                  <c:v>5.1027940859296921</c:v>
                </c:pt>
                <c:pt idx="2">
                  <c:v>7.2510987831689429</c:v>
                </c:pt>
                <c:pt idx="3">
                  <c:v>9.324154221510824</c:v>
                </c:pt>
                <c:pt idx="4">
                  <c:v>11.088941442257294</c:v>
                </c:pt>
                <c:pt idx="5">
                  <c:v>12.765968311462393</c:v>
                </c:pt>
                <c:pt idx="6">
                  <c:v>14.036847660899706</c:v>
                </c:pt>
                <c:pt idx="7">
                  <c:v>15.290145806830415</c:v>
                </c:pt>
                <c:pt idx="8">
                  <c:v>16.252410774264849</c:v>
                </c:pt>
                <c:pt idx="9">
                  <c:v>16.626965168724901</c:v>
                </c:pt>
                <c:pt idx="10">
                  <c:v>17.953966031096268</c:v>
                </c:pt>
                <c:pt idx="11">
                  <c:v>19.057081039601883</c:v>
                </c:pt>
                <c:pt idx="12">
                  <c:v>20.098401775090846</c:v>
                </c:pt>
                <c:pt idx="13">
                  <c:v>20.877059173936523</c:v>
                </c:pt>
                <c:pt idx="14">
                  <c:v>22.337483637793234</c:v>
                </c:pt>
                <c:pt idx="15">
                  <c:v>23.136936731275277</c:v>
                </c:pt>
                <c:pt idx="16">
                  <c:v>24.306022546266515</c:v>
                </c:pt>
                <c:pt idx="17">
                  <c:v>24.718823384006921</c:v>
                </c:pt>
                <c:pt idx="18">
                  <c:v>26.678144197147926</c:v>
                </c:pt>
                <c:pt idx="19">
                  <c:v>26.580522147777071</c:v>
                </c:pt>
                <c:pt idx="20">
                  <c:v>28.001164848457694</c:v>
                </c:pt>
                <c:pt idx="21">
                  <c:v>28.97402961145826</c:v>
                </c:pt>
                <c:pt idx="22">
                  <c:v>29.724689921942964</c:v>
                </c:pt>
                <c:pt idx="23">
                  <c:v>30.179325552432555</c:v>
                </c:pt>
                <c:pt idx="24">
                  <c:v>30.750874862389836</c:v>
                </c:pt>
                <c:pt idx="25">
                  <c:v>30.584531567314514</c:v>
                </c:pt>
                <c:pt idx="26">
                  <c:v>31.048765190608371</c:v>
                </c:pt>
                <c:pt idx="27">
                  <c:v>29.042807161569005</c:v>
                </c:pt>
                <c:pt idx="28">
                  <c:v>31.12491674084772</c:v>
                </c:pt>
                <c:pt idx="29">
                  <c:v>31.260094405485102</c:v>
                </c:pt>
                <c:pt idx="30">
                  <c:v>31.013137164903053</c:v>
                </c:pt>
                <c:pt idx="31">
                  <c:v>31.401643771379284</c:v>
                </c:pt>
                <c:pt idx="32">
                  <c:v>30.640071084964916</c:v>
                </c:pt>
                <c:pt idx="33">
                  <c:v>31.346128126253845</c:v>
                </c:pt>
                <c:pt idx="34">
                  <c:v>30.94097699228951</c:v>
                </c:pt>
                <c:pt idx="35">
                  <c:v>30.734555885667451</c:v>
                </c:pt>
                <c:pt idx="36">
                  <c:v>30.013085705367541</c:v>
                </c:pt>
                <c:pt idx="37">
                  <c:v>30.750055350099633</c:v>
                </c:pt>
                <c:pt idx="38">
                  <c:v>30.431827634128283</c:v>
                </c:pt>
                <c:pt idx="39">
                  <c:v>31.381278347754773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9-4374-BFA4-D70ADAAAFB0B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'V3'!$X$2:$X$41</c:f>
              <c:numCache>
                <c:formatCode>General</c:formatCode>
                <c:ptCount val="40"/>
                <c:pt idx="0">
                  <c:v>2.6436335685946908</c:v>
                </c:pt>
                <c:pt idx="1">
                  <c:v>5.0764474918922788</c:v>
                </c:pt>
                <c:pt idx="2">
                  <c:v>7.241300030594493</c:v>
                </c:pt>
                <c:pt idx="3">
                  <c:v>9.359540671182021</c:v>
                </c:pt>
                <c:pt idx="4">
                  <c:v>11.255538428377914</c:v>
                </c:pt>
                <c:pt idx="5">
                  <c:v>12.792230510876914</c:v>
                </c:pt>
                <c:pt idx="6">
                  <c:v>13.9100727705457</c:v>
                </c:pt>
                <c:pt idx="7">
                  <c:v>15.322641194307945</c:v>
                </c:pt>
                <c:pt idx="8">
                  <c:v>15.629322484499619</c:v>
                </c:pt>
                <c:pt idx="9">
                  <c:v>17.088613002725637</c:v>
                </c:pt>
                <c:pt idx="10">
                  <c:v>17.626503210226897</c:v>
                </c:pt>
                <c:pt idx="11">
                  <c:v>18.671991918761897</c:v>
                </c:pt>
                <c:pt idx="12">
                  <c:v>20.266463461593027</c:v>
                </c:pt>
                <c:pt idx="13">
                  <c:v>21.109850383935406</c:v>
                </c:pt>
                <c:pt idx="14">
                  <c:v>21.820554307541073</c:v>
                </c:pt>
                <c:pt idx="15">
                  <c:v>23.176421236091251</c:v>
                </c:pt>
                <c:pt idx="16">
                  <c:v>24.332439521721568</c:v>
                </c:pt>
                <c:pt idx="17">
                  <c:v>25.156093560543173</c:v>
                </c:pt>
                <c:pt idx="18">
                  <c:v>26.054252770544103</c:v>
                </c:pt>
                <c:pt idx="19">
                  <c:v>27.346837201543455</c:v>
                </c:pt>
                <c:pt idx="20">
                  <c:v>27.726060972380687</c:v>
                </c:pt>
                <c:pt idx="21">
                  <c:v>28.621598144175575</c:v>
                </c:pt>
                <c:pt idx="22">
                  <c:v>29.675263590528843</c:v>
                </c:pt>
                <c:pt idx="23">
                  <c:v>29.651373970541361</c:v>
                </c:pt>
                <c:pt idx="24">
                  <c:v>30.513108431382122</c:v>
                </c:pt>
                <c:pt idx="25">
                  <c:v>30.209609374645979</c:v>
                </c:pt>
                <c:pt idx="26">
                  <c:v>31.413645459314615</c:v>
                </c:pt>
                <c:pt idx="27">
                  <c:v>30.933033076692269</c:v>
                </c:pt>
                <c:pt idx="28">
                  <c:v>30.304178188567747</c:v>
                </c:pt>
                <c:pt idx="29">
                  <c:v>31.113005547448889</c:v>
                </c:pt>
                <c:pt idx="30">
                  <c:v>32.31962819499725</c:v>
                </c:pt>
                <c:pt idx="31">
                  <c:v>31.453415133181622</c:v>
                </c:pt>
                <c:pt idx="32">
                  <c:v>30.501242163087092</c:v>
                </c:pt>
                <c:pt idx="33">
                  <c:v>31.845054701842713</c:v>
                </c:pt>
                <c:pt idx="34">
                  <c:v>31.123754271735272</c:v>
                </c:pt>
                <c:pt idx="35">
                  <c:v>30.931119490007703</c:v>
                </c:pt>
                <c:pt idx="36">
                  <c:v>29.079277379957109</c:v>
                </c:pt>
                <c:pt idx="37">
                  <c:v>30.894806274117261</c:v>
                </c:pt>
                <c:pt idx="38">
                  <c:v>30.860387606468336</c:v>
                </c:pt>
                <c:pt idx="39">
                  <c:v>30.243276919540786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9-4374-BFA4-D70ADAAA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</a:t>
            </a:r>
            <a:r>
              <a:rPr lang="it-IT" baseline="0"/>
              <a:t>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'V4'!$C$2:$C$41</c:f>
              <c:numCache>
                <c:formatCode>General</c:formatCode>
                <c:ptCount val="40"/>
                <c:pt idx="0">
                  <c:v>378.08199999999999</c:v>
                </c:pt>
                <c:pt idx="1">
                  <c:v>189.26400000000001</c:v>
                </c:pt>
                <c:pt idx="2">
                  <c:v>145.78</c:v>
                </c:pt>
                <c:pt idx="3">
                  <c:v>104.973</c:v>
                </c:pt>
                <c:pt idx="4">
                  <c:v>90.646000000000001</c:v>
                </c:pt>
                <c:pt idx="5">
                  <c:v>73.281000000000006</c:v>
                </c:pt>
                <c:pt idx="6">
                  <c:v>74.525000000000006</c:v>
                </c:pt>
                <c:pt idx="7">
                  <c:v>67.941000000000003</c:v>
                </c:pt>
                <c:pt idx="8">
                  <c:v>61.756</c:v>
                </c:pt>
                <c:pt idx="9">
                  <c:v>57.756</c:v>
                </c:pt>
                <c:pt idx="10">
                  <c:v>57.436</c:v>
                </c:pt>
                <c:pt idx="11">
                  <c:v>55.375999999999998</c:v>
                </c:pt>
                <c:pt idx="12">
                  <c:v>50.551000000000002</c:v>
                </c:pt>
                <c:pt idx="13">
                  <c:v>48.988</c:v>
                </c:pt>
                <c:pt idx="14">
                  <c:v>46.213000000000001</c:v>
                </c:pt>
                <c:pt idx="15">
                  <c:v>44.427999999999997</c:v>
                </c:pt>
                <c:pt idx="16">
                  <c:v>42.512</c:v>
                </c:pt>
                <c:pt idx="17">
                  <c:v>41.890999999999998</c:v>
                </c:pt>
                <c:pt idx="18">
                  <c:v>46.067999999999998</c:v>
                </c:pt>
                <c:pt idx="19">
                  <c:v>40.085999999999999</c:v>
                </c:pt>
                <c:pt idx="20">
                  <c:v>46.223999999999997</c:v>
                </c:pt>
                <c:pt idx="21">
                  <c:v>37.054000000000002</c:v>
                </c:pt>
                <c:pt idx="22">
                  <c:v>37.621000000000002</c:v>
                </c:pt>
                <c:pt idx="23">
                  <c:v>35.338000000000001</c:v>
                </c:pt>
                <c:pt idx="24">
                  <c:v>35.335000000000001</c:v>
                </c:pt>
                <c:pt idx="25">
                  <c:v>39.581000000000003</c:v>
                </c:pt>
                <c:pt idx="26">
                  <c:v>43.728999999999999</c:v>
                </c:pt>
                <c:pt idx="27">
                  <c:v>36.517000000000003</c:v>
                </c:pt>
                <c:pt idx="28">
                  <c:v>34.390999999999998</c:v>
                </c:pt>
                <c:pt idx="29">
                  <c:v>32.493000000000002</c:v>
                </c:pt>
                <c:pt idx="30">
                  <c:v>38.137999999999998</c:v>
                </c:pt>
                <c:pt idx="31">
                  <c:v>39.795000000000002</c:v>
                </c:pt>
                <c:pt idx="32">
                  <c:v>36.030999999999999</c:v>
                </c:pt>
                <c:pt idx="33">
                  <c:v>37.58</c:v>
                </c:pt>
                <c:pt idx="34">
                  <c:v>38.67</c:v>
                </c:pt>
                <c:pt idx="35">
                  <c:v>39.478000000000002</c:v>
                </c:pt>
                <c:pt idx="36">
                  <c:v>37.734000000000002</c:v>
                </c:pt>
                <c:pt idx="37">
                  <c:v>36.642000000000003</c:v>
                </c:pt>
                <c:pt idx="38">
                  <c:v>35.36</c:v>
                </c:pt>
                <c:pt idx="39">
                  <c:v>38.628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0-4E78-BA3D-801B72358FFE}"/>
            </c:ext>
          </c:extLst>
        </c:ser>
        <c:ser>
          <c:idx val="1"/>
          <c:order val="1"/>
          <c:tx>
            <c:v>N_IMGS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'V4'!$H$2:$H$41</c:f>
              <c:numCache>
                <c:formatCode>General</c:formatCode>
                <c:ptCount val="40"/>
                <c:pt idx="0">
                  <c:v>3741.4050000000002</c:v>
                </c:pt>
                <c:pt idx="1">
                  <c:v>1951.4480000000001</c:v>
                </c:pt>
                <c:pt idx="2">
                  <c:v>1336.002</c:v>
                </c:pt>
                <c:pt idx="3">
                  <c:v>1004.284</c:v>
                </c:pt>
                <c:pt idx="4">
                  <c:v>918.21500000000003</c:v>
                </c:pt>
                <c:pt idx="5">
                  <c:v>727.15599999999995</c:v>
                </c:pt>
                <c:pt idx="6">
                  <c:v>636.08900000000006</c:v>
                </c:pt>
                <c:pt idx="7">
                  <c:v>594.221</c:v>
                </c:pt>
                <c:pt idx="8">
                  <c:v>570.11300000000006</c:v>
                </c:pt>
                <c:pt idx="9">
                  <c:v>526.65</c:v>
                </c:pt>
                <c:pt idx="10">
                  <c:v>486.27600000000001</c:v>
                </c:pt>
                <c:pt idx="11">
                  <c:v>469.02100000000002</c:v>
                </c:pt>
                <c:pt idx="12">
                  <c:v>437.59300000000002</c:v>
                </c:pt>
                <c:pt idx="13">
                  <c:v>419.32799999999997</c:v>
                </c:pt>
                <c:pt idx="14">
                  <c:v>390.40699999999998</c:v>
                </c:pt>
                <c:pt idx="15">
                  <c:v>386.971</c:v>
                </c:pt>
                <c:pt idx="16">
                  <c:v>370.94400000000002</c:v>
                </c:pt>
                <c:pt idx="17">
                  <c:v>348.63499999999999</c:v>
                </c:pt>
                <c:pt idx="18">
                  <c:v>337.92899999999997</c:v>
                </c:pt>
                <c:pt idx="19">
                  <c:v>335.767</c:v>
                </c:pt>
                <c:pt idx="20">
                  <c:v>314.91199999999998</c:v>
                </c:pt>
                <c:pt idx="21">
                  <c:v>314.07</c:v>
                </c:pt>
                <c:pt idx="22">
                  <c:v>319.471</c:v>
                </c:pt>
                <c:pt idx="23">
                  <c:v>317.13200000000001</c:v>
                </c:pt>
                <c:pt idx="24">
                  <c:v>318.47199999999998</c:v>
                </c:pt>
                <c:pt idx="25">
                  <c:v>310.43700000000001</c:v>
                </c:pt>
                <c:pt idx="26">
                  <c:v>302.92099999999999</c:v>
                </c:pt>
                <c:pt idx="27">
                  <c:v>296.76499999999999</c:v>
                </c:pt>
                <c:pt idx="28">
                  <c:v>291.33499999999998</c:v>
                </c:pt>
                <c:pt idx="29">
                  <c:v>289.68200000000002</c:v>
                </c:pt>
                <c:pt idx="30">
                  <c:v>281.07100000000003</c:v>
                </c:pt>
                <c:pt idx="31">
                  <c:v>287.41300000000001</c:v>
                </c:pt>
                <c:pt idx="32">
                  <c:v>285.01499999999999</c:v>
                </c:pt>
                <c:pt idx="33">
                  <c:v>276.565</c:v>
                </c:pt>
                <c:pt idx="34">
                  <c:v>281.79399999999998</c:v>
                </c:pt>
                <c:pt idx="35">
                  <c:v>285.36599999999999</c:v>
                </c:pt>
                <c:pt idx="36">
                  <c:v>291.673</c:v>
                </c:pt>
                <c:pt idx="37">
                  <c:v>299.05900000000003</c:v>
                </c:pt>
                <c:pt idx="38">
                  <c:v>294.017</c:v>
                </c:pt>
                <c:pt idx="39">
                  <c:v>292.32299999999998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0-4E78-BA3D-801B72358FFE}"/>
            </c:ext>
          </c:extLst>
        </c:ser>
        <c:ser>
          <c:idx val="2"/>
          <c:order val="2"/>
          <c:tx>
            <c:v>N_IMGS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'V4'!$M$2:$M$41</c:f>
              <c:numCache>
                <c:formatCode>General</c:formatCode>
                <c:ptCount val="40"/>
                <c:pt idx="0">
                  <c:v>7181.1710000000003</c:v>
                </c:pt>
                <c:pt idx="1">
                  <c:v>3709.404</c:v>
                </c:pt>
                <c:pt idx="2">
                  <c:v>2666.2020000000002</c:v>
                </c:pt>
                <c:pt idx="3">
                  <c:v>2131.1750000000002</c:v>
                </c:pt>
                <c:pt idx="4">
                  <c:v>1708.0909999999999</c:v>
                </c:pt>
                <c:pt idx="5">
                  <c:v>1439.0509999999999</c:v>
                </c:pt>
                <c:pt idx="6">
                  <c:v>1263.1369999999999</c:v>
                </c:pt>
                <c:pt idx="7">
                  <c:v>1147.8409999999999</c:v>
                </c:pt>
                <c:pt idx="8">
                  <c:v>1099.5350000000001</c:v>
                </c:pt>
                <c:pt idx="9">
                  <c:v>1061.318</c:v>
                </c:pt>
                <c:pt idx="10">
                  <c:v>1037.08</c:v>
                </c:pt>
                <c:pt idx="11">
                  <c:v>958.24300000000005</c:v>
                </c:pt>
                <c:pt idx="12">
                  <c:v>871.04600000000005</c:v>
                </c:pt>
                <c:pt idx="13">
                  <c:v>850.12199999999996</c:v>
                </c:pt>
                <c:pt idx="14">
                  <c:v>841.00599999999997</c:v>
                </c:pt>
                <c:pt idx="15">
                  <c:v>765.45699999999999</c:v>
                </c:pt>
                <c:pt idx="16">
                  <c:v>725.03200000000004</c:v>
                </c:pt>
                <c:pt idx="17">
                  <c:v>710.3</c:v>
                </c:pt>
                <c:pt idx="18">
                  <c:v>680.375</c:v>
                </c:pt>
                <c:pt idx="19">
                  <c:v>661.29</c:v>
                </c:pt>
                <c:pt idx="20">
                  <c:v>646.40200000000004</c:v>
                </c:pt>
                <c:pt idx="21">
                  <c:v>633.85599999999999</c:v>
                </c:pt>
                <c:pt idx="22">
                  <c:v>640.61599999999999</c:v>
                </c:pt>
                <c:pt idx="23">
                  <c:v>625.49800000000005</c:v>
                </c:pt>
                <c:pt idx="24">
                  <c:v>618.09699999999998</c:v>
                </c:pt>
                <c:pt idx="25">
                  <c:v>617.83199999999999</c:v>
                </c:pt>
                <c:pt idx="26">
                  <c:v>609.41899999999998</c:v>
                </c:pt>
                <c:pt idx="27">
                  <c:v>586.35500000000002</c:v>
                </c:pt>
                <c:pt idx="28">
                  <c:v>579.58699999999999</c:v>
                </c:pt>
                <c:pt idx="29">
                  <c:v>568.76499999999999</c:v>
                </c:pt>
                <c:pt idx="30">
                  <c:v>557.94000000000005</c:v>
                </c:pt>
                <c:pt idx="31">
                  <c:v>548.08900000000006</c:v>
                </c:pt>
                <c:pt idx="32">
                  <c:v>569.01099999999997</c:v>
                </c:pt>
                <c:pt idx="33">
                  <c:v>560.66999999999996</c:v>
                </c:pt>
                <c:pt idx="34">
                  <c:v>575.33100000000002</c:v>
                </c:pt>
                <c:pt idx="35">
                  <c:v>576.44100000000003</c:v>
                </c:pt>
                <c:pt idx="36">
                  <c:v>577.31899999999996</c:v>
                </c:pt>
                <c:pt idx="37">
                  <c:v>580.024</c:v>
                </c:pt>
                <c:pt idx="38">
                  <c:v>579.51</c:v>
                </c:pt>
                <c:pt idx="39">
                  <c:v>591.36099999999999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0-4E78-BA3D-801B7235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15215"/>
        <c:axId val="581730655"/>
      </c:scatterChart>
      <c:valAx>
        <c:axId val="82601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730655"/>
        <c:crosses val="autoZero"/>
        <c:crossBetween val="midCat"/>
      </c:valAx>
      <c:valAx>
        <c:axId val="5817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601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'V4'!$D$2:$D$41</c:f>
              <c:numCache>
                <c:formatCode>General</c:formatCode>
                <c:ptCount val="40"/>
                <c:pt idx="0">
                  <c:v>2.6449288778624744</c:v>
                </c:pt>
                <c:pt idx="1">
                  <c:v>5.2836249894327496</c:v>
                </c:pt>
                <c:pt idx="2">
                  <c:v>6.8596515297022913</c:v>
                </c:pt>
                <c:pt idx="3">
                  <c:v>9.526259133300945</c:v>
                </c:pt>
                <c:pt idx="4">
                  <c:v>11.031926394987092</c:v>
                </c:pt>
                <c:pt idx="5">
                  <c:v>13.64610199096628</c:v>
                </c:pt>
                <c:pt idx="6">
                  <c:v>13.418316001341831</c:v>
                </c:pt>
                <c:pt idx="7">
                  <c:v>14.718652948882118</c:v>
                </c:pt>
                <c:pt idx="8">
                  <c:v>16.192758598354814</c:v>
                </c:pt>
                <c:pt idx="9">
                  <c:v>17.31421843617979</c:v>
                </c:pt>
                <c:pt idx="10">
                  <c:v>17.410683195208581</c:v>
                </c:pt>
                <c:pt idx="11">
                  <c:v>18.058364634498702</c:v>
                </c:pt>
                <c:pt idx="12">
                  <c:v>19.782002334276275</c:v>
                </c:pt>
                <c:pt idx="13">
                  <c:v>20.413162407120112</c:v>
                </c:pt>
                <c:pt idx="14">
                  <c:v>21.63893276783589</c:v>
                </c:pt>
                <c:pt idx="15">
                  <c:v>22.508328081390115</c:v>
                </c:pt>
                <c:pt idx="16">
                  <c:v>23.522770041400076</c:v>
                </c:pt>
                <c:pt idx="17">
                  <c:v>23.871475973359434</c:v>
                </c:pt>
                <c:pt idx="18">
                  <c:v>21.707041764348357</c:v>
                </c:pt>
                <c:pt idx="19">
                  <c:v>24.946365314573669</c:v>
                </c:pt>
                <c:pt idx="20">
                  <c:v>21.633783316026307</c:v>
                </c:pt>
                <c:pt idx="21">
                  <c:v>26.987639661035246</c:v>
                </c:pt>
                <c:pt idx="22">
                  <c:v>26.58089896600303</c:v>
                </c:pt>
                <c:pt idx="23">
                  <c:v>28.298149301035711</c:v>
                </c:pt>
                <c:pt idx="24">
                  <c:v>28.300551860761285</c:v>
                </c:pt>
                <c:pt idx="25">
                  <c:v>25.264647179202139</c:v>
                </c:pt>
                <c:pt idx="26">
                  <c:v>22.868119554529031</c:v>
                </c:pt>
                <c:pt idx="27">
                  <c:v>27.384505846591995</c:v>
                </c:pt>
                <c:pt idx="28">
                  <c:v>29.077374894594517</c:v>
                </c:pt>
                <c:pt idx="29">
                  <c:v>30.775859415874187</c:v>
                </c:pt>
                <c:pt idx="30">
                  <c:v>26.220567413078822</c:v>
                </c:pt>
                <c:pt idx="31">
                  <c:v>25.128785023244124</c:v>
                </c:pt>
                <c:pt idx="32">
                  <c:v>27.753878604534986</c:v>
                </c:pt>
                <c:pt idx="33">
                  <c:v>26.609898882384247</c:v>
                </c:pt>
                <c:pt idx="34">
                  <c:v>25.859839668994052</c:v>
                </c:pt>
                <c:pt idx="35">
                  <c:v>25.330563858351486</c:v>
                </c:pt>
                <c:pt idx="36">
                  <c:v>26.501298563629618</c:v>
                </c:pt>
                <c:pt idx="37">
                  <c:v>27.29108673107363</c:v>
                </c:pt>
                <c:pt idx="38">
                  <c:v>28.280542986425338</c:v>
                </c:pt>
                <c:pt idx="39">
                  <c:v>25.887956922439681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D-4A67-9C64-8DEF87A3C893}"/>
            </c:ext>
          </c:extLst>
        </c:ser>
        <c:ser>
          <c:idx val="1"/>
          <c:order val="1"/>
          <c:tx>
            <c:v>N_IMGS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'V4'!$I$2:$I$41</c:f>
              <c:numCache>
                <c:formatCode>General</c:formatCode>
                <c:ptCount val="40"/>
                <c:pt idx="0">
                  <c:v>2.6727927075523765</c:v>
                </c:pt>
                <c:pt idx="1">
                  <c:v>5.1243999327678722</c:v>
                </c:pt>
                <c:pt idx="2">
                  <c:v>7.4850187350018942</c:v>
                </c:pt>
                <c:pt idx="3">
                  <c:v>9.9573427436860484</c:v>
                </c:pt>
                <c:pt idx="4">
                  <c:v>10.890695534270296</c:v>
                </c:pt>
                <c:pt idx="5">
                  <c:v>13.752207229260296</c:v>
                </c:pt>
                <c:pt idx="6">
                  <c:v>15.721070479131063</c:v>
                </c:pt>
                <c:pt idx="7">
                  <c:v>16.828755631322352</c:v>
                </c:pt>
                <c:pt idx="8">
                  <c:v>17.540382345254361</c:v>
                </c:pt>
                <c:pt idx="9">
                  <c:v>18.987942656413178</c:v>
                </c:pt>
                <c:pt idx="10">
                  <c:v>20.564453108934021</c:v>
                </c:pt>
                <c:pt idx="11">
                  <c:v>21.321006948516164</c:v>
                </c:pt>
                <c:pt idx="12">
                  <c:v>22.852285114249998</c:v>
                </c:pt>
                <c:pt idx="13">
                  <c:v>23.847680097680101</c:v>
                </c:pt>
                <c:pt idx="14">
                  <c:v>25.614294825656302</c:v>
                </c:pt>
                <c:pt idx="15">
                  <c:v>25.841729742022011</c:v>
                </c:pt>
                <c:pt idx="16">
                  <c:v>26.958247066942718</c:v>
                </c:pt>
                <c:pt idx="17">
                  <c:v>28.683293415749997</c:v>
                </c:pt>
                <c:pt idx="18">
                  <c:v>29.592014890701897</c:v>
                </c:pt>
                <c:pt idx="19">
                  <c:v>29.782557547346823</c:v>
                </c:pt>
                <c:pt idx="20">
                  <c:v>31.754902957016565</c:v>
                </c:pt>
                <c:pt idx="21">
                  <c:v>31.840035660839941</c:v>
                </c:pt>
                <c:pt idx="22">
                  <c:v>31.301745698357596</c:v>
                </c:pt>
                <c:pt idx="23">
                  <c:v>31.532611026323423</c:v>
                </c:pt>
                <c:pt idx="24">
                  <c:v>31.399934688135851</c:v>
                </c:pt>
                <c:pt idx="25">
                  <c:v>32.212655063668315</c:v>
                </c:pt>
                <c:pt idx="26">
                  <c:v>33.01190739499738</c:v>
                </c:pt>
                <c:pt idx="27">
                  <c:v>33.696696038953384</c:v>
                </c:pt>
                <c:pt idx="28">
                  <c:v>34.324746425935778</c:v>
                </c:pt>
                <c:pt idx="29">
                  <c:v>34.520612257578996</c:v>
                </c:pt>
                <c:pt idx="30">
                  <c:v>35.578199102717818</c:v>
                </c:pt>
                <c:pt idx="31">
                  <c:v>34.79313740157891</c:v>
                </c:pt>
                <c:pt idx="32">
                  <c:v>35.085872673368073</c:v>
                </c:pt>
                <c:pt idx="33">
                  <c:v>36.157865239636251</c:v>
                </c:pt>
                <c:pt idx="34">
                  <c:v>35.486915974080361</c:v>
                </c:pt>
                <c:pt idx="35">
                  <c:v>35.042717072110904</c:v>
                </c:pt>
                <c:pt idx="36">
                  <c:v>34.284969812084078</c:v>
                </c:pt>
                <c:pt idx="37">
                  <c:v>33.43821787674004</c:v>
                </c:pt>
                <c:pt idx="38">
                  <c:v>34.011638782791472</c:v>
                </c:pt>
                <c:pt idx="39">
                  <c:v>34.208734858358739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D-4A67-9C64-8DEF87A3C893}"/>
            </c:ext>
          </c:extLst>
        </c:ser>
        <c:ser>
          <c:idx val="2"/>
          <c:order val="2"/>
          <c:tx>
            <c:v>N_IMGS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'V4'!$N$2:$N$41</c:f>
              <c:numCache>
                <c:formatCode>General</c:formatCode>
                <c:ptCount val="40"/>
                <c:pt idx="0">
                  <c:v>2.7850610993666631</c:v>
                </c:pt>
                <c:pt idx="1">
                  <c:v>5.391701739686483</c:v>
                </c:pt>
                <c:pt idx="2">
                  <c:v>7.5013071027626559</c:v>
                </c:pt>
                <c:pt idx="3">
                  <c:v>9.3844944690135712</c:v>
                </c:pt>
                <c:pt idx="4">
                  <c:v>11.708978034542657</c:v>
                </c:pt>
                <c:pt idx="5">
                  <c:v>13.898048088636193</c:v>
                </c:pt>
                <c:pt idx="6">
                  <c:v>15.833595247388052</c:v>
                </c:pt>
                <c:pt idx="7">
                  <c:v>17.424016044033976</c:v>
                </c:pt>
                <c:pt idx="8">
                  <c:v>18.189507382666307</c:v>
                </c:pt>
                <c:pt idx="9">
                  <c:v>18.844493356373867</c:v>
                </c:pt>
                <c:pt idx="10">
                  <c:v>19.284915339221662</c:v>
                </c:pt>
                <c:pt idx="11">
                  <c:v>20.871532586202036</c:v>
                </c:pt>
                <c:pt idx="12">
                  <c:v>22.960899883588237</c:v>
                </c:pt>
                <c:pt idx="13">
                  <c:v>23.526035086728729</c:v>
                </c:pt>
                <c:pt idx="14">
                  <c:v>23.7810431792401</c:v>
                </c:pt>
                <c:pt idx="15">
                  <c:v>26.128182249296824</c:v>
                </c:pt>
                <c:pt idx="16">
                  <c:v>27.584989352194107</c:v>
                </c:pt>
                <c:pt idx="17">
                  <c:v>28.157116711248769</c:v>
                </c:pt>
                <c:pt idx="18">
                  <c:v>29.395553922469226</c:v>
                </c:pt>
                <c:pt idx="19">
                  <c:v>30.243917192154729</c:v>
                </c:pt>
                <c:pt idx="20">
                  <c:v>30.940498327666063</c:v>
                </c:pt>
                <c:pt idx="21">
                  <c:v>31.55290791599354</c:v>
                </c:pt>
                <c:pt idx="22">
                  <c:v>31.219950797357544</c:v>
                </c:pt>
                <c:pt idx="23">
                  <c:v>31.974522700312388</c:v>
                </c:pt>
                <c:pt idx="24">
                  <c:v>32.357380799453807</c:v>
                </c:pt>
                <c:pt idx="25">
                  <c:v>32.371259500964662</c:v>
                </c:pt>
                <c:pt idx="26">
                  <c:v>32.818143182276891</c:v>
                </c:pt>
                <c:pt idx="27">
                  <c:v>34.109029512837786</c:v>
                </c:pt>
                <c:pt idx="28">
                  <c:v>34.507330219621906</c:v>
                </c:pt>
                <c:pt idx="29">
                  <c:v>35.163907765069936</c:v>
                </c:pt>
                <c:pt idx="30">
                  <c:v>35.846148331361789</c:v>
                </c:pt>
                <c:pt idx="31">
                  <c:v>36.490424000481667</c:v>
                </c:pt>
                <c:pt idx="32">
                  <c:v>35.148705385308901</c:v>
                </c:pt>
                <c:pt idx="33">
                  <c:v>35.671607184261688</c:v>
                </c:pt>
                <c:pt idx="34">
                  <c:v>34.762597530812698</c:v>
                </c:pt>
                <c:pt idx="35">
                  <c:v>34.69565835879127</c:v>
                </c:pt>
                <c:pt idx="36">
                  <c:v>34.642892404372631</c:v>
                </c:pt>
                <c:pt idx="37">
                  <c:v>34.481331806959709</c:v>
                </c:pt>
                <c:pt idx="38">
                  <c:v>34.511915238736172</c:v>
                </c:pt>
                <c:pt idx="39">
                  <c:v>33.820289129651769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D-4A67-9C64-8DEF87A3C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56703"/>
        <c:axId val="913859103"/>
      </c:scatterChart>
      <c:valAx>
        <c:axId val="91385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3859103"/>
        <c:crosses val="autoZero"/>
        <c:crossBetween val="midCat"/>
      </c:valAx>
      <c:valAx>
        <c:axId val="9138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385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'V1'!$W$2:$W$41</c:f>
              <c:numCache>
                <c:formatCode>General</c:formatCode>
                <c:ptCount val="40"/>
                <c:pt idx="0">
                  <c:v>10201.741</c:v>
                </c:pt>
                <c:pt idx="1">
                  <c:v>5227.9740000000002</c:v>
                </c:pt>
                <c:pt idx="2">
                  <c:v>3609.9360000000001</c:v>
                </c:pt>
                <c:pt idx="3">
                  <c:v>2806.6840000000002</c:v>
                </c:pt>
                <c:pt idx="4">
                  <c:v>2339.46</c:v>
                </c:pt>
                <c:pt idx="5">
                  <c:v>2048.3290000000002</c:v>
                </c:pt>
                <c:pt idx="6">
                  <c:v>1848.998</c:v>
                </c:pt>
                <c:pt idx="7">
                  <c:v>1693.115</c:v>
                </c:pt>
                <c:pt idx="8">
                  <c:v>1624.502</c:v>
                </c:pt>
                <c:pt idx="9">
                  <c:v>1560.7550000000001</c:v>
                </c:pt>
                <c:pt idx="10">
                  <c:v>1494.566</c:v>
                </c:pt>
                <c:pt idx="11">
                  <c:v>1368.09</c:v>
                </c:pt>
                <c:pt idx="12">
                  <c:v>1307.6030000000001</c:v>
                </c:pt>
                <c:pt idx="13">
                  <c:v>1266.0999999999999</c:v>
                </c:pt>
                <c:pt idx="14">
                  <c:v>1201.5809999999999</c:v>
                </c:pt>
                <c:pt idx="15">
                  <c:v>1135.528</c:v>
                </c:pt>
                <c:pt idx="16">
                  <c:v>1102.4259999999999</c:v>
                </c:pt>
                <c:pt idx="17">
                  <c:v>1059.8630000000001</c:v>
                </c:pt>
                <c:pt idx="18">
                  <c:v>1041.742</c:v>
                </c:pt>
                <c:pt idx="19">
                  <c:v>1022.625</c:v>
                </c:pt>
                <c:pt idx="20">
                  <c:v>991.60199999999998</c:v>
                </c:pt>
                <c:pt idx="21">
                  <c:v>968.65200000000004</c:v>
                </c:pt>
                <c:pt idx="22">
                  <c:v>960.62300000000005</c:v>
                </c:pt>
                <c:pt idx="23">
                  <c:v>983.88699999999994</c:v>
                </c:pt>
                <c:pt idx="24">
                  <c:v>972.72699999999998</c:v>
                </c:pt>
                <c:pt idx="25">
                  <c:v>983.43299999999999</c:v>
                </c:pt>
                <c:pt idx="26">
                  <c:v>968.1</c:v>
                </c:pt>
                <c:pt idx="27">
                  <c:v>968.21299999999997</c:v>
                </c:pt>
                <c:pt idx="28">
                  <c:v>914.10299999999995</c:v>
                </c:pt>
                <c:pt idx="29">
                  <c:v>890.69799999999998</c:v>
                </c:pt>
                <c:pt idx="30">
                  <c:v>897.62099999999998</c:v>
                </c:pt>
                <c:pt idx="31">
                  <c:v>892.21199999999999</c:v>
                </c:pt>
                <c:pt idx="32">
                  <c:v>870.48</c:v>
                </c:pt>
                <c:pt idx="33">
                  <c:v>894.86800000000005</c:v>
                </c:pt>
                <c:pt idx="34">
                  <c:v>892.45799999999997</c:v>
                </c:pt>
                <c:pt idx="35">
                  <c:v>973.51300000000003</c:v>
                </c:pt>
                <c:pt idx="36">
                  <c:v>941.01300000000003</c:v>
                </c:pt>
                <c:pt idx="37">
                  <c:v>939.01800000000003</c:v>
                </c:pt>
                <c:pt idx="38">
                  <c:v>896.85199999999998</c:v>
                </c:pt>
                <c:pt idx="39">
                  <c:v>900.98400000000004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9-43F6-9732-ACBFC0DC90C7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'V2'!$W$2:$W$41</c:f>
              <c:numCache>
                <c:formatCode>General</c:formatCode>
                <c:ptCount val="40"/>
                <c:pt idx="0">
                  <c:v>7843.4930000000004</c:v>
                </c:pt>
                <c:pt idx="1">
                  <c:v>4062.6990000000001</c:v>
                </c:pt>
                <c:pt idx="2">
                  <c:v>2860.393</c:v>
                </c:pt>
                <c:pt idx="3">
                  <c:v>2216.759</c:v>
                </c:pt>
                <c:pt idx="4">
                  <c:v>1855.0419999999999</c:v>
                </c:pt>
                <c:pt idx="5">
                  <c:v>1668.37</c:v>
                </c:pt>
                <c:pt idx="6">
                  <c:v>1473.3920000000001</c:v>
                </c:pt>
                <c:pt idx="7">
                  <c:v>1360.222</c:v>
                </c:pt>
                <c:pt idx="8">
                  <c:v>1302.048</c:v>
                </c:pt>
                <c:pt idx="9">
                  <c:v>1229.4069999999999</c:v>
                </c:pt>
                <c:pt idx="10">
                  <c:v>1169.7639999999999</c:v>
                </c:pt>
                <c:pt idx="11">
                  <c:v>1091.9449999999999</c:v>
                </c:pt>
                <c:pt idx="12">
                  <c:v>1039.06</c:v>
                </c:pt>
                <c:pt idx="13">
                  <c:v>999.36099999999999</c:v>
                </c:pt>
                <c:pt idx="14">
                  <c:v>949.08199999999999</c:v>
                </c:pt>
                <c:pt idx="15">
                  <c:v>905.70299999999997</c:v>
                </c:pt>
                <c:pt idx="16">
                  <c:v>863.24800000000005</c:v>
                </c:pt>
                <c:pt idx="17">
                  <c:v>820.97500000000002</c:v>
                </c:pt>
                <c:pt idx="18">
                  <c:v>819.84100000000001</c:v>
                </c:pt>
                <c:pt idx="19">
                  <c:v>787.48900000000003</c:v>
                </c:pt>
                <c:pt idx="20">
                  <c:v>758.28899999999999</c:v>
                </c:pt>
                <c:pt idx="21">
                  <c:v>764.81100000000004</c:v>
                </c:pt>
                <c:pt idx="22">
                  <c:v>738.23699999999997</c:v>
                </c:pt>
                <c:pt idx="23">
                  <c:v>723.70100000000002</c:v>
                </c:pt>
                <c:pt idx="24">
                  <c:v>713.54</c:v>
                </c:pt>
                <c:pt idx="25">
                  <c:v>693.64499999999998</c:v>
                </c:pt>
                <c:pt idx="26">
                  <c:v>690.83900000000006</c:v>
                </c:pt>
                <c:pt idx="27">
                  <c:v>716.19299999999998</c:v>
                </c:pt>
                <c:pt idx="28">
                  <c:v>685.7</c:v>
                </c:pt>
                <c:pt idx="29">
                  <c:v>693.85500000000002</c:v>
                </c:pt>
                <c:pt idx="30">
                  <c:v>681.07</c:v>
                </c:pt>
                <c:pt idx="31">
                  <c:v>690.90899999999999</c:v>
                </c:pt>
                <c:pt idx="32">
                  <c:v>703.44</c:v>
                </c:pt>
                <c:pt idx="33">
                  <c:v>702.13199999999995</c:v>
                </c:pt>
                <c:pt idx="34">
                  <c:v>722.14</c:v>
                </c:pt>
                <c:pt idx="35">
                  <c:v>708.27300000000002</c:v>
                </c:pt>
                <c:pt idx="36">
                  <c:v>692.69799999999998</c:v>
                </c:pt>
                <c:pt idx="37">
                  <c:v>719.26700000000005</c:v>
                </c:pt>
                <c:pt idx="38">
                  <c:v>725.41099999999994</c:v>
                </c:pt>
                <c:pt idx="39">
                  <c:v>704.61800000000005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9-43F6-9732-ACBFC0DC90C7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'V3'!$W$2:$W$41</c:f>
              <c:numCache>
                <c:formatCode>General</c:formatCode>
                <c:ptCount val="40"/>
                <c:pt idx="0">
                  <c:v>7565.3450000000003</c:v>
                </c:pt>
                <c:pt idx="1">
                  <c:v>3939.7629999999999</c:v>
                </c:pt>
                <c:pt idx="2">
                  <c:v>2761.9349999999999</c:v>
                </c:pt>
                <c:pt idx="3">
                  <c:v>2136.857</c:v>
                </c:pt>
                <c:pt idx="4">
                  <c:v>1776.903</c:v>
                </c:pt>
                <c:pt idx="5">
                  <c:v>1563.4490000000001</c:v>
                </c:pt>
                <c:pt idx="6">
                  <c:v>1437.807</c:v>
                </c:pt>
                <c:pt idx="7">
                  <c:v>1305.258</c:v>
                </c:pt>
                <c:pt idx="8">
                  <c:v>1279.646</c:v>
                </c:pt>
                <c:pt idx="9">
                  <c:v>1170.3699999999999</c:v>
                </c:pt>
                <c:pt idx="10">
                  <c:v>1134.655</c:v>
                </c:pt>
                <c:pt idx="11">
                  <c:v>1071.123</c:v>
                </c:pt>
                <c:pt idx="12">
                  <c:v>986.85199999999998</c:v>
                </c:pt>
                <c:pt idx="13">
                  <c:v>947.42499999999995</c:v>
                </c:pt>
                <c:pt idx="14">
                  <c:v>916.56700000000001</c:v>
                </c:pt>
                <c:pt idx="15">
                  <c:v>862.94600000000003</c:v>
                </c:pt>
                <c:pt idx="16">
                  <c:v>821.94799999999998</c:v>
                </c:pt>
                <c:pt idx="17">
                  <c:v>795.03599999999994</c:v>
                </c:pt>
                <c:pt idx="18">
                  <c:v>767.62900000000002</c:v>
                </c:pt>
                <c:pt idx="19">
                  <c:v>731.346</c:v>
                </c:pt>
                <c:pt idx="20">
                  <c:v>721.34299999999996</c:v>
                </c:pt>
                <c:pt idx="21">
                  <c:v>698.77300000000002</c:v>
                </c:pt>
                <c:pt idx="22">
                  <c:v>673.96199999999999</c:v>
                </c:pt>
                <c:pt idx="23">
                  <c:v>674.505</c:v>
                </c:pt>
                <c:pt idx="24">
                  <c:v>655.45600000000002</c:v>
                </c:pt>
                <c:pt idx="25">
                  <c:v>662.04100000000005</c:v>
                </c:pt>
                <c:pt idx="26">
                  <c:v>636.66600000000005</c:v>
                </c:pt>
                <c:pt idx="27">
                  <c:v>646.55799999999999</c:v>
                </c:pt>
                <c:pt idx="28">
                  <c:v>659.97500000000002</c:v>
                </c:pt>
                <c:pt idx="29">
                  <c:v>642.81799999999998</c:v>
                </c:pt>
                <c:pt idx="30">
                  <c:v>618.81899999999996</c:v>
                </c:pt>
                <c:pt idx="31">
                  <c:v>635.86099999999999</c:v>
                </c:pt>
                <c:pt idx="32">
                  <c:v>655.71100000000001</c:v>
                </c:pt>
                <c:pt idx="33">
                  <c:v>628.04100000000005</c:v>
                </c:pt>
                <c:pt idx="34">
                  <c:v>642.596</c:v>
                </c:pt>
                <c:pt idx="35">
                  <c:v>646.59799999999996</c:v>
                </c:pt>
                <c:pt idx="36">
                  <c:v>687.77499999999998</c:v>
                </c:pt>
                <c:pt idx="37">
                  <c:v>647.35799999999995</c:v>
                </c:pt>
                <c:pt idx="38">
                  <c:v>648.08000000000004</c:v>
                </c:pt>
                <c:pt idx="39">
                  <c:v>661.30399999999997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E9-43F6-9732-ACBFC0DC90C7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'V4'!$M$2:$M$41</c:f>
              <c:numCache>
                <c:formatCode>General</c:formatCode>
                <c:ptCount val="40"/>
                <c:pt idx="0">
                  <c:v>7181.1710000000003</c:v>
                </c:pt>
                <c:pt idx="1">
                  <c:v>3709.404</c:v>
                </c:pt>
                <c:pt idx="2">
                  <c:v>2666.2020000000002</c:v>
                </c:pt>
                <c:pt idx="3">
                  <c:v>2131.1750000000002</c:v>
                </c:pt>
                <c:pt idx="4">
                  <c:v>1708.0909999999999</c:v>
                </c:pt>
                <c:pt idx="5">
                  <c:v>1439.0509999999999</c:v>
                </c:pt>
                <c:pt idx="6">
                  <c:v>1263.1369999999999</c:v>
                </c:pt>
                <c:pt idx="7">
                  <c:v>1147.8409999999999</c:v>
                </c:pt>
                <c:pt idx="8">
                  <c:v>1099.5350000000001</c:v>
                </c:pt>
                <c:pt idx="9">
                  <c:v>1061.318</c:v>
                </c:pt>
                <c:pt idx="10">
                  <c:v>1037.08</c:v>
                </c:pt>
                <c:pt idx="11">
                  <c:v>958.24300000000005</c:v>
                </c:pt>
                <c:pt idx="12">
                  <c:v>871.04600000000005</c:v>
                </c:pt>
                <c:pt idx="13">
                  <c:v>850.12199999999996</c:v>
                </c:pt>
                <c:pt idx="14">
                  <c:v>841.00599999999997</c:v>
                </c:pt>
                <c:pt idx="15">
                  <c:v>765.45699999999999</c:v>
                </c:pt>
                <c:pt idx="16">
                  <c:v>725.03200000000004</c:v>
                </c:pt>
                <c:pt idx="17">
                  <c:v>710.3</c:v>
                </c:pt>
                <c:pt idx="18">
                  <c:v>680.375</c:v>
                </c:pt>
                <c:pt idx="19">
                  <c:v>661.29</c:v>
                </c:pt>
                <c:pt idx="20">
                  <c:v>646.40200000000004</c:v>
                </c:pt>
                <c:pt idx="21">
                  <c:v>633.85599999999999</c:v>
                </c:pt>
                <c:pt idx="22">
                  <c:v>640.61599999999999</c:v>
                </c:pt>
                <c:pt idx="23">
                  <c:v>625.49800000000005</c:v>
                </c:pt>
                <c:pt idx="24">
                  <c:v>618.09699999999998</c:v>
                </c:pt>
                <c:pt idx="25">
                  <c:v>617.83199999999999</c:v>
                </c:pt>
                <c:pt idx="26">
                  <c:v>609.41899999999998</c:v>
                </c:pt>
                <c:pt idx="27">
                  <c:v>586.35500000000002</c:v>
                </c:pt>
                <c:pt idx="28">
                  <c:v>579.58699999999999</c:v>
                </c:pt>
                <c:pt idx="29">
                  <c:v>568.76499999999999</c:v>
                </c:pt>
                <c:pt idx="30">
                  <c:v>557.94000000000005</c:v>
                </c:pt>
                <c:pt idx="31">
                  <c:v>548.08900000000006</c:v>
                </c:pt>
                <c:pt idx="32">
                  <c:v>569.01099999999997</c:v>
                </c:pt>
                <c:pt idx="33">
                  <c:v>560.66999999999996</c:v>
                </c:pt>
                <c:pt idx="34">
                  <c:v>575.33100000000002</c:v>
                </c:pt>
                <c:pt idx="35">
                  <c:v>576.44100000000003</c:v>
                </c:pt>
                <c:pt idx="36">
                  <c:v>577.31899999999996</c:v>
                </c:pt>
                <c:pt idx="37">
                  <c:v>580.024</c:v>
                </c:pt>
                <c:pt idx="38">
                  <c:v>579.51</c:v>
                </c:pt>
                <c:pt idx="39">
                  <c:v>591.36099999999999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1-4A6E-9EF4-2C138D175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01663"/>
        <c:axId val="1004999263"/>
      </c:scatterChart>
      <c:valAx>
        <c:axId val="10050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</a:t>
                </a:r>
                <a:r>
                  <a:rPr lang="it-IT" baseline="0"/>
                  <a:t> number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999263"/>
        <c:crosses val="autoZero"/>
        <c:crossBetween val="midCat"/>
      </c:valAx>
      <c:valAx>
        <c:axId val="1004999263"/>
        <c:scaling>
          <c:orientation val="minMax"/>
          <c:max val="10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500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7620</xdr:colOff>
      <xdr:row>0</xdr:row>
      <xdr:rowOff>0</xdr:rowOff>
    </xdr:from>
    <xdr:to>
      <xdr:col>43</xdr:col>
      <xdr:colOff>586740</xdr:colOff>
      <xdr:row>32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25A37BE-4BE8-AC8A-B526-446B81A96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601980</xdr:colOff>
      <xdr:row>0</xdr:row>
      <xdr:rowOff>0</xdr:rowOff>
    </xdr:from>
    <xdr:to>
      <xdr:col>63</xdr:col>
      <xdr:colOff>7620</xdr:colOff>
      <xdr:row>32</xdr:row>
      <xdr:rowOff>15240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64AA8F3-A372-4C24-9A67-D08BDFB39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43</xdr:col>
      <xdr:colOff>15240</xdr:colOff>
      <xdr:row>32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CBA61CE-53DF-4DAA-B06E-D06EADA67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62</xdr:col>
      <xdr:colOff>15240</xdr:colOff>
      <xdr:row>30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27E7F5-F4E3-40C6-8326-716C9557C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</xdr:colOff>
      <xdr:row>0</xdr:row>
      <xdr:rowOff>0</xdr:rowOff>
    </xdr:from>
    <xdr:to>
      <xdr:col>41</xdr:col>
      <xdr:colOff>0</xdr:colOff>
      <xdr:row>31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78907A-AF73-45F0-81A7-B78B722A7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7620</xdr:colOff>
      <xdr:row>0</xdr:row>
      <xdr:rowOff>0</xdr:rowOff>
    </xdr:from>
    <xdr:to>
      <xdr:col>59</xdr:col>
      <xdr:colOff>601980</xdr:colOff>
      <xdr:row>32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E78BE4B-7905-4AA2-AC3F-FAEAB9FAC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0</xdr:row>
      <xdr:rowOff>53340</xdr:rowOff>
    </xdr:from>
    <xdr:to>
      <xdr:col>31</xdr:col>
      <xdr:colOff>190500</xdr:colOff>
      <xdr:row>32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2F9CDD0-8A79-8BD8-366A-F183FC551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563880</xdr:colOff>
      <xdr:row>0</xdr:row>
      <xdr:rowOff>68580</xdr:rowOff>
    </xdr:from>
    <xdr:to>
      <xdr:col>48</xdr:col>
      <xdr:colOff>45720</xdr:colOff>
      <xdr:row>32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78F939E-C732-EE91-1D9A-C8B8579D3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160020</xdr:rowOff>
    </xdr:from>
    <xdr:to>
      <xdr:col>17</xdr:col>
      <xdr:colOff>388620</xdr:colOff>
      <xdr:row>31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71844-3F05-B866-C3B5-6D00859C6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32</xdr:row>
      <xdr:rowOff>175260</xdr:rowOff>
    </xdr:from>
    <xdr:to>
      <xdr:col>17</xdr:col>
      <xdr:colOff>601980</xdr:colOff>
      <xdr:row>64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E3CCFC5-044F-46AB-B0E9-0AFC932D1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997B7FCE-B8B3-43F8-AFD3-3C74D7AAB62D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6" xr16:uid="{B8E8EF1D-2F86-4F57-92C5-FCFFCF896A36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6C2BB043-0736-4E69-B5E0-9052A73F99F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2" xr16:uid="{598A9240-6757-4819-A356-351A76F53D8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9" xr16:uid="{54EC58ED-3D9B-4868-B6EF-B7477DF17C8D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4" xr16:uid="{64E75041-ABF8-4169-85EE-288ADAA3BFC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7" xr16:uid="{B64BE925-103E-42DB-9DD6-D360B85AE0E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331C7021-9094-4839-B4D8-6A60542A0374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1" xr16:uid="{161EEBC1-3867-4842-90E6-5A3B99FE97D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9" xr16:uid="{2EE7A4F1-D501-429B-8C3F-5C77F8F41C4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0" xr16:uid="{3A8DC1AD-6409-4AF0-991E-A22412AE0EB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85E9B0DF-0CC1-4451-B5BA-F99C9EC61B7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2" xr16:uid="{B60CC164-7B05-4ACD-B1A1-93C690F9AFB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5" xr16:uid="{EECA02AF-A0DE-4B14-8BF6-7A144FED528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34377E1-AB11-4F0A-8245-D1C1B88E012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1" xr16:uid="{604F0793-81B8-4161-BDB2-4699ADE5595E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806942D2-8BD9-4727-871E-BC01E571FC07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3" xr16:uid="{7D9AD591-4508-48DB-82AE-3C95A502FD7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8ACA0-0978-428F-9B43-1D9E1D383821}" name="executionTime1__2" displayName="executionTime1__2" ref="A1:D41" tableType="queryTable" totalsRowShown="0">
  <autoFilter ref="A1:D41" xr:uid="{C6B8ACA0-0978-428F-9B43-1D9E1D383821}"/>
  <tableColumns count="4">
    <tableColumn id="1" xr3:uid="{671B0F70-3ECE-425B-A446-4169CE2B55B8}" uniqueName="1" name="nThreads" queryTableFieldId="1"/>
    <tableColumn id="2" xr3:uid="{E50556A3-828C-4D50-B9EE-0A8D1B389D61}" uniqueName="2" name="executionTime" queryTableFieldId="2"/>
    <tableColumn id="3" xr3:uid="{9D996A96-A2FE-4E47-AFF3-682A16EE914C}" uniqueName="3" name="Colonna1" queryTableFieldId="3" dataDxfId="35">
      <calculatedColumnFormula>executionTime1__2[[#This Row],[executionTime]]/1000</calculatedColumnFormula>
    </tableColumn>
    <tableColumn id="4" xr3:uid="{D586CCB9-A759-420A-B7BB-40D5230A7E2D}" uniqueName="4" name="Colonna2" queryTableFieldId="4" dataDxfId="34">
      <calculatedColumnFormula>1000/C2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36641C-46FB-4376-9D95-2A3C58571DF6}" name="executionTime20__2" displayName="executionTime20__2" ref="U1:X41" tableType="queryTable" totalsRowShown="0">
  <autoFilter ref="U1:X41" xr:uid="{6736641C-46FB-4376-9D95-2A3C58571DF6}"/>
  <tableColumns count="4">
    <tableColumn id="1" xr3:uid="{0EA40EE7-DD8D-4F4D-B9F0-C2D1FFDB8B6D}" uniqueName="1" name="nThreads" queryTableFieldId="1"/>
    <tableColumn id="2" xr3:uid="{01334742-A26B-4F5B-9D6D-416C194998FF}" uniqueName="2" name="executionTime" queryTableFieldId="2"/>
    <tableColumn id="3" xr3:uid="{CF98911D-2661-45FA-9300-EE5147C158EA}" uniqueName="3" name="Colonna1" queryTableFieldId="3" dataDxfId="17">
      <calculatedColumnFormula>executionTime20__2[[#This Row],[executionTime]]/1000</calculatedColumnFormula>
    </tableColumn>
    <tableColumn id="4" xr3:uid="{340C59BC-FD1C-461B-A2EB-A9E18F8A7613}" uniqueName="4" name="Colonna2" queryTableFieldId="4" dataDxfId="16">
      <calculatedColumnFormula>20000/executionTime20__2[[#This Row],[Colonna1]]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AB3A11-4055-4F3B-ADE8-A59FB4100AE1}" name="executionTime1__3" displayName="executionTime1__3" ref="A1:D41" tableType="queryTable" totalsRowShown="0">
  <autoFilter ref="A1:D41" xr:uid="{67AB3A11-4055-4F3B-ADE8-A59FB4100AE1}"/>
  <tableColumns count="4">
    <tableColumn id="1" xr3:uid="{FCBF83D6-5149-423D-A589-9C5BC2A9EF45}" uniqueName="1" name="nThreads" queryTableFieldId="1"/>
    <tableColumn id="2" xr3:uid="{5B3F42B2-83A3-4281-A962-CB537ED9C13E}" uniqueName="2" name="executionTime" queryTableFieldId="2"/>
    <tableColumn id="3" xr3:uid="{7D804221-A593-436B-ABD8-25D55C98F11E}" uniqueName="3" name="Colonna1" queryTableFieldId="3" dataDxfId="15">
      <calculatedColumnFormula>executionTime1__3[[#This Row],[executionTime]]/1000</calculatedColumnFormula>
    </tableColumn>
    <tableColumn id="4" xr3:uid="{C8D0BAFF-370D-4B29-802B-4B559155DE4D}" uniqueName="4" name="Colonna2" queryTableFieldId="4" dataDxfId="14">
      <calculatedColumnFormula>1000/executionTime1__3[[#This Row],[Colonna1]]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3736D4-E3D2-43D2-AB93-78F54AB8E22C}" name="executionTime5__3" displayName="executionTime5__3" ref="F1:I41" tableType="queryTable" totalsRowShown="0">
  <autoFilter ref="F1:I41" xr:uid="{E13736D4-E3D2-43D2-AB93-78F54AB8E22C}"/>
  <tableColumns count="4">
    <tableColumn id="1" xr3:uid="{9F609DBD-15D4-441A-9744-176B8A0A2F53}" uniqueName="1" name="nThreads" queryTableFieldId="1"/>
    <tableColumn id="2" xr3:uid="{537D8911-2BA9-417A-8E20-6B27602B1F9E}" uniqueName="2" name="executionTime" queryTableFieldId="2"/>
    <tableColumn id="3" xr3:uid="{807C0C79-BD83-4D79-A0FD-D25A26A73EE1}" uniqueName="3" name="Colonna1" queryTableFieldId="3" dataDxfId="13">
      <calculatedColumnFormula>executionTime5__3[[#This Row],[executionTime]]/1000</calculatedColumnFormula>
    </tableColumn>
    <tableColumn id="4" xr3:uid="{7B7773D0-ED18-447A-B359-BE334D97CE9B}" uniqueName="4" name="Colonna2" queryTableFieldId="4" dataDxfId="12">
      <calculatedColumnFormula>5000/executionTime5__3[[#This Row],[Colonna1]]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34C6626-4566-4CE1-9674-71432D3D7D76}" name="executionTime10__3" displayName="executionTime10__3" ref="K1:N41" tableType="queryTable" totalsRowShown="0">
  <autoFilter ref="K1:N41" xr:uid="{934C6626-4566-4CE1-9674-71432D3D7D76}"/>
  <tableColumns count="4">
    <tableColumn id="1" xr3:uid="{C95BCF74-CFC0-4F22-8941-9973B59D4E11}" uniqueName="1" name="nThreads" queryTableFieldId="1"/>
    <tableColumn id="2" xr3:uid="{63177246-EB5F-4BE4-B3E4-B71B386B5E5E}" uniqueName="2" name="executionTime" queryTableFieldId="2"/>
    <tableColumn id="3" xr3:uid="{AC2CAB27-9FBA-4A14-BA18-1BF9BD291291}" uniqueName="3" name="Colonna1" queryTableFieldId="3" dataDxfId="11">
      <calculatedColumnFormula>executionTime10__3[[#This Row],[executionTime]]/1000</calculatedColumnFormula>
    </tableColumn>
    <tableColumn id="4" xr3:uid="{7C67B079-5516-450B-9187-650641F9A1DE}" uniqueName="4" name="Colonna2" queryTableFieldId="4" dataDxfId="10">
      <calculatedColumnFormula>10000/executionTime10__3[[#This Row],[Colonna1]]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0D6047C-3865-4B4C-B7D7-89CDAD317E65}" name="executionTime15__3" displayName="executionTime15__3" ref="P1:S41" tableType="queryTable" totalsRowShown="0">
  <autoFilter ref="P1:S41" xr:uid="{10D6047C-3865-4B4C-B7D7-89CDAD317E65}"/>
  <tableColumns count="4">
    <tableColumn id="1" xr3:uid="{AA92E351-65B3-44D5-BCB2-8DE5FA7A4FA0}" uniqueName="1" name="nThreads" queryTableFieldId="1"/>
    <tableColumn id="2" xr3:uid="{26A45260-B1B6-47A4-9934-EA69A5538822}" uniqueName="2" name="executionTime" queryTableFieldId="2"/>
    <tableColumn id="3" xr3:uid="{1CD605EA-7A55-407B-9D96-D491EBB3140F}" uniqueName="3" name="Colonna1" queryTableFieldId="3" dataDxfId="9">
      <calculatedColumnFormula>executionTime15__3[[#This Row],[executionTime]]/1000</calculatedColumnFormula>
    </tableColumn>
    <tableColumn id="4" xr3:uid="{EF0EBC74-EA99-4446-9744-3933F586209A}" uniqueName="4" name="Colonna2" queryTableFieldId="4" dataDxfId="8">
      <calculatedColumnFormula>15000/executionTime15__3[[#This Row],[Colonna1]]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C53805B-F036-4A08-84E2-B652254DD1EB}" name="executionTime20__3" displayName="executionTime20__3" ref="U1:X41" tableType="queryTable" totalsRowShown="0">
  <autoFilter ref="U1:X41" xr:uid="{EC53805B-F036-4A08-84E2-B652254DD1EB}"/>
  <tableColumns count="4">
    <tableColumn id="1" xr3:uid="{4E43D842-230C-4693-B4B6-7F520F42C1A9}" uniqueName="1" name="nThreads" queryTableFieldId="1"/>
    <tableColumn id="2" xr3:uid="{F5AAE74A-BC07-4BD4-AA65-C62E42C248DA}" uniqueName="2" name="executionTime" queryTableFieldId="2"/>
    <tableColumn id="3" xr3:uid="{475EC550-3CBB-43D0-8FD2-F85A31F3394F}" uniqueName="3" name="Colonna1" queryTableFieldId="3" dataDxfId="7">
      <calculatedColumnFormula>executionTime20__3[[#This Row],[executionTime]]/1000</calculatedColumnFormula>
    </tableColumn>
    <tableColumn id="4" xr3:uid="{FD6FDD3A-2A30-44D8-96EC-6E31EFF2E480}" uniqueName="4" name="Colonna2" queryTableFieldId="4" dataDxfId="6">
      <calculatedColumnFormula>20000/executionTime20__3[[#This Row],[Colonna1]]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8F3D3BC-A602-47F8-B5FE-202F14E45B11}" name="executionTime1__5" displayName="executionTime1__5" ref="A1:D41" tableType="queryTable" totalsRowShown="0">
  <autoFilter ref="A1:D41" xr:uid="{98F3D3BC-A602-47F8-B5FE-202F14E45B11}"/>
  <tableColumns count="4">
    <tableColumn id="1" xr3:uid="{38A2BA0F-2C7A-4019-9ADA-CFC7B55AF1E2}" uniqueName="1" name="nThreads" queryTableFieldId="1"/>
    <tableColumn id="2" xr3:uid="{7E4EFDB5-322F-4DDD-93CB-B643863BB5FA}" uniqueName="2" name="executionTime" queryTableFieldId="2"/>
    <tableColumn id="3" xr3:uid="{3CE6323F-0B41-495E-B37A-280110BD00B2}" uniqueName="3" name="Colonna1" queryTableFieldId="3" dataDxfId="5">
      <calculatedColumnFormula>executionTime1__5[[#This Row],[executionTime]]/1000</calculatedColumnFormula>
    </tableColumn>
    <tableColumn id="4" xr3:uid="{8AB92868-BBB4-42C0-948E-2C37DD5010B6}" uniqueName="4" name="Colonna2" queryTableFieldId="4" dataDxfId="4">
      <calculatedColumnFormula>1000/executionTime1__5[[#This Row],[Colonna1]]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F90FC19-7AC1-4360-ACC5-1F21D95ED9FF}" name="executionTime10__5" displayName="executionTime10__5" ref="F1:I41" tableType="queryTable" totalsRowShown="0">
  <autoFilter ref="F1:I41" xr:uid="{7F90FC19-7AC1-4360-ACC5-1F21D95ED9FF}"/>
  <tableColumns count="4">
    <tableColumn id="1" xr3:uid="{8DE486D1-5C90-46CB-9103-342C13798E88}" uniqueName="1" name="nThreads" queryTableFieldId="1"/>
    <tableColumn id="2" xr3:uid="{8CF91DA3-561E-49F0-B878-9EDB7A3A996D}" uniqueName="2" name="executionTime" queryTableFieldId="2"/>
    <tableColumn id="3" xr3:uid="{EA9A2FF7-F0D3-4CD0-A69C-73CE21C3C099}" uniqueName="3" name="Colonna1" queryTableFieldId="3" dataDxfId="3">
      <calculatedColumnFormula>executionTime10__5[[#This Row],[executionTime]]/1000</calculatedColumnFormula>
    </tableColumn>
    <tableColumn id="4" xr3:uid="{6931BAAE-EEEA-4E28-B510-04A81635B6BC}" uniqueName="4" name="Colonna2" queryTableFieldId="4" dataDxfId="2">
      <calculatedColumnFormula>10000/executionTime10__5[[#This Row],[Colonna1]]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CDA590-7397-4EC3-9027-CACE5974157A}" name="executionTime20__5" displayName="executionTime20__5" ref="K1:N41" tableType="queryTable" totalsRowShown="0">
  <autoFilter ref="K1:N41" xr:uid="{D6CDA590-7397-4EC3-9027-CACE5974157A}"/>
  <tableColumns count="4">
    <tableColumn id="1" xr3:uid="{9BA229A4-00DD-4D3A-85EC-CDD945C21652}" uniqueName="1" name="nThreads" queryTableFieldId="1"/>
    <tableColumn id="2" xr3:uid="{746822BF-BC65-4C51-AA75-1F26BC8AC8C3}" uniqueName="2" name="executionTime" queryTableFieldId="2"/>
    <tableColumn id="3" xr3:uid="{C92B58AF-15AE-4605-8315-17FC0A2D007F}" uniqueName="3" name="Colonna1" queryTableFieldId="3" dataDxfId="1">
      <calculatedColumnFormula>executionTime20__5[[#This Row],[executionTime]]/1000</calculatedColumnFormula>
    </tableColumn>
    <tableColumn id="4" xr3:uid="{930F46C8-1B4E-4E6E-A185-7F39624F70A6}" uniqueName="4" name="Colonna2" queryTableFieldId="4" dataDxfId="0">
      <calculatedColumnFormula>20000/executionTime20__5[[#This Row],[Colonna1]]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6352E5-2203-4807-AFD4-274462975FCB}" name="executionTime5" displayName="executionTime5" ref="F1:I41" tableType="queryTable" totalsRowShown="0">
  <autoFilter ref="F1:I41" xr:uid="{8D6352E5-2203-4807-AFD4-274462975FCB}"/>
  <tableColumns count="4">
    <tableColumn id="1" xr3:uid="{928438F4-F924-4A62-8E5F-A5F7EBDC7959}" uniqueName="1" name="nThreads" queryTableFieldId="1"/>
    <tableColumn id="2" xr3:uid="{EB295CE2-E50A-4A67-9A31-C9CA6EA9FF50}" uniqueName="2" name="executionTime" queryTableFieldId="2"/>
    <tableColumn id="3" xr3:uid="{0B19822F-AA71-4B94-A426-5B21AFE2CD11}" uniqueName="3" name="Colonna1" queryTableFieldId="3" dataDxfId="33">
      <calculatedColumnFormula>executionTime5[[#This Row],[executionTime]]/1000</calculatedColumnFormula>
    </tableColumn>
    <tableColumn id="4" xr3:uid="{BB093CBD-A30B-453B-B660-6030E6D0E2A3}" uniqueName="4" name="Colonna2" queryTableFieldId="4" dataDxfId="32">
      <calculatedColumnFormula>5000/executionTime5[[#This Row],[Colonna1]]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302FE2-F22A-4983-926E-2FE5B9B06E00}" name="executionTime10" displayName="executionTime10" ref="K1:N41" tableType="queryTable" totalsRowShown="0">
  <autoFilter ref="K1:N41" xr:uid="{E0302FE2-F22A-4983-926E-2FE5B9B06E00}"/>
  <tableColumns count="4">
    <tableColumn id="1" xr3:uid="{138D831B-7FFA-4AA8-9C4F-FE07FA538001}" uniqueName="1" name="nThreads" queryTableFieldId="1"/>
    <tableColumn id="2" xr3:uid="{E31175E8-56E8-46C8-A5F8-4C89B9244F93}" uniqueName="2" name="executionTime" queryTableFieldId="2"/>
    <tableColumn id="3" xr3:uid="{26F5C846-8C0A-47DD-BE38-7B6AA134E4EE}" uniqueName="3" name="Colonna1" queryTableFieldId="3" dataDxfId="31">
      <calculatedColumnFormula>executionTime10[[#This Row],[executionTime]]/1000</calculatedColumnFormula>
    </tableColumn>
    <tableColumn id="4" xr3:uid="{7B41B484-56DB-44E7-821F-582AA26038B9}" uniqueName="4" name="Colonna2" queryTableFieldId="4" dataDxfId="30">
      <calculatedColumnFormula>10000/executionTime10[[#This Row],[Colonna1]]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63CAEC-59CA-486E-AF36-5D95EADC0618}" name="executionTime15" displayName="executionTime15" ref="P1:S41" tableType="queryTable" totalsRowShown="0">
  <autoFilter ref="P1:S41" xr:uid="{DE63CAEC-59CA-486E-AF36-5D95EADC0618}"/>
  <tableColumns count="4">
    <tableColumn id="1" xr3:uid="{455677BE-1B1E-4F41-83ED-2AFCBE970451}" uniqueName="1" name="nThreads" queryTableFieldId="1"/>
    <tableColumn id="2" xr3:uid="{CD16CBCE-D481-4113-ABC6-7F0372DDFBE8}" uniqueName="2" name="executionTime" queryTableFieldId="2"/>
    <tableColumn id="3" xr3:uid="{C5CE6F00-F19F-4BF8-8FE0-B48853174D73}" uniqueName="3" name="Colonna1" queryTableFieldId="3" dataDxfId="29">
      <calculatedColumnFormula>executionTime15[[#This Row],[executionTime]]/1000</calculatedColumnFormula>
    </tableColumn>
    <tableColumn id="4" xr3:uid="{4B46F9FD-36EC-470A-88EA-55980764C67A}" uniqueName="4" name="Colonna2" queryTableFieldId="4" dataDxfId="28">
      <calculatedColumnFormula>15000/executionTime15[[#This Row],[Colonna1]]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DF8747-6B3B-4366-ABC3-DEA4C39153A2}" name="executionTime20" displayName="executionTime20" ref="U1:X41" tableType="queryTable" totalsRowShown="0">
  <autoFilter ref="U1:X41" xr:uid="{E4DF8747-6B3B-4366-ABC3-DEA4C39153A2}"/>
  <tableColumns count="4">
    <tableColumn id="1" xr3:uid="{46957EE2-B851-4D96-81F5-9347AE4A6BEF}" uniqueName="1" name="nThreads" queryTableFieldId="1"/>
    <tableColumn id="2" xr3:uid="{DA709CC2-EC8A-4D37-BF09-096E05131A01}" uniqueName="2" name="executionTime" queryTableFieldId="2"/>
    <tableColumn id="3" xr3:uid="{C85BF376-AE48-4197-9CC9-F7BC0F2573F5}" uniqueName="3" name="Colonna1" queryTableFieldId="3" dataDxfId="27">
      <calculatedColumnFormula>executionTime20[[#This Row],[executionTime]]/1000</calculatedColumnFormula>
    </tableColumn>
    <tableColumn id="4" xr3:uid="{E2A5366C-D323-43B8-A806-A6E551C538D9}" uniqueName="4" name="Colonna2" queryTableFieldId="4" dataDxfId="26">
      <calculatedColumnFormula>20000/executionTime20[[#This Row],[Colonna1]]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436334-762E-4BC2-962D-BAE3AB5E1921}" name="executionTime1" displayName="executionTime1" ref="A1:D41" tableType="queryTable" totalsRowShown="0">
  <autoFilter ref="A1:D41" xr:uid="{57436334-762E-4BC2-962D-BAE3AB5E1921}"/>
  <tableColumns count="4">
    <tableColumn id="1" xr3:uid="{70C5CACD-CC99-425A-AE29-50971641D630}" uniqueName="1" name="nThreads" queryTableFieldId="1"/>
    <tableColumn id="2" xr3:uid="{D642768F-846A-46A0-B303-F4F01811484E}" uniqueName="2" name="executionTime" queryTableFieldId="2"/>
    <tableColumn id="3" xr3:uid="{5077680F-6FB5-433C-96C2-CD7F83BE2EF8}" uniqueName="3" name="Colonna1" queryTableFieldId="3" dataDxfId="25">
      <calculatedColumnFormula>executionTime1[[#This Row],[executionTime]]/1000</calculatedColumnFormula>
    </tableColumn>
    <tableColumn id="4" xr3:uid="{55E8752A-39EB-4450-9FBA-F3F2D8210336}" uniqueName="4" name="Colonna2" queryTableFieldId="4" dataDxfId="24">
      <calculatedColumnFormula>1000/executionTime1[[#This Row],[Colonna1]]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5DC3A5-7EB7-4EFB-875B-BD4064774891}" name="executionTime5__2" displayName="executionTime5__2" ref="F1:I41" tableType="queryTable" totalsRowShown="0">
  <autoFilter ref="F1:I41" xr:uid="{385DC3A5-7EB7-4EFB-875B-BD4064774891}"/>
  <tableColumns count="4">
    <tableColumn id="1" xr3:uid="{BE1A75C4-7A5E-4AA8-80F7-2CCEB1CC3375}" uniqueName="1" name="nThreads" queryTableFieldId="1"/>
    <tableColumn id="2" xr3:uid="{59C8C47B-F278-48AF-B167-D75F66A36E81}" uniqueName="2" name="executionTime" queryTableFieldId="2"/>
    <tableColumn id="3" xr3:uid="{D3766255-AA44-4165-8962-D38C1B9E911F}" uniqueName="3" name="Colonna1" queryTableFieldId="3" dataDxfId="23">
      <calculatedColumnFormula>executionTime5__2[[#This Row],[executionTime]]/1000</calculatedColumnFormula>
    </tableColumn>
    <tableColumn id="4" xr3:uid="{7F02DBC7-CC04-4B81-9DCB-1613112A98B7}" uniqueName="4" name="Colonna2" queryTableFieldId="4" dataDxfId="22">
      <calculatedColumnFormula>5000/executionTime5__2[[#This Row],[Colonna1]]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E71DAF-E8A0-4CCD-8A78-5F95F7B94EA2}" name="executionTime10__2" displayName="executionTime10__2" ref="K1:N41" tableType="queryTable" totalsRowShown="0">
  <autoFilter ref="K1:N41" xr:uid="{01E71DAF-E8A0-4CCD-8A78-5F95F7B94EA2}"/>
  <tableColumns count="4">
    <tableColumn id="1" xr3:uid="{1EEC0598-100F-4F28-A589-4F779E014085}" uniqueName="1" name="nThreads" queryTableFieldId="1"/>
    <tableColumn id="2" xr3:uid="{EE15F251-75A2-48FD-83FE-A2101912E8DA}" uniqueName="2" name="executionTime" queryTableFieldId="2"/>
    <tableColumn id="3" xr3:uid="{DF77A91F-EBF9-4C9B-B98F-9D4E7190D905}" uniqueName="3" name="Colonna1" queryTableFieldId="3" dataDxfId="21">
      <calculatedColumnFormula>executionTime10__2[[#This Row],[executionTime]]/1000</calculatedColumnFormula>
    </tableColumn>
    <tableColumn id="4" xr3:uid="{D09EF051-E49D-4BF4-8607-0000BD58BFF3}" uniqueName="4" name="Colonna2" queryTableFieldId="4" dataDxfId="20">
      <calculatedColumnFormula>10000/executionTime10__2[[#This Row],[Colonna1]]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4BB0039-436B-40ED-B7DD-117FDBEE1660}" name="executionTime15__2" displayName="executionTime15__2" ref="P1:S41" tableType="queryTable" totalsRowShown="0">
  <autoFilter ref="P1:S41" xr:uid="{A4BB0039-436B-40ED-B7DD-117FDBEE1660}"/>
  <tableColumns count="4">
    <tableColumn id="1" xr3:uid="{025A6387-B80A-43B3-9069-6B38A82F53ED}" uniqueName="1" name="nThreads" queryTableFieldId="1"/>
    <tableColumn id="2" xr3:uid="{3E1E6EFF-6663-46F1-B867-038D4321211A}" uniqueName="2" name="executionTime" queryTableFieldId="2"/>
    <tableColumn id="3" xr3:uid="{7C1C1512-AA80-4556-9E0B-2094142FB8FF}" uniqueName="3" name="Colonna1" queryTableFieldId="3" dataDxfId="19">
      <calculatedColumnFormula>executionTime15__2[[#This Row],[executionTime]]/1000</calculatedColumnFormula>
    </tableColumn>
    <tableColumn id="4" xr3:uid="{92497156-95E5-44BF-BF6C-944B7E285CCC}" uniqueName="4" name="Colonna2" queryTableFieldId="4" dataDxfId="18">
      <calculatedColumnFormula>15000/executionTime15__2[[#This Row],[Colonna1]]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opLeftCell="AS1" workbookViewId="0">
      <selection activeCell="BK29" sqref="BK29"/>
    </sheetView>
  </sheetViews>
  <sheetFormatPr defaultRowHeight="14.4" x14ac:dyDescent="0.3"/>
  <cols>
    <col min="1" max="1" width="11" bestFit="1" customWidth="1"/>
    <col min="2" max="2" width="15.6640625" bestFit="1" customWidth="1"/>
    <col min="6" max="6" width="11" bestFit="1" customWidth="1"/>
    <col min="7" max="7" width="15.6640625" bestFit="1" customWidth="1"/>
    <col min="11" max="11" width="11" bestFit="1" customWidth="1"/>
    <col min="12" max="12" width="15.6640625" bestFit="1" customWidth="1"/>
    <col min="16" max="16" width="11" bestFit="1" customWidth="1"/>
    <col min="17" max="17" width="15.6640625" bestFit="1" customWidth="1"/>
    <col min="21" max="21" width="11" bestFit="1" customWidth="1"/>
    <col min="22" max="22" width="15.6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3">
      <c r="A2">
        <v>1</v>
      </c>
      <c r="B2">
        <v>481029</v>
      </c>
      <c r="C2">
        <f>executionTime1__2[[#This Row],[executionTime]]/1000</f>
        <v>481.029</v>
      </c>
      <c r="D2">
        <f t="shared" ref="D2:D41" si="0">1000/C2</f>
        <v>2.0788767413191303</v>
      </c>
      <c r="F2">
        <v>1</v>
      </c>
      <c r="G2">
        <v>2400997</v>
      </c>
      <c r="H2">
        <f>executionTime5[[#This Row],[executionTime]]/1000</f>
        <v>2400.9969999999998</v>
      </c>
      <c r="I2">
        <f>5000/executionTime5[[#This Row],[Colonna1]]</f>
        <v>2.0824682413180859</v>
      </c>
      <c r="K2">
        <v>1</v>
      </c>
      <c r="L2">
        <v>4890741</v>
      </c>
      <c r="M2">
        <f>executionTime10[[#This Row],[executionTime]]/1000</f>
        <v>4890.741</v>
      </c>
      <c r="N2">
        <f>10000/executionTime10[[#This Row],[Colonna1]]</f>
        <v>2.0446799370483939</v>
      </c>
      <c r="P2">
        <v>1</v>
      </c>
      <c r="Q2">
        <v>7348896</v>
      </c>
      <c r="R2">
        <f>executionTime15[[#This Row],[executionTime]]/1000</f>
        <v>7348.8959999999997</v>
      </c>
      <c r="S2">
        <f>15000/executionTime15[[#This Row],[Colonna1]]</f>
        <v>2.0411229115230372</v>
      </c>
      <c r="U2">
        <v>1</v>
      </c>
      <c r="V2">
        <v>10201741</v>
      </c>
      <c r="W2">
        <f>executionTime20[[#This Row],[executionTime]]/1000</f>
        <v>10201.741</v>
      </c>
      <c r="X2">
        <f>20000/executionTime20[[#This Row],[Colonna1]]</f>
        <v>1.9604496918712209</v>
      </c>
    </row>
    <row r="3" spans="1:24" x14ac:dyDescent="0.3">
      <c r="A3">
        <v>2</v>
      </c>
      <c r="B3">
        <v>251374</v>
      </c>
      <c r="C3">
        <f>executionTime1__2[[#This Row],[executionTime]]/1000</f>
        <v>251.374</v>
      </c>
      <c r="D3">
        <f t="shared" si="0"/>
        <v>3.9781361636446091</v>
      </c>
      <c r="F3">
        <v>2</v>
      </c>
      <c r="G3">
        <v>1235075</v>
      </c>
      <c r="H3">
        <f>executionTime5[[#This Row],[executionTime]]/1000</f>
        <v>1235.075</v>
      </c>
      <c r="I3">
        <f>5000/executionTime5[[#This Row],[Colonna1]]</f>
        <v>4.0483371455174781</v>
      </c>
      <c r="K3">
        <v>2</v>
      </c>
      <c r="L3">
        <v>2525926</v>
      </c>
      <c r="M3">
        <f>executionTime10[[#This Row],[executionTime]]/1000</f>
        <v>2525.9259999999999</v>
      </c>
      <c r="N3">
        <f>10000/executionTime10[[#This Row],[Colonna1]]</f>
        <v>3.9589441654268573</v>
      </c>
      <c r="P3">
        <v>2</v>
      </c>
      <c r="Q3">
        <v>3868305</v>
      </c>
      <c r="R3">
        <f>executionTime15[[#This Row],[executionTime]]/1000</f>
        <v>3868.3049999999998</v>
      </c>
      <c r="S3">
        <f>15000/executionTime15[[#This Row],[Colonna1]]</f>
        <v>3.8776673504286765</v>
      </c>
      <c r="U3">
        <v>2</v>
      </c>
      <c r="V3">
        <v>5227974</v>
      </c>
      <c r="W3">
        <f>executionTime20[[#This Row],[executionTime]]/1000</f>
        <v>5227.9740000000002</v>
      </c>
      <c r="X3">
        <f>20000/executionTime20[[#This Row],[Colonna1]]</f>
        <v>3.8255737308563509</v>
      </c>
    </row>
    <row r="4" spans="1:24" x14ac:dyDescent="0.3">
      <c r="A4">
        <v>3</v>
      </c>
      <c r="B4">
        <v>177313</v>
      </c>
      <c r="C4">
        <f>executionTime1__2[[#This Row],[executionTime]]/1000</f>
        <v>177.31299999999999</v>
      </c>
      <c r="D4">
        <f t="shared" si="0"/>
        <v>5.6397444067834845</v>
      </c>
      <c r="F4">
        <v>3</v>
      </c>
      <c r="G4">
        <v>887072</v>
      </c>
      <c r="H4">
        <f>executionTime5[[#This Row],[executionTime]]/1000</f>
        <v>887.072</v>
      </c>
      <c r="I4">
        <f>5000/executionTime5[[#This Row],[Colonna1]]</f>
        <v>5.6365210490242053</v>
      </c>
      <c r="K4">
        <v>3</v>
      </c>
      <c r="L4">
        <v>1785992</v>
      </c>
      <c r="M4">
        <f>executionTime10[[#This Row],[executionTime]]/1000</f>
        <v>1785.992</v>
      </c>
      <c r="N4">
        <f>10000/executionTime10[[#This Row],[Colonna1]]</f>
        <v>5.5991292234231738</v>
      </c>
      <c r="P4">
        <v>3</v>
      </c>
      <c r="Q4">
        <v>2686569</v>
      </c>
      <c r="R4">
        <f>executionTime15[[#This Row],[executionTime]]/1000</f>
        <v>2686.569</v>
      </c>
      <c r="S4">
        <f>15000/executionTime15[[#This Row],[Colonna1]]</f>
        <v>5.5833295180581626</v>
      </c>
      <c r="U4">
        <v>3</v>
      </c>
      <c r="V4">
        <v>3609936</v>
      </c>
      <c r="W4">
        <f>executionTime20[[#This Row],[executionTime]]/1000</f>
        <v>3609.9360000000001</v>
      </c>
      <c r="X4">
        <f>20000/executionTime20[[#This Row],[Colonna1]]</f>
        <v>5.5402644257405118</v>
      </c>
    </row>
    <row r="5" spans="1:24" x14ac:dyDescent="0.3">
      <c r="A5">
        <v>4</v>
      </c>
      <c r="B5">
        <v>132611</v>
      </c>
      <c r="C5">
        <f>executionTime1__2[[#This Row],[executionTime]]/1000</f>
        <v>132.61099999999999</v>
      </c>
      <c r="D5">
        <f t="shared" si="0"/>
        <v>7.5408525687914283</v>
      </c>
      <c r="F5">
        <v>4</v>
      </c>
      <c r="G5">
        <v>675360</v>
      </c>
      <c r="H5">
        <f>executionTime5[[#This Row],[executionTime]]/1000</f>
        <v>675.36</v>
      </c>
      <c r="I5">
        <f>5000/executionTime5[[#This Row],[Colonna1]]</f>
        <v>7.4034588959962093</v>
      </c>
      <c r="K5">
        <v>4</v>
      </c>
      <c r="L5">
        <v>1364183</v>
      </c>
      <c r="M5">
        <f>executionTime10[[#This Row],[executionTime]]/1000</f>
        <v>1364.183</v>
      </c>
      <c r="N5">
        <f>10000/executionTime10[[#This Row],[Colonna1]]</f>
        <v>7.3303948223955286</v>
      </c>
      <c r="P5">
        <v>4</v>
      </c>
      <c r="Q5">
        <v>2117802</v>
      </c>
      <c r="R5">
        <f>executionTime15[[#This Row],[executionTime]]/1000</f>
        <v>2117.8020000000001</v>
      </c>
      <c r="S5">
        <f>15000/executionTime15[[#This Row],[Colonna1]]</f>
        <v>7.082815107361311</v>
      </c>
      <c r="U5">
        <v>4</v>
      </c>
      <c r="V5">
        <v>2806684</v>
      </c>
      <c r="W5">
        <f>executionTime20[[#This Row],[executionTime]]/1000</f>
        <v>2806.6840000000002</v>
      </c>
      <c r="X5">
        <f>20000/executionTime20[[#This Row],[Colonna1]]</f>
        <v>7.1258467287375415</v>
      </c>
    </row>
    <row r="6" spans="1:24" x14ac:dyDescent="0.3">
      <c r="A6">
        <v>5</v>
      </c>
      <c r="B6">
        <v>115169</v>
      </c>
      <c r="C6">
        <f>executionTime1__2[[#This Row],[executionTime]]/1000</f>
        <v>115.169</v>
      </c>
      <c r="D6">
        <f t="shared" si="0"/>
        <v>8.6828920976999022</v>
      </c>
      <c r="F6">
        <v>5</v>
      </c>
      <c r="G6">
        <v>568475</v>
      </c>
      <c r="H6">
        <f>executionTime5[[#This Row],[executionTime]]/1000</f>
        <v>568.47500000000002</v>
      </c>
      <c r="I6">
        <f>5000/executionTime5[[#This Row],[Colonna1]]</f>
        <v>8.7954615418444071</v>
      </c>
      <c r="K6">
        <v>5</v>
      </c>
      <c r="L6">
        <v>1172521</v>
      </c>
      <c r="M6">
        <f>executionTime10[[#This Row],[executionTime]]/1000</f>
        <v>1172.521</v>
      </c>
      <c r="N6">
        <f>10000/executionTime10[[#This Row],[Colonna1]]</f>
        <v>8.5286318965715751</v>
      </c>
      <c r="P6">
        <v>5</v>
      </c>
      <c r="Q6">
        <v>1780836</v>
      </c>
      <c r="R6">
        <f>executionTime15[[#This Row],[executionTime]]/1000</f>
        <v>1780.836</v>
      </c>
      <c r="S6">
        <f>15000/executionTime15[[#This Row],[Colonna1]]</f>
        <v>8.423010316503035</v>
      </c>
      <c r="U6">
        <v>5</v>
      </c>
      <c r="V6">
        <v>2339460</v>
      </c>
      <c r="W6">
        <f>executionTime20[[#This Row],[executionTime]]/1000</f>
        <v>2339.46</v>
      </c>
      <c r="X6">
        <f>20000/executionTime20[[#This Row],[Colonna1]]</f>
        <v>8.5489813888675155</v>
      </c>
    </row>
    <row r="7" spans="1:24" x14ac:dyDescent="0.3">
      <c r="A7">
        <v>6</v>
      </c>
      <c r="B7">
        <v>94159</v>
      </c>
      <c r="C7">
        <f>executionTime1__2[[#This Row],[executionTime]]/1000</f>
        <v>94.159000000000006</v>
      </c>
      <c r="D7">
        <f t="shared" si="0"/>
        <v>10.620333690884568</v>
      </c>
      <c r="F7">
        <v>6</v>
      </c>
      <c r="G7">
        <v>501628</v>
      </c>
      <c r="H7">
        <f>executionTime5[[#This Row],[executionTime]]/1000</f>
        <v>501.62799999999999</v>
      </c>
      <c r="I7">
        <f>5000/executionTime5[[#This Row],[Colonna1]]</f>
        <v>9.9675456712942658</v>
      </c>
      <c r="K7">
        <v>6</v>
      </c>
      <c r="L7">
        <v>1023324</v>
      </c>
      <c r="M7">
        <f>executionTime10[[#This Row],[executionTime]]/1000</f>
        <v>1023.324</v>
      </c>
      <c r="N7">
        <f>10000/executionTime10[[#This Row],[Colonna1]]</f>
        <v>9.7720760971109843</v>
      </c>
      <c r="P7">
        <v>6</v>
      </c>
      <c r="Q7">
        <v>1556391</v>
      </c>
      <c r="R7">
        <f>executionTime15[[#This Row],[executionTime]]/1000</f>
        <v>1556.3910000000001</v>
      </c>
      <c r="S7">
        <f>15000/executionTime15[[#This Row],[Colonna1]]</f>
        <v>9.6376810197437521</v>
      </c>
      <c r="U7">
        <v>6</v>
      </c>
      <c r="V7">
        <v>2048329</v>
      </c>
      <c r="W7">
        <f>executionTime20[[#This Row],[executionTime]]/1000</f>
        <v>2048.3290000000002</v>
      </c>
      <c r="X7">
        <f>20000/executionTime20[[#This Row],[Colonna1]]</f>
        <v>9.7640564577272482</v>
      </c>
    </row>
    <row r="8" spans="1:24" x14ac:dyDescent="0.3">
      <c r="A8">
        <v>7</v>
      </c>
      <c r="B8">
        <v>87331</v>
      </c>
      <c r="C8">
        <f>executionTime1__2[[#This Row],[executionTime]]/1000</f>
        <v>87.331000000000003</v>
      </c>
      <c r="D8">
        <f t="shared" si="0"/>
        <v>11.450687613791208</v>
      </c>
      <c r="F8">
        <v>7</v>
      </c>
      <c r="G8">
        <v>450893</v>
      </c>
      <c r="H8">
        <f>executionTime5[[#This Row],[executionTime]]/1000</f>
        <v>450.89299999999997</v>
      </c>
      <c r="I8">
        <f>5000/executionTime5[[#This Row],[Colonna1]]</f>
        <v>11.089105397511162</v>
      </c>
      <c r="K8">
        <v>7</v>
      </c>
      <c r="L8">
        <v>905342</v>
      </c>
      <c r="M8">
        <f>executionTime10[[#This Row],[executionTime]]/1000</f>
        <v>905.34199999999998</v>
      </c>
      <c r="N8">
        <f>10000/executionTime10[[#This Row],[Colonna1]]</f>
        <v>11.045549637595517</v>
      </c>
      <c r="P8">
        <v>7</v>
      </c>
      <c r="Q8">
        <v>1373659</v>
      </c>
      <c r="R8">
        <f>executionTime15[[#This Row],[executionTime]]/1000</f>
        <v>1373.6590000000001</v>
      </c>
      <c r="S8">
        <f>15000/executionTime15[[#This Row],[Colonna1]]</f>
        <v>10.919740634320453</v>
      </c>
      <c r="U8">
        <v>7</v>
      </c>
      <c r="V8">
        <v>1848998</v>
      </c>
      <c r="W8">
        <f>executionTime20[[#This Row],[executionTime]]/1000</f>
        <v>1848.998</v>
      </c>
      <c r="X8">
        <f>20000/executionTime20[[#This Row],[Colonna1]]</f>
        <v>10.816669352806223</v>
      </c>
    </row>
    <row r="9" spans="1:24" x14ac:dyDescent="0.3">
      <c r="A9">
        <v>8</v>
      </c>
      <c r="B9">
        <v>91439</v>
      </c>
      <c r="C9">
        <f>executionTime1__2[[#This Row],[executionTime]]/1000</f>
        <v>91.438999999999993</v>
      </c>
      <c r="D9">
        <f t="shared" si="0"/>
        <v>10.936252583689674</v>
      </c>
      <c r="F9">
        <v>8</v>
      </c>
      <c r="G9">
        <v>428620</v>
      </c>
      <c r="H9">
        <f>executionTime5[[#This Row],[executionTime]]/1000</f>
        <v>428.62</v>
      </c>
      <c r="I9">
        <f>5000/executionTime5[[#This Row],[Colonna1]]</f>
        <v>11.665344594279315</v>
      </c>
      <c r="K9">
        <v>8</v>
      </c>
      <c r="L9">
        <v>858324</v>
      </c>
      <c r="M9">
        <f>executionTime10[[#This Row],[executionTime]]/1000</f>
        <v>858.32399999999996</v>
      </c>
      <c r="N9">
        <f>10000/executionTime10[[#This Row],[Colonna1]]</f>
        <v>11.650612123160952</v>
      </c>
      <c r="P9">
        <v>8</v>
      </c>
      <c r="Q9">
        <v>1272212</v>
      </c>
      <c r="R9">
        <f>executionTime15[[#This Row],[executionTime]]/1000</f>
        <v>1272.212</v>
      </c>
      <c r="S9">
        <f>15000/executionTime15[[#This Row],[Colonna1]]</f>
        <v>11.790487748897197</v>
      </c>
      <c r="U9">
        <v>8</v>
      </c>
      <c r="V9">
        <v>1693115</v>
      </c>
      <c r="W9">
        <f>executionTime20[[#This Row],[executionTime]]/1000</f>
        <v>1693.115</v>
      </c>
      <c r="X9">
        <f>20000/executionTime20[[#This Row],[Colonna1]]</f>
        <v>11.81254669647366</v>
      </c>
    </row>
    <row r="10" spans="1:24" x14ac:dyDescent="0.3">
      <c r="A10">
        <v>9</v>
      </c>
      <c r="B10">
        <v>87236</v>
      </c>
      <c r="C10">
        <f>executionTime1__2[[#This Row],[executionTime]]/1000</f>
        <v>87.236000000000004</v>
      </c>
      <c r="D10">
        <f t="shared" si="0"/>
        <v>11.463157412077582</v>
      </c>
      <c r="F10">
        <v>9</v>
      </c>
      <c r="G10">
        <v>433941</v>
      </c>
      <c r="H10">
        <f>executionTime5[[#This Row],[executionTime]]/1000</f>
        <v>433.94099999999997</v>
      </c>
      <c r="I10">
        <f>5000/executionTime5[[#This Row],[Colonna1]]</f>
        <v>11.522303723317226</v>
      </c>
      <c r="K10">
        <v>9</v>
      </c>
      <c r="L10">
        <v>816255</v>
      </c>
      <c r="M10">
        <f>executionTime10[[#This Row],[executionTime]]/1000</f>
        <v>816.255</v>
      </c>
      <c r="N10">
        <f>10000/executionTime10[[#This Row],[Colonna1]]</f>
        <v>12.251073500315465</v>
      </c>
      <c r="P10">
        <v>9</v>
      </c>
      <c r="Q10">
        <v>1283547</v>
      </c>
      <c r="R10">
        <f>executionTime15[[#This Row],[executionTime]]/1000</f>
        <v>1283.547</v>
      </c>
      <c r="S10">
        <f>15000/executionTime15[[#This Row],[Colonna1]]</f>
        <v>11.686365984260801</v>
      </c>
      <c r="U10">
        <v>9</v>
      </c>
      <c r="V10">
        <v>1624502</v>
      </c>
      <c r="W10">
        <f>executionTime20[[#This Row],[executionTime]]/1000</f>
        <v>1624.502</v>
      </c>
      <c r="X10">
        <f>20000/executionTime20[[#This Row],[Colonna1]]</f>
        <v>12.311465298288338</v>
      </c>
    </row>
    <row r="11" spans="1:24" x14ac:dyDescent="0.3">
      <c r="A11">
        <v>10</v>
      </c>
      <c r="B11">
        <v>85173</v>
      </c>
      <c r="C11">
        <f>executionTime1__2[[#This Row],[executionTime]]/1000</f>
        <v>85.173000000000002</v>
      </c>
      <c r="D11">
        <f t="shared" si="0"/>
        <v>11.740809881065596</v>
      </c>
      <c r="F11">
        <v>10</v>
      </c>
      <c r="G11">
        <v>387439</v>
      </c>
      <c r="H11">
        <f>executionTime5[[#This Row],[executionTime]]/1000</f>
        <v>387.43900000000002</v>
      </c>
      <c r="I11">
        <f>5000/executionTime5[[#This Row],[Colonna1]]</f>
        <v>12.905257343736691</v>
      </c>
      <c r="K11">
        <v>10</v>
      </c>
      <c r="L11">
        <v>785738</v>
      </c>
      <c r="M11">
        <f>executionTime10[[#This Row],[executionTime]]/1000</f>
        <v>785.73800000000006</v>
      </c>
      <c r="N11">
        <f>10000/executionTime10[[#This Row],[Colonna1]]</f>
        <v>12.72688860663478</v>
      </c>
      <c r="P11">
        <v>10</v>
      </c>
      <c r="Q11">
        <v>1157037</v>
      </c>
      <c r="R11">
        <f>executionTime15[[#This Row],[executionTime]]/1000</f>
        <v>1157.037</v>
      </c>
      <c r="S11">
        <f>15000/executionTime15[[#This Row],[Colonna1]]</f>
        <v>12.96414894251437</v>
      </c>
      <c r="U11">
        <v>10</v>
      </c>
      <c r="V11">
        <v>1560755</v>
      </c>
      <c r="W11">
        <f>executionTime20[[#This Row],[executionTime]]/1000</f>
        <v>1560.7550000000001</v>
      </c>
      <c r="X11">
        <f>20000/executionTime20[[#This Row],[Colonna1]]</f>
        <v>12.814311022549983</v>
      </c>
    </row>
    <row r="12" spans="1:24" x14ac:dyDescent="0.3">
      <c r="A12">
        <v>11</v>
      </c>
      <c r="B12">
        <v>84353</v>
      </c>
      <c r="C12">
        <f>executionTime1__2[[#This Row],[executionTime]]/1000</f>
        <v>84.352999999999994</v>
      </c>
      <c r="D12">
        <f t="shared" si="0"/>
        <v>11.854942918449849</v>
      </c>
      <c r="F12">
        <v>11</v>
      </c>
      <c r="G12">
        <v>370061</v>
      </c>
      <c r="H12">
        <f>executionTime5[[#This Row],[executionTime]]/1000</f>
        <v>370.06099999999998</v>
      </c>
      <c r="I12">
        <f>5000/executionTime5[[#This Row],[Colonna1]]</f>
        <v>13.511285977176737</v>
      </c>
      <c r="K12">
        <v>11</v>
      </c>
      <c r="L12">
        <v>724855</v>
      </c>
      <c r="M12">
        <f>executionTime10[[#This Row],[executionTime]]/1000</f>
        <v>724.85500000000002</v>
      </c>
      <c r="N12">
        <f>10000/executionTime10[[#This Row],[Colonna1]]</f>
        <v>13.795862620800023</v>
      </c>
      <c r="P12">
        <v>11</v>
      </c>
      <c r="Q12">
        <v>1100166</v>
      </c>
      <c r="R12">
        <f>executionTime15[[#This Row],[executionTime]]/1000</f>
        <v>1100.1659999999999</v>
      </c>
      <c r="S12">
        <f>15000/executionTime15[[#This Row],[Colonna1]]</f>
        <v>13.63430609562557</v>
      </c>
      <c r="U12">
        <v>11</v>
      </c>
      <c r="V12">
        <v>1494566</v>
      </c>
      <c r="W12">
        <f>executionTime20[[#This Row],[executionTime]]/1000</f>
        <v>1494.566</v>
      </c>
      <c r="X12">
        <f>20000/executionTime20[[#This Row],[Colonna1]]</f>
        <v>13.381811174615239</v>
      </c>
    </row>
    <row r="13" spans="1:24" x14ac:dyDescent="0.3">
      <c r="A13">
        <v>12</v>
      </c>
      <c r="B13">
        <v>81791</v>
      </c>
      <c r="C13">
        <f>executionTime1__2[[#This Row],[executionTime]]/1000</f>
        <v>81.790999999999997</v>
      </c>
      <c r="D13">
        <f t="shared" si="0"/>
        <v>12.226284065483977</v>
      </c>
      <c r="F13">
        <v>12</v>
      </c>
      <c r="G13">
        <v>369365</v>
      </c>
      <c r="H13">
        <f>executionTime5[[#This Row],[executionTime]]/1000</f>
        <v>369.36500000000001</v>
      </c>
      <c r="I13">
        <f>5000/executionTime5[[#This Row],[Colonna1]]</f>
        <v>13.536745495647937</v>
      </c>
      <c r="K13">
        <v>12</v>
      </c>
      <c r="L13">
        <v>678696</v>
      </c>
      <c r="M13">
        <f>executionTime10[[#This Row],[executionTime]]/1000</f>
        <v>678.69600000000003</v>
      </c>
      <c r="N13">
        <f>10000/executionTime10[[#This Row],[Colonna1]]</f>
        <v>14.734137227860485</v>
      </c>
      <c r="P13">
        <v>12</v>
      </c>
      <c r="Q13">
        <v>1051591</v>
      </c>
      <c r="R13">
        <f>executionTime15[[#This Row],[executionTime]]/1000</f>
        <v>1051.5909999999999</v>
      </c>
      <c r="S13">
        <f>15000/executionTime15[[#This Row],[Colonna1]]</f>
        <v>14.26410077682293</v>
      </c>
      <c r="U13">
        <v>12</v>
      </c>
      <c r="V13">
        <v>1368090</v>
      </c>
      <c r="W13">
        <f>executionTime20[[#This Row],[executionTime]]/1000</f>
        <v>1368.09</v>
      </c>
      <c r="X13">
        <f>20000/executionTime20[[#This Row],[Colonna1]]</f>
        <v>14.618921269799502</v>
      </c>
    </row>
    <row r="14" spans="1:24" x14ac:dyDescent="0.3">
      <c r="A14">
        <v>13</v>
      </c>
      <c r="B14">
        <v>74529</v>
      </c>
      <c r="C14">
        <f>executionTime1__2[[#This Row],[executionTime]]/1000</f>
        <v>74.528999999999996</v>
      </c>
      <c r="D14">
        <f t="shared" si="0"/>
        <v>13.417595835178254</v>
      </c>
      <c r="F14">
        <v>13</v>
      </c>
      <c r="G14">
        <v>332992</v>
      </c>
      <c r="H14">
        <f>executionTime5[[#This Row],[executionTime]]/1000</f>
        <v>332.99200000000002</v>
      </c>
      <c r="I14">
        <f>5000/executionTime5[[#This Row],[Colonna1]]</f>
        <v>15.015375744762636</v>
      </c>
      <c r="K14">
        <v>13</v>
      </c>
      <c r="L14">
        <v>656097</v>
      </c>
      <c r="M14">
        <f>executionTime10[[#This Row],[executionTime]]/1000</f>
        <v>656.09699999999998</v>
      </c>
      <c r="N14">
        <f>10000/executionTime10[[#This Row],[Colonna1]]</f>
        <v>15.241648719625299</v>
      </c>
      <c r="P14">
        <v>13</v>
      </c>
      <c r="Q14">
        <v>980461</v>
      </c>
      <c r="R14">
        <f>executionTime15[[#This Row],[executionTime]]/1000</f>
        <v>980.46100000000001</v>
      </c>
      <c r="S14">
        <f>15000/executionTime15[[#This Row],[Colonna1]]</f>
        <v>15.298925709436682</v>
      </c>
      <c r="U14">
        <v>13</v>
      </c>
      <c r="V14">
        <v>1307603</v>
      </c>
      <c r="W14">
        <f>executionTime20[[#This Row],[executionTime]]/1000</f>
        <v>1307.6030000000001</v>
      </c>
      <c r="X14">
        <f>20000/executionTime20[[#This Row],[Colonna1]]</f>
        <v>15.295162216666679</v>
      </c>
    </row>
    <row r="15" spans="1:24" x14ac:dyDescent="0.3">
      <c r="A15">
        <v>14</v>
      </c>
      <c r="B15">
        <v>72799</v>
      </c>
      <c r="C15">
        <f>executionTime1__2[[#This Row],[executionTime]]/1000</f>
        <v>72.799000000000007</v>
      </c>
      <c r="D15">
        <f t="shared" si="0"/>
        <v>13.736452423797029</v>
      </c>
      <c r="F15">
        <v>14</v>
      </c>
      <c r="G15">
        <v>320755</v>
      </c>
      <c r="H15">
        <f>executionTime5[[#This Row],[executionTime]]/1000</f>
        <v>320.755</v>
      </c>
      <c r="I15">
        <f>5000/executionTime5[[#This Row],[Colonna1]]</f>
        <v>15.588221539804524</v>
      </c>
      <c r="K15">
        <v>14</v>
      </c>
      <c r="L15">
        <v>620536</v>
      </c>
      <c r="M15">
        <f>executionTime10[[#This Row],[executionTime]]/1000</f>
        <v>620.53599999999994</v>
      </c>
      <c r="N15">
        <f>10000/executionTime10[[#This Row],[Colonna1]]</f>
        <v>16.115100493766679</v>
      </c>
      <c r="P15">
        <v>14</v>
      </c>
      <c r="Q15">
        <v>926971</v>
      </c>
      <c r="R15">
        <f>executionTime15[[#This Row],[executionTime]]/1000</f>
        <v>926.971</v>
      </c>
      <c r="S15">
        <f>15000/executionTime15[[#This Row],[Colonna1]]</f>
        <v>16.181735998213536</v>
      </c>
      <c r="U15">
        <v>14</v>
      </c>
      <c r="V15">
        <v>1266100</v>
      </c>
      <c r="W15">
        <f>executionTime20[[#This Row],[executionTime]]/1000</f>
        <v>1266.0999999999999</v>
      </c>
      <c r="X15">
        <f>20000/executionTime20[[#This Row],[Colonna1]]</f>
        <v>15.796540557617883</v>
      </c>
    </row>
    <row r="16" spans="1:24" x14ac:dyDescent="0.3">
      <c r="A16">
        <v>15</v>
      </c>
      <c r="B16">
        <v>72471</v>
      </c>
      <c r="C16">
        <f>executionTime1__2[[#This Row],[executionTime]]/1000</f>
        <v>72.471000000000004</v>
      </c>
      <c r="D16">
        <f t="shared" si="0"/>
        <v>13.798622897434836</v>
      </c>
      <c r="F16">
        <v>15</v>
      </c>
      <c r="G16">
        <v>315398</v>
      </c>
      <c r="H16">
        <f>executionTime5[[#This Row],[executionTime]]/1000</f>
        <v>315.39800000000002</v>
      </c>
      <c r="I16">
        <f>5000/executionTime5[[#This Row],[Colonna1]]</f>
        <v>15.852985751336405</v>
      </c>
      <c r="K16">
        <v>15</v>
      </c>
      <c r="L16">
        <v>588048</v>
      </c>
      <c r="M16">
        <f>executionTime10[[#This Row],[executionTime]]/1000</f>
        <v>588.048</v>
      </c>
      <c r="N16">
        <f>10000/executionTime10[[#This Row],[Colonna1]]</f>
        <v>17.005414523984438</v>
      </c>
      <c r="P16">
        <v>15</v>
      </c>
      <c r="Q16">
        <v>900139</v>
      </c>
      <c r="R16">
        <f>executionTime15[[#This Row],[executionTime]]/1000</f>
        <v>900.13900000000001</v>
      </c>
      <c r="S16">
        <f>15000/executionTime15[[#This Row],[Colonna1]]</f>
        <v>16.664092990082644</v>
      </c>
      <c r="U16">
        <v>15</v>
      </c>
      <c r="V16">
        <v>1201581</v>
      </c>
      <c r="W16">
        <f>executionTime20[[#This Row],[executionTime]]/1000</f>
        <v>1201.5809999999999</v>
      </c>
      <c r="X16">
        <f>20000/executionTime20[[#This Row],[Colonna1]]</f>
        <v>16.644737225372239</v>
      </c>
    </row>
    <row r="17" spans="1:24" x14ac:dyDescent="0.3">
      <c r="A17">
        <v>16</v>
      </c>
      <c r="B17">
        <v>67332</v>
      </c>
      <c r="C17">
        <f>executionTime1__2[[#This Row],[executionTime]]/1000</f>
        <v>67.331999999999994</v>
      </c>
      <c r="D17">
        <f t="shared" si="0"/>
        <v>14.851779243153331</v>
      </c>
      <c r="F17">
        <v>16</v>
      </c>
      <c r="G17">
        <v>292928</v>
      </c>
      <c r="H17">
        <f>executionTime5[[#This Row],[executionTime]]/1000</f>
        <v>292.928</v>
      </c>
      <c r="I17">
        <f>5000/executionTime5[[#This Row],[Colonna1]]</f>
        <v>17.069040856456194</v>
      </c>
      <c r="K17">
        <v>16</v>
      </c>
      <c r="L17">
        <v>572080</v>
      </c>
      <c r="M17">
        <f>executionTime10[[#This Row],[executionTime]]/1000</f>
        <v>572.08000000000004</v>
      </c>
      <c r="N17">
        <f>10000/executionTime10[[#This Row],[Colonna1]]</f>
        <v>17.480072717102502</v>
      </c>
      <c r="P17">
        <v>16</v>
      </c>
      <c r="Q17">
        <v>851098</v>
      </c>
      <c r="R17">
        <f>executionTime15[[#This Row],[executionTime]]/1000</f>
        <v>851.09799999999996</v>
      </c>
      <c r="S17">
        <f>15000/executionTime15[[#This Row],[Colonna1]]</f>
        <v>17.624292384660755</v>
      </c>
      <c r="U17">
        <v>16</v>
      </c>
      <c r="V17">
        <v>1135528</v>
      </c>
      <c r="W17">
        <f>executionTime20[[#This Row],[executionTime]]/1000</f>
        <v>1135.528</v>
      </c>
      <c r="X17">
        <f>20000/executionTime20[[#This Row],[Colonna1]]</f>
        <v>17.612951860279974</v>
      </c>
    </row>
    <row r="18" spans="1:24" x14ac:dyDescent="0.3">
      <c r="A18">
        <v>17</v>
      </c>
      <c r="B18">
        <v>66189</v>
      </c>
      <c r="C18">
        <f>executionTime1__2[[#This Row],[executionTime]]/1000</f>
        <v>66.188999999999993</v>
      </c>
      <c r="D18">
        <f t="shared" si="0"/>
        <v>15.108250615661214</v>
      </c>
      <c r="F18">
        <v>17</v>
      </c>
      <c r="G18">
        <v>276922</v>
      </c>
      <c r="H18">
        <f>executionTime5[[#This Row],[executionTime]]/1000</f>
        <v>276.92200000000003</v>
      </c>
      <c r="I18">
        <f>5000/executionTime5[[#This Row],[Colonna1]]</f>
        <v>18.055625771877999</v>
      </c>
      <c r="K18">
        <v>17</v>
      </c>
      <c r="L18">
        <v>543094</v>
      </c>
      <c r="M18">
        <f>executionTime10[[#This Row],[executionTime]]/1000</f>
        <v>543.09400000000005</v>
      </c>
      <c r="N18">
        <f>10000/executionTime10[[#This Row],[Colonna1]]</f>
        <v>18.413018740770472</v>
      </c>
      <c r="P18">
        <v>17</v>
      </c>
      <c r="Q18">
        <v>834011</v>
      </c>
      <c r="R18">
        <f>executionTime15[[#This Row],[executionTime]]/1000</f>
        <v>834.01099999999997</v>
      </c>
      <c r="S18">
        <f>15000/executionTime15[[#This Row],[Colonna1]]</f>
        <v>17.985374293624425</v>
      </c>
      <c r="U18">
        <v>17</v>
      </c>
      <c r="V18">
        <v>1102426</v>
      </c>
      <c r="W18">
        <f>executionTime20[[#This Row],[executionTime]]/1000</f>
        <v>1102.4259999999999</v>
      </c>
      <c r="X18">
        <f>20000/executionTime20[[#This Row],[Colonna1]]</f>
        <v>18.141807250554688</v>
      </c>
    </row>
    <row r="19" spans="1:24" x14ac:dyDescent="0.3">
      <c r="A19">
        <v>18</v>
      </c>
      <c r="B19">
        <v>61681</v>
      </c>
      <c r="C19">
        <f>executionTime1__2[[#This Row],[executionTime]]/1000</f>
        <v>61.680999999999997</v>
      </c>
      <c r="D19">
        <f t="shared" si="0"/>
        <v>16.212447917511067</v>
      </c>
      <c r="F19">
        <v>18</v>
      </c>
      <c r="G19">
        <v>273625</v>
      </c>
      <c r="H19">
        <f>executionTime5[[#This Row],[executionTime]]/1000</f>
        <v>273.625</v>
      </c>
      <c r="I19">
        <f>5000/executionTime5[[#This Row],[Colonna1]]</f>
        <v>18.273184102329832</v>
      </c>
      <c r="K19">
        <v>18</v>
      </c>
      <c r="L19">
        <v>548783</v>
      </c>
      <c r="M19">
        <f>executionTime10[[#This Row],[executionTime]]/1000</f>
        <v>548.78300000000002</v>
      </c>
      <c r="N19">
        <f>10000/executionTime10[[#This Row],[Colonna1]]</f>
        <v>18.222138805320135</v>
      </c>
      <c r="P19">
        <v>18</v>
      </c>
      <c r="Q19">
        <v>801654</v>
      </c>
      <c r="R19">
        <f>executionTime15[[#This Row],[executionTime]]/1000</f>
        <v>801.654</v>
      </c>
      <c r="S19">
        <f>15000/executionTime15[[#This Row],[Colonna1]]</f>
        <v>18.711314357565733</v>
      </c>
      <c r="U19">
        <v>18</v>
      </c>
      <c r="V19">
        <v>1059863</v>
      </c>
      <c r="W19">
        <f>executionTime20[[#This Row],[executionTime]]/1000</f>
        <v>1059.8630000000001</v>
      </c>
      <c r="X19">
        <f>20000/executionTime20[[#This Row],[Colonna1]]</f>
        <v>18.870363433764552</v>
      </c>
    </row>
    <row r="20" spans="1:24" x14ac:dyDescent="0.3">
      <c r="A20">
        <v>19</v>
      </c>
      <c r="B20">
        <v>57822</v>
      </c>
      <c r="C20">
        <f>executionTime1__2[[#This Row],[executionTime]]/1000</f>
        <v>57.822000000000003</v>
      </c>
      <c r="D20">
        <f t="shared" si="0"/>
        <v>17.294455397599528</v>
      </c>
      <c r="F20">
        <v>19</v>
      </c>
      <c r="G20">
        <v>264544</v>
      </c>
      <c r="H20">
        <f>executionTime5[[#This Row],[executionTime]]/1000</f>
        <v>264.54399999999998</v>
      </c>
      <c r="I20">
        <f>5000/executionTime5[[#This Row],[Colonna1]]</f>
        <v>18.900447562598284</v>
      </c>
      <c r="K20">
        <v>19</v>
      </c>
      <c r="L20">
        <v>517504</v>
      </c>
      <c r="M20">
        <f>executionTime10[[#This Row],[executionTime]]/1000</f>
        <v>517.50400000000002</v>
      </c>
      <c r="N20">
        <f>10000/executionTime10[[#This Row],[Colonna1]]</f>
        <v>19.323522137026959</v>
      </c>
      <c r="P20">
        <v>19</v>
      </c>
      <c r="Q20">
        <v>811612</v>
      </c>
      <c r="R20">
        <f>executionTime15[[#This Row],[executionTime]]/1000</f>
        <v>811.61199999999997</v>
      </c>
      <c r="S20">
        <f>15000/executionTime15[[#This Row],[Colonna1]]</f>
        <v>18.481737579040232</v>
      </c>
      <c r="U20">
        <v>19</v>
      </c>
      <c r="V20">
        <v>1041742</v>
      </c>
      <c r="W20">
        <f>executionTime20[[#This Row],[executionTime]]/1000</f>
        <v>1041.742</v>
      </c>
      <c r="X20">
        <f>20000/executionTime20[[#This Row],[Colonna1]]</f>
        <v>19.198611556412242</v>
      </c>
    </row>
    <row r="21" spans="1:24" x14ac:dyDescent="0.3">
      <c r="A21">
        <v>20</v>
      </c>
      <c r="B21">
        <v>55349</v>
      </c>
      <c r="C21">
        <f>executionTime1__2[[#This Row],[executionTime]]/1000</f>
        <v>55.348999999999997</v>
      </c>
      <c r="D21">
        <f t="shared" si="0"/>
        <v>18.067173752009975</v>
      </c>
      <c r="F21">
        <v>20</v>
      </c>
      <c r="G21">
        <v>252178</v>
      </c>
      <c r="H21">
        <f>executionTime5[[#This Row],[executionTime]]/1000</f>
        <v>252.178</v>
      </c>
      <c r="I21">
        <f>5000/executionTime5[[#This Row],[Colonna1]]</f>
        <v>19.827264868465925</v>
      </c>
      <c r="K21">
        <v>20</v>
      </c>
      <c r="L21">
        <v>511492</v>
      </c>
      <c r="M21">
        <f>executionTime10[[#This Row],[executionTime]]/1000</f>
        <v>511.49200000000002</v>
      </c>
      <c r="N21">
        <f>10000/executionTime10[[#This Row],[Colonna1]]</f>
        <v>19.550647908471685</v>
      </c>
      <c r="P21">
        <v>20</v>
      </c>
      <c r="Q21">
        <v>743615</v>
      </c>
      <c r="R21">
        <f>executionTime15[[#This Row],[executionTime]]/1000</f>
        <v>743.61500000000001</v>
      </c>
      <c r="S21">
        <f>15000/executionTime15[[#This Row],[Colonna1]]</f>
        <v>20.1717286499062</v>
      </c>
      <c r="U21">
        <v>20</v>
      </c>
      <c r="V21">
        <v>1022625</v>
      </c>
      <c r="W21">
        <f>executionTime20[[#This Row],[executionTime]]/1000</f>
        <v>1022.625</v>
      </c>
      <c r="X21">
        <f>20000/executionTime20[[#This Row],[Colonna1]]</f>
        <v>19.557511306686223</v>
      </c>
    </row>
    <row r="22" spans="1:24" x14ac:dyDescent="0.3">
      <c r="A22">
        <v>21</v>
      </c>
      <c r="B22">
        <v>52716</v>
      </c>
      <c r="C22">
        <f>executionTime1__2[[#This Row],[executionTime]]/1000</f>
        <v>52.716000000000001</v>
      </c>
      <c r="D22">
        <f t="shared" si="0"/>
        <v>18.969572805220427</v>
      </c>
      <c r="F22">
        <v>21</v>
      </c>
      <c r="G22">
        <v>248592</v>
      </c>
      <c r="H22">
        <f>executionTime5[[#This Row],[executionTime]]/1000</f>
        <v>248.59200000000001</v>
      </c>
      <c r="I22">
        <f>5000/executionTime5[[#This Row],[Colonna1]]</f>
        <v>20.113277981592326</v>
      </c>
      <c r="K22">
        <v>21</v>
      </c>
      <c r="L22">
        <v>508699</v>
      </c>
      <c r="M22">
        <f>executionTime10[[#This Row],[executionTime]]/1000</f>
        <v>508.69900000000001</v>
      </c>
      <c r="N22">
        <f>10000/executionTime10[[#This Row],[Colonna1]]</f>
        <v>19.657990285021199</v>
      </c>
      <c r="P22">
        <v>21</v>
      </c>
      <c r="Q22">
        <v>717450</v>
      </c>
      <c r="R22">
        <f>executionTime15[[#This Row],[executionTime]]/1000</f>
        <v>717.45</v>
      </c>
      <c r="S22">
        <f>15000/executionTime15[[#This Row],[Colonna1]]</f>
        <v>20.907380305247752</v>
      </c>
      <c r="U22">
        <v>21</v>
      </c>
      <c r="V22">
        <v>991602</v>
      </c>
      <c r="W22">
        <f>executionTime20[[#This Row],[executionTime]]/1000</f>
        <v>991.60199999999998</v>
      </c>
      <c r="X22">
        <f>20000/executionTime20[[#This Row],[Colonna1]]</f>
        <v>20.169382474016793</v>
      </c>
    </row>
    <row r="23" spans="1:24" x14ac:dyDescent="0.3">
      <c r="A23">
        <v>22</v>
      </c>
      <c r="B23">
        <v>48875</v>
      </c>
      <c r="C23">
        <f>executionTime1__2[[#This Row],[executionTime]]/1000</f>
        <v>48.875</v>
      </c>
      <c r="D23">
        <f t="shared" si="0"/>
        <v>20.460358056265985</v>
      </c>
      <c r="F23">
        <v>22</v>
      </c>
      <c r="G23">
        <v>239596</v>
      </c>
      <c r="H23">
        <f>executionTime5[[#This Row],[executionTime]]/1000</f>
        <v>239.596</v>
      </c>
      <c r="I23">
        <f>5000/executionTime5[[#This Row],[Colonna1]]</f>
        <v>20.868461910883319</v>
      </c>
      <c r="K23">
        <v>22</v>
      </c>
      <c r="L23">
        <v>504041</v>
      </c>
      <c r="M23">
        <f>executionTime10[[#This Row],[executionTime]]/1000</f>
        <v>504.041</v>
      </c>
      <c r="N23">
        <f>10000/executionTime10[[#This Row],[Colonna1]]</f>
        <v>19.839655901008054</v>
      </c>
      <c r="P23">
        <v>22</v>
      </c>
      <c r="Q23">
        <v>700550</v>
      </c>
      <c r="R23">
        <f>executionTime15[[#This Row],[executionTime]]/1000</f>
        <v>700.55</v>
      </c>
      <c r="S23">
        <f>15000/executionTime15[[#This Row],[Colonna1]]</f>
        <v>21.411747912354581</v>
      </c>
      <c r="U23">
        <v>22</v>
      </c>
      <c r="V23">
        <v>968652</v>
      </c>
      <c r="W23">
        <f>executionTime20[[#This Row],[executionTime]]/1000</f>
        <v>968.65200000000004</v>
      </c>
      <c r="X23">
        <f>20000/executionTime20[[#This Row],[Colonna1]]</f>
        <v>20.64724999277346</v>
      </c>
    </row>
    <row r="24" spans="1:24" x14ac:dyDescent="0.3">
      <c r="A24">
        <v>23</v>
      </c>
      <c r="B24">
        <v>49642</v>
      </c>
      <c r="C24">
        <f>executionTime1__2[[#This Row],[executionTime]]/1000</f>
        <v>49.642000000000003</v>
      </c>
      <c r="D24">
        <f t="shared" si="0"/>
        <v>20.144232706176222</v>
      </c>
      <c r="F24">
        <v>23</v>
      </c>
      <c r="G24">
        <v>253186</v>
      </c>
      <c r="H24">
        <f>executionTime5[[#This Row],[executionTime]]/1000</f>
        <v>253.18600000000001</v>
      </c>
      <c r="I24">
        <f>5000/executionTime5[[#This Row],[Colonna1]]</f>
        <v>19.748327316676278</v>
      </c>
      <c r="K24">
        <v>23</v>
      </c>
      <c r="L24">
        <v>503191</v>
      </c>
      <c r="M24">
        <f>executionTime10[[#This Row],[executionTime]]/1000</f>
        <v>503.19099999999997</v>
      </c>
      <c r="N24">
        <f>10000/executionTime10[[#This Row],[Colonna1]]</f>
        <v>19.873169432680633</v>
      </c>
      <c r="P24">
        <v>23</v>
      </c>
      <c r="Q24">
        <v>738788</v>
      </c>
      <c r="R24">
        <f>executionTime15[[#This Row],[executionTime]]/1000</f>
        <v>738.78800000000001</v>
      </c>
      <c r="S24">
        <f>15000/executionTime15[[#This Row],[Colonna1]]</f>
        <v>20.303524150365192</v>
      </c>
      <c r="U24">
        <v>23</v>
      </c>
      <c r="V24">
        <v>960623</v>
      </c>
      <c r="W24">
        <f>executionTime20[[#This Row],[executionTime]]/1000</f>
        <v>960.62300000000005</v>
      </c>
      <c r="X24">
        <f>20000/executionTime20[[#This Row],[Colonna1]]</f>
        <v>20.819822136259489</v>
      </c>
    </row>
    <row r="25" spans="1:24" x14ac:dyDescent="0.3">
      <c r="A25">
        <v>24</v>
      </c>
      <c r="B25">
        <v>46409</v>
      </c>
      <c r="C25">
        <f>executionTime1__2[[#This Row],[executionTime]]/1000</f>
        <v>46.408999999999999</v>
      </c>
      <c r="D25">
        <f t="shared" si="0"/>
        <v>21.547544657286302</v>
      </c>
      <c r="F25">
        <v>24</v>
      </c>
      <c r="G25">
        <v>253514</v>
      </c>
      <c r="H25">
        <f>executionTime5[[#This Row],[executionTime]]/1000</f>
        <v>253.51400000000001</v>
      </c>
      <c r="I25">
        <f>5000/executionTime5[[#This Row],[Colonna1]]</f>
        <v>19.722776651388088</v>
      </c>
      <c r="K25">
        <v>24</v>
      </c>
      <c r="L25">
        <v>481174</v>
      </c>
      <c r="M25">
        <f>executionTime10[[#This Row],[executionTime]]/1000</f>
        <v>481.17399999999998</v>
      </c>
      <c r="N25">
        <f>10000/executionTime10[[#This Row],[Colonna1]]</f>
        <v>20.782502795246629</v>
      </c>
      <c r="P25">
        <v>24</v>
      </c>
      <c r="Q25">
        <v>683249</v>
      </c>
      <c r="R25">
        <f>executionTime15[[#This Row],[executionTime]]/1000</f>
        <v>683.24900000000002</v>
      </c>
      <c r="S25">
        <f>15000/executionTime15[[#This Row],[Colonna1]]</f>
        <v>21.953928948304352</v>
      </c>
      <c r="U25">
        <v>24</v>
      </c>
      <c r="V25">
        <v>983887</v>
      </c>
      <c r="W25">
        <f>executionTime20[[#This Row],[executionTime]]/1000</f>
        <v>983.88699999999994</v>
      </c>
      <c r="X25">
        <f>20000/executionTime20[[#This Row],[Colonna1]]</f>
        <v>20.327537613567412</v>
      </c>
    </row>
    <row r="26" spans="1:24" x14ac:dyDescent="0.3">
      <c r="A26">
        <v>25</v>
      </c>
      <c r="B26">
        <v>45536</v>
      </c>
      <c r="C26">
        <f>executionTime1__2[[#This Row],[executionTime]]/1000</f>
        <v>45.536000000000001</v>
      </c>
      <c r="D26">
        <f t="shared" si="0"/>
        <v>21.960646521433592</v>
      </c>
      <c r="F26">
        <v>25</v>
      </c>
      <c r="G26">
        <v>238720</v>
      </c>
      <c r="H26">
        <f>executionTime5[[#This Row],[executionTime]]/1000</f>
        <v>238.72</v>
      </c>
      <c r="I26">
        <f>5000/executionTime5[[#This Row],[Colonna1]]</f>
        <v>20.945040214477213</v>
      </c>
      <c r="K26">
        <v>25</v>
      </c>
      <c r="L26">
        <v>497120</v>
      </c>
      <c r="M26">
        <f>executionTime10[[#This Row],[executionTime]]/1000</f>
        <v>497.12</v>
      </c>
      <c r="N26">
        <f>10000/executionTime10[[#This Row],[Colonna1]]</f>
        <v>20.115867396202123</v>
      </c>
      <c r="P26">
        <v>25</v>
      </c>
      <c r="Q26">
        <v>681014</v>
      </c>
      <c r="R26">
        <f>executionTime15[[#This Row],[executionTime]]/1000</f>
        <v>681.01400000000001</v>
      </c>
      <c r="S26">
        <f>15000/executionTime15[[#This Row],[Colonna1]]</f>
        <v>22.025978907922596</v>
      </c>
      <c r="U26">
        <v>25</v>
      </c>
      <c r="V26">
        <v>972727</v>
      </c>
      <c r="W26">
        <f>executionTime20[[#This Row],[executionTime]]/1000</f>
        <v>972.72699999999998</v>
      </c>
      <c r="X26">
        <f>20000/executionTime20[[#This Row],[Colonna1]]</f>
        <v>20.560753428248624</v>
      </c>
    </row>
    <row r="27" spans="1:24" x14ac:dyDescent="0.3">
      <c r="A27">
        <v>26</v>
      </c>
      <c r="B27">
        <v>46184</v>
      </c>
      <c r="C27">
        <f>executionTime1__2[[#This Row],[executionTime]]/1000</f>
        <v>46.183999999999997</v>
      </c>
      <c r="D27">
        <f t="shared" si="0"/>
        <v>21.652520353369134</v>
      </c>
      <c r="F27">
        <v>26</v>
      </c>
      <c r="G27">
        <v>244406</v>
      </c>
      <c r="H27">
        <f>executionTime5[[#This Row],[executionTime]]/1000</f>
        <v>244.40600000000001</v>
      </c>
      <c r="I27">
        <f>5000/executionTime5[[#This Row],[Colonna1]]</f>
        <v>20.457762902711064</v>
      </c>
      <c r="K27">
        <v>26</v>
      </c>
      <c r="L27">
        <v>488924</v>
      </c>
      <c r="M27">
        <f>executionTime10[[#This Row],[executionTime]]/1000</f>
        <v>488.92399999999998</v>
      </c>
      <c r="N27">
        <f>10000/executionTime10[[#This Row],[Colonna1]]</f>
        <v>20.45307655177492</v>
      </c>
      <c r="P27">
        <v>26</v>
      </c>
      <c r="Q27">
        <v>686570</v>
      </c>
      <c r="R27">
        <f>executionTime15[[#This Row],[executionTime]]/1000</f>
        <v>686.57</v>
      </c>
      <c r="S27">
        <f>15000/executionTime15[[#This Row],[Colonna1]]</f>
        <v>21.84773584630846</v>
      </c>
      <c r="U27">
        <v>26</v>
      </c>
      <c r="V27">
        <v>983433</v>
      </c>
      <c r="W27">
        <f>executionTime20[[#This Row],[executionTime]]/1000</f>
        <v>983.43299999999999</v>
      </c>
      <c r="X27">
        <f>20000/executionTime20[[#This Row],[Colonna1]]</f>
        <v>20.336921783181975</v>
      </c>
    </row>
    <row r="28" spans="1:24" x14ac:dyDescent="0.3">
      <c r="A28">
        <v>27</v>
      </c>
      <c r="B28">
        <v>44270</v>
      </c>
      <c r="C28">
        <f>executionTime1__2[[#This Row],[executionTime]]/1000</f>
        <v>44.27</v>
      </c>
      <c r="D28">
        <f t="shared" si="0"/>
        <v>22.588660492432798</v>
      </c>
      <c r="F28">
        <v>27</v>
      </c>
      <c r="G28">
        <v>241514</v>
      </c>
      <c r="H28">
        <f>executionTime5[[#This Row],[executionTime]]/1000</f>
        <v>241.51400000000001</v>
      </c>
      <c r="I28">
        <f>5000/executionTime5[[#This Row],[Colonna1]]</f>
        <v>20.702733588943083</v>
      </c>
      <c r="K28">
        <v>27</v>
      </c>
      <c r="L28">
        <v>476786</v>
      </c>
      <c r="M28">
        <f>executionTime10[[#This Row],[executionTime]]/1000</f>
        <v>476.786</v>
      </c>
      <c r="N28">
        <f>10000/executionTime10[[#This Row],[Colonna1]]</f>
        <v>20.973770202984149</v>
      </c>
      <c r="P28">
        <v>27</v>
      </c>
      <c r="Q28">
        <v>686528</v>
      </c>
      <c r="R28">
        <f>executionTime15[[#This Row],[executionTime]]/1000</f>
        <v>686.52800000000002</v>
      </c>
      <c r="S28">
        <f>15000/executionTime15[[#This Row],[Colonna1]]</f>
        <v>21.849072434044931</v>
      </c>
      <c r="U28">
        <v>27</v>
      </c>
      <c r="V28">
        <v>968100</v>
      </c>
      <c r="W28">
        <f>executionTime20[[#This Row],[executionTime]]/1000</f>
        <v>968.1</v>
      </c>
      <c r="X28">
        <f>20000/executionTime20[[#This Row],[Colonna1]]</f>
        <v>20.659022828220223</v>
      </c>
    </row>
    <row r="29" spans="1:24" x14ac:dyDescent="0.3">
      <c r="A29">
        <v>28</v>
      </c>
      <c r="B29">
        <v>43502</v>
      </c>
      <c r="C29">
        <f>executionTime1__2[[#This Row],[executionTime]]/1000</f>
        <v>43.502000000000002</v>
      </c>
      <c r="D29">
        <f t="shared" si="0"/>
        <v>22.987448852926303</v>
      </c>
      <c r="F29">
        <v>28</v>
      </c>
      <c r="G29">
        <v>234729</v>
      </c>
      <c r="H29">
        <f>executionTime5[[#This Row],[executionTime]]/1000</f>
        <v>234.72900000000001</v>
      </c>
      <c r="I29">
        <f>5000/executionTime5[[#This Row],[Colonna1]]</f>
        <v>21.30116006117693</v>
      </c>
      <c r="K29">
        <v>28</v>
      </c>
      <c r="L29">
        <v>481764</v>
      </c>
      <c r="M29">
        <f>executionTime10[[#This Row],[executionTime]]/1000</f>
        <v>481.76400000000001</v>
      </c>
      <c r="N29">
        <f>10000/executionTime10[[#This Row],[Colonna1]]</f>
        <v>20.757051170282544</v>
      </c>
      <c r="P29">
        <v>28</v>
      </c>
      <c r="Q29">
        <v>680758</v>
      </c>
      <c r="R29">
        <f>executionTime15[[#This Row],[executionTime]]/1000</f>
        <v>680.75800000000004</v>
      </c>
      <c r="S29">
        <f>15000/executionTime15[[#This Row],[Colonna1]]</f>
        <v>22.034261808160903</v>
      </c>
      <c r="U29">
        <v>28</v>
      </c>
      <c r="V29">
        <v>968213</v>
      </c>
      <c r="W29">
        <f>executionTime20[[#This Row],[executionTime]]/1000</f>
        <v>968.21299999999997</v>
      </c>
      <c r="X29">
        <f>20000/executionTime20[[#This Row],[Colonna1]]</f>
        <v>20.656611716636732</v>
      </c>
    </row>
    <row r="30" spans="1:24" x14ac:dyDescent="0.3">
      <c r="A30">
        <v>29</v>
      </c>
      <c r="B30">
        <v>42626</v>
      </c>
      <c r="C30">
        <f>executionTime1__2[[#This Row],[executionTime]]/1000</f>
        <v>42.625999999999998</v>
      </c>
      <c r="D30">
        <f t="shared" si="0"/>
        <v>23.459860179233335</v>
      </c>
      <c r="F30">
        <v>29</v>
      </c>
      <c r="G30">
        <v>239180</v>
      </c>
      <c r="H30">
        <f>executionTime5[[#This Row],[executionTime]]/1000</f>
        <v>239.18</v>
      </c>
      <c r="I30">
        <f>5000/executionTime5[[#This Row],[Colonna1]]</f>
        <v>20.904757922903251</v>
      </c>
      <c r="K30">
        <v>29</v>
      </c>
      <c r="L30">
        <v>471883</v>
      </c>
      <c r="M30">
        <f>executionTime10[[#This Row],[executionTime]]/1000</f>
        <v>471.88299999999998</v>
      </c>
      <c r="N30">
        <f>10000/executionTime10[[#This Row],[Colonna1]]</f>
        <v>21.191693703735883</v>
      </c>
      <c r="P30">
        <v>29</v>
      </c>
      <c r="Q30">
        <v>671351</v>
      </c>
      <c r="R30">
        <f>executionTime15[[#This Row],[executionTime]]/1000</f>
        <v>671.351</v>
      </c>
      <c r="S30">
        <f>15000/executionTime15[[#This Row],[Colonna1]]</f>
        <v>22.343006862282174</v>
      </c>
      <c r="U30">
        <v>29</v>
      </c>
      <c r="V30">
        <v>914103</v>
      </c>
      <c r="W30">
        <f>executionTime20[[#This Row],[executionTime]]/1000</f>
        <v>914.10299999999995</v>
      </c>
      <c r="X30">
        <f>20000/executionTime20[[#This Row],[Colonna1]]</f>
        <v>21.879372455839224</v>
      </c>
    </row>
    <row r="31" spans="1:24" x14ac:dyDescent="0.3">
      <c r="A31">
        <v>30</v>
      </c>
      <c r="B31">
        <v>44058</v>
      </c>
      <c r="C31">
        <f>executionTime1__2[[#This Row],[executionTime]]/1000</f>
        <v>44.058</v>
      </c>
      <c r="D31">
        <f t="shared" si="0"/>
        <v>22.697353488583232</v>
      </c>
      <c r="F31">
        <v>30</v>
      </c>
      <c r="G31">
        <v>231581</v>
      </c>
      <c r="H31">
        <f>executionTime5[[#This Row],[executionTime]]/1000</f>
        <v>231.58099999999999</v>
      </c>
      <c r="I31">
        <f>5000/executionTime5[[#This Row],[Colonna1]]</f>
        <v>21.590717718638405</v>
      </c>
      <c r="K31">
        <v>30</v>
      </c>
      <c r="L31">
        <v>465825</v>
      </c>
      <c r="M31">
        <f>executionTime10[[#This Row],[executionTime]]/1000</f>
        <v>465.82499999999999</v>
      </c>
      <c r="N31">
        <f>10000/executionTime10[[#This Row],[Colonna1]]</f>
        <v>21.467289218053992</v>
      </c>
      <c r="P31">
        <v>30</v>
      </c>
      <c r="Q31">
        <v>666473</v>
      </c>
      <c r="R31">
        <f>executionTime15[[#This Row],[executionTime]]/1000</f>
        <v>666.47299999999996</v>
      </c>
      <c r="S31">
        <f>15000/executionTime15[[#This Row],[Colonna1]]</f>
        <v>22.506538149332382</v>
      </c>
      <c r="U31">
        <v>30</v>
      </c>
      <c r="V31">
        <v>890698</v>
      </c>
      <c r="W31">
        <f>executionTime20[[#This Row],[executionTime]]/1000</f>
        <v>890.69799999999998</v>
      </c>
      <c r="X31">
        <f>20000/executionTime20[[#This Row],[Colonna1]]</f>
        <v>22.454299886156701</v>
      </c>
    </row>
    <row r="32" spans="1:24" x14ac:dyDescent="0.3">
      <c r="A32">
        <v>31</v>
      </c>
      <c r="B32">
        <v>44702</v>
      </c>
      <c r="C32">
        <f>executionTime1__2[[#This Row],[executionTime]]/1000</f>
        <v>44.701999999999998</v>
      </c>
      <c r="D32">
        <f t="shared" si="0"/>
        <v>22.370363742114449</v>
      </c>
      <c r="F32">
        <v>31</v>
      </c>
      <c r="G32">
        <v>223571</v>
      </c>
      <c r="H32">
        <f>executionTime5[[#This Row],[executionTime]]/1000</f>
        <v>223.571</v>
      </c>
      <c r="I32">
        <f>5000/executionTime5[[#This Row],[Colonna1]]</f>
        <v>22.364260123182344</v>
      </c>
      <c r="K32">
        <v>31</v>
      </c>
      <c r="L32">
        <v>451352</v>
      </c>
      <c r="M32">
        <f>executionTime10[[#This Row],[executionTime]]/1000</f>
        <v>451.35199999999998</v>
      </c>
      <c r="N32">
        <f>10000/executionTime10[[#This Row],[Colonna1]]</f>
        <v>22.155656782289654</v>
      </c>
      <c r="P32">
        <v>31</v>
      </c>
      <c r="Q32">
        <v>665878</v>
      </c>
      <c r="R32">
        <f>executionTime15[[#This Row],[executionTime]]/1000</f>
        <v>665.87800000000004</v>
      </c>
      <c r="S32">
        <f>15000/executionTime15[[#This Row],[Colonna1]]</f>
        <v>22.526649025797518</v>
      </c>
      <c r="U32">
        <v>31</v>
      </c>
      <c r="V32">
        <v>897621</v>
      </c>
      <c r="W32">
        <f>executionTime20[[#This Row],[executionTime]]/1000</f>
        <v>897.62099999999998</v>
      </c>
      <c r="X32">
        <f>20000/executionTime20[[#This Row],[Colonna1]]</f>
        <v>22.281118645842735</v>
      </c>
    </row>
    <row r="33" spans="1:24" x14ac:dyDescent="0.3">
      <c r="A33">
        <v>32</v>
      </c>
      <c r="B33">
        <v>44450</v>
      </c>
      <c r="C33">
        <f>executionTime1__2[[#This Row],[executionTime]]/1000</f>
        <v>44.45</v>
      </c>
      <c r="D33">
        <f t="shared" si="0"/>
        <v>22.497187851518557</v>
      </c>
      <c r="F33">
        <v>32</v>
      </c>
      <c r="G33">
        <v>225474</v>
      </c>
      <c r="H33">
        <f>executionTime5[[#This Row],[executionTime]]/1000</f>
        <v>225.47399999999999</v>
      </c>
      <c r="I33">
        <f>5000/executionTime5[[#This Row],[Colonna1]]</f>
        <v>22.175505823287832</v>
      </c>
      <c r="K33">
        <v>32</v>
      </c>
      <c r="L33">
        <v>444600</v>
      </c>
      <c r="M33">
        <f>executionTime10[[#This Row],[executionTime]]/1000</f>
        <v>444.6</v>
      </c>
      <c r="N33">
        <f>10000/executionTime10[[#This Row],[Colonna1]]</f>
        <v>22.492127755285647</v>
      </c>
      <c r="P33">
        <v>32</v>
      </c>
      <c r="Q33">
        <v>663797</v>
      </c>
      <c r="R33">
        <f>executionTime15[[#This Row],[executionTime]]/1000</f>
        <v>663.79700000000003</v>
      </c>
      <c r="S33">
        <f>15000/executionTime15[[#This Row],[Colonna1]]</f>
        <v>22.597269948493288</v>
      </c>
      <c r="U33">
        <v>32</v>
      </c>
      <c r="V33">
        <v>892212</v>
      </c>
      <c r="W33">
        <f>executionTime20[[#This Row],[executionTime]]/1000</f>
        <v>892.21199999999999</v>
      </c>
      <c r="X33">
        <f>20000/executionTime20[[#This Row],[Colonna1]]</f>
        <v>22.416197047338525</v>
      </c>
    </row>
    <row r="34" spans="1:24" x14ac:dyDescent="0.3">
      <c r="A34">
        <v>33</v>
      </c>
      <c r="B34">
        <v>53819</v>
      </c>
      <c r="C34">
        <f>executionTime1__2[[#This Row],[executionTime]]/1000</f>
        <v>53.819000000000003</v>
      </c>
      <c r="D34">
        <f t="shared" si="0"/>
        <v>18.580798602723945</v>
      </c>
      <c r="F34">
        <v>33</v>
      </c>
      <c r="G34">
        <v>219347</v>
      </c>
      <c r="H34">
        <f>executionTime5[[#This Row],[executionTime]]/1000</f>
        <v>219.34700000000001</v>
      </c>
      <c r="I34">
        <f>5000/executionTime5[[#This Row],[Colonna1]]</f>
        <v>22.794932230666479</v>
      </c>
      <c r="K34">
        <v>33</v>
      </c>
      <c r="L34">
        <v>443314</v>
      </c>
      <c r="M34">
        <f>executionTime10[[#This Row],[executionTime]]/1000</f>
        <v>443.31400000000002</v>
      </c>
      <c r="N34">
        <f>10000/executionTime10[[#This Row],[Colonna1]]</f>
        <v>22.55737468250495</v>
      </c>
      <c r="P34">
        <v>33</v>
      </c>
      <c r="Q34">
        <v>683377</v>
      </c>
      <c r="R34">
        <f>executionTime15[[#This Row],[executionTime]]/1000</f>
        <v>683.37699999999995</v>
      </c>
      <c r="S34">
        <f>15000/executionTime15[[#This Row],[Colonna1]]</f>
        <v>21.949816865361289</v>
      </c>
      <c r="U34">
        <v>33</v>
      </c>
      <c r="V34">
        <v>870480</v>
      </c>
      <c r="W34">
        <f>executionTime20[[#This Row],[executionTime]]/1000</f>
        <v>870.48</v>
      </c>
      <c r="X34">
        <f>20000/executionTime20[[#This Row],[Colonna1]]</f>
        <v>22.975829427442331</v>
      </c>
    </row>
    <row r="35" spans="1:24" x14ac:dyDescent="0.3">
      <c r="A35">
        <v>34</v>
      </c>
      <c r="B35">
        <v>53089</v>
      </c>
      <c r="C35">
        <f>executionTime1__2[[#This Row],[executionTime]]/1000</f>
        <v>53.088999999999999</v>
      </c>
      <c r="D35">
        <f t="shared" si="0"/>
        <v>18.836293770837649</v>
      </c>
      <c r="F35">
        <v>34</v>
      </c>
      <c r="G35">
        <v>220648</v>
      </c>
      <c r="H35">
        <f>executionTime5[[#This Row],[executionTime]]/1000</f>
        <v>220.648</v>
      </c>
      <c r="I35">
        <f>5000/executionTime5[[#This Row],[Colonna1]]</f>
        <v>22.660527174504189</v>
      </c>
      <c r="K35">
        <v>34</v>
      </c>
      <c r="L35">
        <v>448587</v>
      </c>
      <c r="M35">
        <f>executionTime10[[#This Row],[executionTime]]/1000</f>
        <v>448.58699999999999</v>
      </c>
      <c r="N35">
        <f>10000/executionTime10[[#This Row],[Colonna1]]</f>
        <v>22.292219792370265</v>
      </c>
      <c r="P35">
        <v>34</v>
      </c>
      <c r="Q35">
        <v>655970</v>
      </c>
      <c r="R35">
        <f>executionTime15[[#This Row],[executionTime]]/1000</f>
        <v>655.97</v>
      </c>
      <c r="S35">
        <f>15000/executionTime15[[#This Row],[Colonna1]]</f>
        <v>22.866899400887235</v>
      </c>
      <c r="U35">
        <v>34</v>
      </c>
      <c r="V35">
        <v>894868</v>
      </c>
      <c r="W35">
        <f>executionTime20[[#This Row],[executionTime]]/1000</f>
        <v>894.86800000000005</v>
      </c>
      <c r="X35">
        <f>20000/executionTime20[[#This Row],[Colonna1]]</f>
        <v>22.349664978521972</v>
      </c>
    </row>
    <row r="36" spans="1:24" x14ac:dyDescent="0.3">
      <c r="A36">
        <v>35</v>
      </c>
      <c r="B36">
        <v>53545</v>
      </c>
      <c r="C36">
        <f>executionTime1__2[[#This Row],[executionTime]]/1000</f>
        <v>53.545000000000002</v>
      </c>
      <c r="D36">
        <f t="shared" si="0"/>
        <v>18.675880100849753</v>
      </c>
      <c r="F36">
        <v>35</v>
      </c>
      <c r="G36">
        <v>231809</v>
      </c>
      <c r="H36">
        <f>executionTime5[[#This Row],[executionTime]]/1000</f>
        <v>231.809</v>
      </c>
      <c r="I36">
        <f>5000/executionTime5[[#This Row],[Colonna1]]</f>
        <v>21.569481771630954</v>
      </c>
      <c r="K36">
        <v>35</v>
      </c>
      <c r="L36">
        <v>448098</v>
      </c>
      <c r="M36">
        <f>executionTime10[[#This Row],[executionTime]]/1000</f>
        <v>448.09800000000001</v>
      </c>
      <c r="N36">
        <f>10000/executionTime10[[#This Row],[Colonna1]]</f>
        <v>22.316546826810207</v>
      </c>
      <c r="P36">
        <v>35</v>
      </c>
      <c r="Q36">
        <v>663131</v>
      </c>
      <c r="R36">
        <f>executionTime15[[#This Row],[executionTime]]/1000</f>
        <v>663.13099999999997</v>
      </c>
      <c r="S36">
        <f>15000/executionTime15[[#This Row],[Colonna1]]</f>
        <v>22.619964984294207</v>
      </c>
      <c r="U36">
        <v>35</v>
      </c>
      <c r="V36">
        <v>892458</v>
      </c>
      <c r="W36">
        <f>executionTime20[[#This Row],[executionTime]]/1000</f>
        <v>892.45799999999997</v>
      </c>
      <c r="X36">
        <f>20000/executionTime20[[#This Row],[Colonna1]]</f>
        <v>22.41001817452474</v>
      </c>
    </row>
    <row r="37" spans="1:24" x14ac:dyDescent="0.3">
      <c r="A37">
        <v>36</v>
      </c>
      <c r="B37">
        <v>53512</v>
      </c>
      <c r="C37">
        <f>executionTime1__2[[#This Row],[executionTime]]/1000</f>
        <v>53.512</v>
      </c>
      <c r="D37">
        <f t="shared" si="0"/>
        <v>18.687397219315294</v>
      </c>
      <c r="F37">
        <v>36</v>
      </c>
      <c r="G37">
        <v>238168</v>
      </c>
      <c r="H37">
        <f>executionTime5[[#This Row],[executionTime]]/1000</f>
        <v>238.16800000000001</v>
      </c>
      <c r="I37">
        <f>5000/executionTime5[[#This Row],[Colonna1]]</f>
        <v>20.993584360619394</v>
      </c>
      <c r="K37">
        <v>36</v>
      </c>
      <c r="L37">
        <v>458123</v>
      </c>
      <c r="M37">
        <f>executionTime10[[#This Row],[executionTime]]/1000</f>
        <v>458.12299999999999</v>
      </c>
      <c r="N37">
        <f>10000/executionTime10[[#This Row],[Colonna1]]</f>
        <v>21.828198977130597</v>
      </c>
      <c r="P37">
        <v>36</v>
      </c>
      <c r="Q37">
        <v>693263</v>
      </c>
      <c r="R37">
        <f>executionTime15[[#This Row],[executionTime]]/1000</f>
        <v>693.26300000000003</v>
      </c>
      <c r="S37">
        <f>15000/executionTime15[[#This Row],[Colonna1]]</f>
        <v>21.636810272580536</v>
      </c>
      <c r="U37">
        <v>36</v>
      </c>
      <c r="V37">
        <v>973513</v>
      </c>
      <c r="W37">
        <f>executionTime20[[#This Row],[executionTime]]/1000</f>
        <v>973.51300000000003</v>
      </c>
      <c r="X37">
        <f>20000/executionTime20[[#This Row],[Colonna1]]</f>
        <v>20.544152979980751</v>
      </c>
    </row>
    <row r="38" spans="1:24" x14ac:dyDescent="0.3">
      <c r="A38">
        <v>37</v>
      </c>
      <c r="B38">
        <v>52739</v>
      </c>
      <c r="C38">
        <f>executionTime1__2[[#This Row],[executionTime]]/1000</f>
        <v>52.738999999999997</v>
      </c>
      <c r="D38">
        <f t="shared" si="0"/>
        <v>18.961299986727091</v>
      </c>
      <c r="F38">
        <v>37</v>
      </c>
      <c r="G38">
        <v>232944</v>
      </c>
      <c r="H38">
        <f>executionTime5[[#This Row],[executionTime]]/1000</f>
        <v>232.94399999999999</v>
      </c>
      <c r="I38">
        <f>5000/executionTime5[[#This Row],[Colonna1]]</f>
        <v>21.464386290267189</v>
      </c>
      <c r="K38">
        <v>37</v>
      </c>
      <c r="L38">
        <v>458654</v>
      </c>
      <c r="M38">
        <f>executionTime10[[#This Row],[executionTime]]/1000</f>
        <v>458.654</v>
      </c>
      <c r="N38">
        <f>10000/executionTime10[[#This Row],[Colonna1]]</f>
        <v>21.802927697131171</v>
      </c>
      <c r="P38">
        <v>37</v>
      </c>
      <c r="Q38">
        <v>671860</v>
      </c>
      <c r="R38">
        <f>executionTime15[[#This Row],[executionTime]]/1000</f>
        <v>671.86</v>
      </c>
      <c r="S38">
        <f>15000/executionTime15[[#This Row],[Colonna1]]</f>
        <v>22.326079838061499</v>
      </c>
      <c r="U38">
        <v>37</v>
      </c>
      <c r="V38">
        <v>941013</v>
      </c>
      <c r="W38">
        <f>executionTime20[[#This Row],[executionTime]]/1000</f>
        <v>941.01300000000003</v>
      </c>
      <c r="X38">
        <f>20000/executionTime20[[#This Row],[Colonna1]]</f>
        <v>21.253691500542498</v>
      </c>
    </row>
    <row r="39" spans="1:24" x14ac:dyDescent="0.3">
      <c r="A39">
        <v>38</v>
      </c>
      <c r="B39">
        <v>52134</v>
      </c>
      <c r="C39">
        <f>executionTime1__2[[#This Row],[executionTime]]/1000</f>
        <v>52.134</v>
      </c>
      <c r="D39">
        <f t="shared" si="0"/>
        <v>19.181340392066598</v>
      </c>
      <c r="F39">
        <v>38</v>
      </c>
      <c r="G39">
        <v>235505</v>
      </c>
      <c r="H39">
        <f>executionTime5[[#This Row],[executionTime]]/1000</f>
        <v>235.505</v>
      </c>
      <c r="I39">
        <f>5000/executionTime5[[#This Row],[Colonna1]]</f>
        <v>21.230971741576614</v>
      </c>
      <c r="K39">
        <v>38</v>
      </c>
      <c r="L39">
        <v>470106</v>
      </c>
      <c r="M39">
        <f>executionTime10[[#This Row],[executionTime]]/1000</f>
        <v>470.10599999999999</v>
      </c>
      <c r="N39">
        <f>10000/executionTime10[[#This Row],[Colonna1]]</f>
        <v>21.271798275282595</v>
      </c>
      <c r="P39">
        <v>38</v>
      </c>
      <c r="Q39">
        <v>696065</v>
      </c>
      <c r="R39">
        <f>executionTime15[[#This Row],[executionTime]]/1000</f>
        <v>696.06500000000005</v>
      </c>
      <c r="S39">
        <f>15000/executionTime15[[#This Row],[Colonna1]]</f>
        <v>21.549711593026512</v>
      </c>
      <c r="U39">
        <v>38</v>
      </c>
      <c r="V39">
        <v>939018</v>
      </c>
      <c r="W39">
        <f>executionTime20[[#This Row],[executionTime]]/1000</f>
        <v>939.01800000000003</v>
      </c>
      <c r="X39">
        <f>20000/executionTime20[[#This Row],[Colonna1]]</f>
        <v>21.298846241499099</v>
      </c>
    </row>
    <row r="40" spans="1:24" x14ac:dyDescent="0.3">
      <c r="A40">
        <v>39</v>
      </c>
      <c r="B40">
        <v>53866</v>
      </c>
      <c r="C40">
        <f>executionTime1__2[[#This Row],[executionTime]]/1000</f>
        <v>53.866</v>
      </c>
      <c r="D40">
        <f t="shared" si="0"/>
        <v>18.564586195373707</v>
      </c>
      <c r="F40">
        <v>39</v>
      </c>
      <c r="G40">
        <v>231146</v>
      </c>
      <c r="H40">
        <f>executionTime5[[#This Row],[executionTime]]/1000</f>
        <v>231.14599999999999</v>
      </c>
      <c r="I40">
        <f>5000/executionTime5[[#This Row],[Colonna1]]</f>
        <v>21.631349882758084</v>
      </c>
      <c r="K40">
        <v>39</v>
      </c>
      <c r="L40">
        <v>452724</v>
      </c>
      <c r="M40">
        <f>executionTime10[[#This Row],[executionTime]]/1000</f>
        <v>452.72399999999999</v>
      </c>
      <c r="N40">
        <f>10000/executionTime10[[#This Row],[Colonna1]]</f>
        <v>22.088513089652857</v>
      </c>
      <c r="P40">
        <v>39</v>
      </c>
      <c r="Q40">
        <v>653319</v>
      </c>
      <c r="R40">
        <f>executionTime15[[#This Row],[executionTime]]/1000</f>
        <v>653.31899999999996</v>
      </c>
      <c r="S40">
        <f>15000/executionTime15[[#This Row],[Colonna1]]</f>
        <v>22.959687380896622</v>
      </c>
      <c r="U40">
        <v>39</v>
      </c>
      <c r="V40">
        <v>896852</v>
      </c>
      <c r="W40">
        <f>executionTime20[[#This Row],[executionTime]]/1000</f>
        <v>896.85199999999998</v>
      </c>
      <c r="X40">
        <f>20000/executionTime20[[#This Row],[Colonna1]]</f>
        <v>22.300223448238953</v>
      </c>
    </row>
    <row r="41" spans="1:24" x14ac:dyDescent="0.3">
      <c r="A41">
        <v>40</v>
      </c>
      <c r="B41">
        <v>52501</v>
      </c>
      <c r="C41">
        <f>executionTime1__2[[#This Row],[executionTime]]/1000</f>
        <v>52.500999999999998</v>
      </c>
      <c r="D41">
        <f t="shared" si="0"/>
        <v>19.047256242738236</v>
      </c>
      <c r="F41">
        <v>40</v>
      </c>
      <c r="G41">
        <v>223855</v>
      </c>
      <c r="H41">
        <f>executionTime5[[#This Row],[executionTime]]/1000</f>
        <v>223.85499999999999</v>
      </c>
      <c r="I41">
        <f>5000/executionTime5[[#This Row],[Colonna1]]</f>
        <v>22.335887069754975</v>
      </c>
      <c r="K41">
        <v>40</v>
      </c>
      <c r="L41">
        <v>457831</v>
      </c>
      <c r="M41">
        <f>executionTime10[[#This Row],[executionTime]]/1000</f>
        <v>457.83100000000002</v>
      </c>
      <c r="N41">
        <f>10000/executionTime10[[#This Row],[Colonna1]]</f>
        <v>21.842120782559501</v>
      </c>
      <c r="P41">
        <v>40</v>
      </c>
      <c r="Q41">
        <v>688059</v>
      </c>
      <c r="R41">
        <f>executionTime15[[#This Row],[executionTime]]/1000</f>
        <v>688.05899999999997</v>
      </c>
      <c r="S41">
        <f>15000/executionTime15[[#This Row],[Colonna1]]</f>
        <v>21.800456065540892</v>
      </c>
      <c r="U41">
        <v>40</v>
      </c>
      <c r="V41">
        <v>900984</v>
      </c>
      <c r="W41">
        <f>executionTime20[[#This Row],[executionTime]]/1000</f>
        <v>900.98400000000004</v>
      </c>
      <c r="X41">
        <f>20000/executionTime20[[#This Row],[Colonna1]]</f>
        <v>22.197952460865007</v>
      </c>
    </row>
  </sheetData>
  <phoneticPr fontId="1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6FBA-636D-46A1-8A7B-C20C520ABBA6}">
  <dimension ref="A1:X41"/>
  <sheetViews>
    <sheetView topLeftCell="Z1" workbookViewId="0">
      <selection activeCell="AS32" sqref="AS32"/>
    </sheetView>
  </sheetViews>
  <sheetFormatPr defaultRowHeight="14.4" x14ac:dyDescent="0.3"/>
  <cols>
    <col min="1" max="1" width="11" bestFit="1" customWidth="1"/>
    <col min="2" max="2" width="15.6640625" bestFit="1" customWidth="1"/>
    <col min="6" max="6" width="11" bestFit="1" customWidth="1"/>
    <col min="7" max="7" width="15.6640625" bestFit="1" customWidth="1"/>
    <col min="11" max="11" width="11" bestFit="1" customWidth="1"/>
    <col min="12" max="12" width="15.6640625" bestFit="1" customWidth="1"/>
    <col min="16" max="16" width="11" bestFit="1" customWidth="1"/>
    <col min="17" max="17" width="15.6640625" bestFit="1" customWidth="1"/>
    <col min="21" max="21" width="11" bestFit="1" customWidth="1"/>
    <col min="22" max="22" width="15.6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3">
      <c r="A2">
        <v>1</v>
      </c>
      <c r="B2">
        <v>412124</v>
      </c>
      <c r="C2">
        <f>executionTime1[[#This Row],[executionTime]]/1000</f>
        <v>412.12400000000002</v>
      </c>
      <c r="D2">
        <f>1000/executionTime1[[#This Row],[Colonna1]]</f>
        <v>2.4264541739864698</v>
      </c>
      <c r="F2">
        <v>1</v>
      </c>
      <c r="G2">
        <v>2022823</v>
      </c>
      <c r="H2">
        <f>executionTime5__2[[#This Row],[executionTime]]/1000</f>
        <v>2022.8230000000001</v>
      </c>
      <c r="I2">
        <f>5000/executionTime5__2[[#This Row],[Colonna1]]</f>
        <v>2.4717931326665754</v>
      </c>
      <c r="K2">
        <v>1</v>
      </c>
      <c r="L2">
        <v>3850631</v>
      </c>
      <c r="M2">
        <f>executionTime10__2[[#This Row],[executionTime]]/1000</f>
        <v>3850.6309999999999</v>
      </c>
      <c r="N2">
        <f>10000/executionTime10__2[[#This Row],[Colonna1]]</f>
        <v>2.5969769629964543</v>
      </c>
      <c r="P2">
        <v>1</v>
      </c>
      <c r="Q2">
        <v>5810250</v>
      </c>
      <c r="R2">
        <f>executionTime15__2[[#This Row],[executionTime]]/1000</f>
        <v>5810.25</v>
      </c>
      <c r="S2">
        <f>15000/executionTime15__2[[#This Row],[Colonna1]]</f>
        <v>2.5816445075513101</v>
      </c>
      <c r="U2">
        <v>1</v>
      </c>
      <c r="V2">
        <v>7843493</v>
      </c>
      <c r="W2">
        <f>executionTime20__2[[#This Row],[executionTime]]/1000</f>
        <v>7843.4930000000004</v>
      </c>
      <c r="X2">
        <f>20000/executionTime20__2[[#This Row],[Colonna1]]</f>
        <v>2.5498843436208842</v>
      </c>
    </row>
    <row r="3" spans="1:24" x14ac:dyDescent="0.3">
      <c r="A3">
        <v>2</v>
      </c>
      <c r="B3">
        <v>207240</v>
      </c>
      <c r="C3">
        <f>executionTime1[[#This Row],[executionTime]]/1000</f>
        <v>207.24</v>
      </c>
      <c r="D3">
        <f>1000/executionTime1[[#This Row],[Colonna1]]</f>
        <v>4.8253232966608763</v>
      </c>
      <c r="F3">
        <v>2</v>
      </c>
      <c r="G3">
        <v>1058924</v>
      </c>
      <c r="H3">
        <f>executionTime5__2[[#This Row],[executionTime]]/1000</f>
        <v>1058.924</v>
      </c>
      <c r="I3">
        <f>5000/executionTime5__2[[#This Row],[Colonna1]]</f>
        <v>4.7217741783168572</v>
      </c>
      <c r="K3">
        <v>2</v>
      </c>
      <c r="L3">
        <v>2014665</v>
      </c>
      <c r="M3">
        <f>executionTime10__2[[#This Row],[executionTime]]/1000</f>
        <v>2014.665</v>
      </c>
      <c r="N3">
        <f>10000/executionTime10__2[[#This Row],[Colonna1]]</f>
        <v>4.9636043709500095</v>
      </c>
      <c r="P3">
        <v>2</v>
      </c>
      <c r="Q3">
        <v>3005152</v>
      </c>
      <c r="R3">
        <f>executionTime15__2[[#This Row],[executionTime]]/1000</f>
        <v>3005.152</v>
      </c>
      <c r="S3">
        <f>15000/executionTime15__2[[#This Row],[Colonna1]]</f>
        <v>4.9914280542215499</v>
      </c>
      <c r="U3">
        <v>2</v>
      </c>
      <c r="V3">
        <v>4062699</v>
      </c>
      <c r="W3">
        <f>executionTime20__2[[#This Row],[executionTime]]/1000</f>
        <v>4062.6990000000001</v>
      </c>
      <c r="X3">
        <f>20000/executionTime20__2[[#This Row],[Colonna1]]</f>
        <v>4.9228357798596454</v>
      </c>
    </row>
    <row r="4" spans="1:24" x14ac:dyDescent="0.3">
      <c r="A4">
        <v>3</v>
      </c>
      <c r="B4">
        <v>161327</v>
      </c>
      <c r="C4">
        <f>executionTime1[[#This Row],[executionTime]]/1000</f>
        <v>161.327</v>
      </c>
      <c r="D4">
        <f>1000/executionTime1[[#This Row],[Colonna1]]</f>
        <v>6.198590440533823</v>
      </c>
      <c r="F4">
        <v>3</v>
      </c>
      <c r="G4">
        <v>737901</v>
      </c>
      <c r="H4">
        <f>executionTime5__2[[#This Row],[executionTime]]/1000</f>
        <v>737.90099999999995</v>
      </c>
      <c r="I4">
        <f>5000/executionTime5__2[[#This Row],[Colonna1]]</f>
        <v>6.775976723164761</v>
      </c>
      <c r="K4">
        <v>3</v>
      </c>
      <c r="L4">
        <v>1398101</v>
      </c>
      <c r="M4">
        <f>executionTime10__2[[#This Row],[executionTime]]/1000</f>
        <v>1398.1010000000001</v>
      </c>
      <c r="N4">
        <f>10000/executionTime10__2[[#This Row],[Colonna1]]</f>
        <v>7.1525590783498467</v>
      </c>
      <c r="P4">
        <v>3</v>
      </c>
      <c r="Q4">
        <v>2073685</v>
      </c>
      <c r="R4">
        <f>executionTime15__2[[#This Row],[executionTime]]/1000</f>
        <v>2073.6849999999999</v>
      </c>
      <c r="S4">
        <f>15000/executionTime15__2[[#This Row],[Colonna1]]</f>
        <v>7.2334997842005899</v>
      </c>
      <c r="U4">
        <v>3</v>
      </c>
      <c r="V4">
        <v>2860393</v>
      </c>
      <c r="W4">
        <f>executionTime20__2[[#This Row],[executionTime]]/1000</f>
        <v>2860.393</v>
      </c>
      <c r="X4">
        <f>20000/executionTime20__2[[#This Row],[Colonna1]]</f>
        <v>6.992046197847638</v>
      </c>
    </row>
    <row r="5" spans="1:24" x14ac:dyDescent="0.3">
      <c r="A5">
        <v>4</v>
      </c>
      <c r="B5">
        <v>109723</v>
      </c>
      <c r="C5">
        <f>executionTime1[[#This Row],[executionTime]]/1000</f>
        <v>109.723</v>
      </c>
      <c r="D5">
        <f>1000/executionTime1[[#This Row],[Colonna1]]</f>
        <v>9.1138594460596227</v>
      </c>
      <c r="F5">
        <v>4</v>
      </c>
      <c r="G5">
        <v>579525</v>
      </c>
      <c r="H5">
        <f>executionTime5__2[[#This Row],[executionTime]]/1000</f>
        <v>579.52499999999998</v>
      </c>
      <c r="I5">
        <f>5000/executionTime5__2[[#This Row],[Colonna1]]</f>
        <v>8.6277554894094308</v>
      </c>
      <c r="K5">
        <v>4</v>
      </c>
      <c r="L5">
        <v>1078466</v>
      </c>
      <c r="M5">
        <f>executionTime10__2[[#This Row],[executionTime]]/1000</f>
        <v>1078.4659999999999</v>
      </c>
      <c r="N5">
        <f>10000/executionTime10__2[[#This Row],[Colonna1]]</f>
        <v>9.2724295434441153</v>
      </c>
      <c r="P5">
        <v>4</v>
      </c>
      <c r="Q5">
        <v>1620970</v>
      </c>
      <c r="R5">
        <f>executionTime15__2[[#This Row],[executionTime]]/1000</f>
        <v>1620.97</v>
      </c>
      <c r="S5">
        <f>15000/executionTime15__2[[#This Row],[Colonna1]]</f>
        <v>9.2537184525315084</v>
      </c>
      <c r="U5">
        <v>4</v>
      </c>
      <c r="V5">
        <v>2216759</v>
      </c>
      <c r="W5">
        <f>executionTime20__2[[#This Row],[executionTime]]/1000</f>
        <v>2216.759</v>
      </c>
      <c r="X5">
        <f>20000/executionTime20__2[[#This Row],[Colonna1]]</f>
        <v>9.0221805798465233</v>
      </c>
    </row>
    <row r="6" spans="1:24" x14ac:dyDescent="0.3">
      <c r="A6">
        <v>5</v>
      </c>
      <c r="B6">
        <v>97883</v>
      </c>
      <c r="C6">
        <f>executionTime1[[#This Row],[executionTime]]/1000</f>
        <v>97.882999999999996</v>
      </c>
      <c r="D6">
        <f>1000/executionTime1[[#This Row],[Colonna1]]</f>
        <v>10.216278618350479</v>
      </c>
      <c r="F6">
        <v>5</v>
      </c>
      <c r="G6">
        <v>478874</v>
      </c>
      <c r="H6">
        <f>executionTime5__2[[#This Row],[executionTime]]/1000</f>
        <v>478.87400000000002</v>
      </c>
      <c r="I6">
        <f>5000/executionTime5__2[[#This Row],[Colonna1]]</f>
        <v>10.44115988756959</v>
      </c>
      <c r="K6">
        <v>5</v>
      </c>
      <c r="L6">
        <v>899106</v>
      </c>
      <c r="M6">
        <f>executionTime10__2[[#This Row],[executionTime]]/1000</f>
        <v>899.10599999999999</v>
      </c>
      <c r="N6">
        <f>10000/executionTime10__2[[#This Row],[Colonna1]]</f>
        <v>11.122159122506133</v>
      </c>
      <c r="P6">
        <v>5</v>
      </c>
      <c r="Q6">
        <v>1378152</v>
      </c>
      <c r="R6">
        <f>executionTime15__2[[#This Row],[executionTime]]/1000</f>
        <v>1378.152</v>
      </c>
      <c r="S6">
        <f>15000/executionTime15__2[[#This Row],[Colonna1]]</f>
        <v>10.884140501192901</v>
      </c>
      <c r="U6">
        <v>5</v>
      </c>
      <c r="V6">
        <v>1855042</v>
      </c>
      <c r="W6">
        <f>executionTime20__2[[#This Row],[executionTime]]/1000</f>
        <v>1855.0419999999999</v>
      </c>
      <c r="X6">
        <f>20000/executionTime20__2[[#This Row],[Colonna1]]</f>
        <v>10.781427051247357</v>
      </c>
    </row>
    <row r="7" spans="1:24" x14ac:dyDescent="0.3">
      <c r="A7">
        <v>6</v>
      </c>
      <c r="B7">
        <v>82638</v>
      </c>
      <c r="C7">
        <f>executionTime1[[#This Row],[executionTime]]/1000</f>
        <v>82.638000000000005</v>
      </c>
      <c r="D7">
        <f>1000/executionTime1[[#This Row],[Colonna1]]</f>
        <v>12.100970497833925</v>
      </c>
      <c r="F7">
        <v>6</v>
      </c>
      <c r="G7">
        <v>413730</v>
      </c>
      <c r="H7">
        <f>executionTime5__2[[#This Row],[executionTime]]/1000</f>
        <v>413.73</v>
      </c>
      <c r="I7">
        <f>5000/executionTime5__2[[#This Row],[Colonna1]]</f>
        <v>12.085176322722548</v>
      </c>
      <c r="K7">
        <v>6</v>
      </c>
      <c r="L7">
        <v>806094</v>
      </c>
      <c r="M7">
        <f>executionTime10__2[[#This Row],[executionTime]]/1000</f>
        <v>806.09400000000005</v>
      </c>
      <c r="N7">
        <f>10000/executionTime10__2[[#This Row],[Colonna1]]</f>
        <v>12.405501095405747</v>
      </c>
      <c r="P7">
        <v>6</v>
      </c>
      <c r="Q7">
        <v>1224322</v>
      </c>
      <c r="R7">
        <f>executionTime15__2[[#This Row],[executionTime]]/1000</f>
        <v>1224.3219999999999</v>
      </c>
      <c r="S7">
        <f>15000/executionTime15__2[[#This Row],[Colonna1]]</f>
        <v>12.251678888397008</v>
      </c>
      <c r="U7">
        <v>6</v>
      </c>
      <c r="V7">
        <v>1668370</v>
      </c>
      <c r="W7">
        <f>executionTime20__2[[#This Row],[executionTime]]/1000</f>
        <v>1668.37</v>
      </c>
      <c r="X7">
        <f>20000/executionTime20__2[[#This Row],[Colonna1]]</f>
        <v>11.987748521011527</v>
      </c>
    </row>
    <row r="8" spans="1:24" x14ac:dyDescent="0.3">
      <c r="A8">
        <v>7</v>
      </c>
      <c r="B8">
        <v>72842</v>
      </c>
      <c r="C8">
        <f>executionTime1[[#This Row],[executionTime]]/1000</f>
        <v>72.841999999999999</v>
      </c>
      <c r="D8">
        <f>1000/executionTime1[[#This Row],[Colonna1]]</f>
        <v>13.728343538068696</v>
      </c>
      <c r="F8">
        <v>7</v>
      </c>
      <c r="G8">
        <v>398988</v>
      </c>
      <c r="H8">
        <f>executionTime5__2[[#This Row],[executionTime]]/1000</f>
        <v>398.988</v>
      </c>
      <c r="I8">
        <f>5000/executionTime5__2[[#This Row],[Colonna1]]</f>
        <v>12.531705214191906</v>
      </c>
      <c r="K8">
        <v>7</v>
      </c>
      <c r="L8">
        <v>721363</v>
      </c>
      <c r="M8">
        <f>executionTime10__2[[#This Row],[executionTime]]/1000</f>
        <v>721.36300000000006</v>
      </c>
      <c r="N8">
        <f>10000/executionTime10__2[[#This Row],[Colonna1]]</f>
        <v>13.862646129618513</v>
      </c>
      <c r="P8">
        <v>7</v>
      </c>
      <c r="Q8">
        <v>1097170</v>
      </c>
      <c r="R8">
        <f>executionTime15__2[[#This Row],[executionTime]]/1000</f>
        <v>1097.17</v>
      </c>
      <c r="S8">
        <f>15000/executionTime15__2[[#This Row],[Colonna1]]</f>
        <v>13.671536771876736</v>
      </c>
      <c r="U8">
        <v>7</v>
      </c>
      <c r="V8">
        <v>1473392</v>
      </c>
      <c r="W8">
        <f>executionTime20__2[[#This Row],[executionTime]]/1000</f>
        <v>1473.3920000000001</v>
      </c>
      <c r="X8">
        <f>20000/executionTime20__2[[#This Row],[Colonna1]]</f>
        <v>13.574120125533462</v>
      </c>
    </row>
    <row r="9" spans="1:24" x14ac:dyDescent="0.3">
      <c r="A9">
        <v>8</v>
      </c>
      <c r="B9">
        <v>70144</v>
      </c>
      <c r="C9">
        <f>executionTime1[[#This Row],[executionTime]]/1000</f>
        <v>70.144000000000005</v>
      </c>
      <c r="D9">
        <f>1000/executionTime1[[#This Row],[Colonna1]]</f>
        <v>14.256386861313867</v>
      </c>
      <c r="F9">
        <v>8</v>
      </c>
      <c r="G9">
        <v>356543</v>
      </c>
      <c r="H9">
        <f>executionTime5__2[[#This Row],[executionTime]]/1000</f>
        <v>356.54300000000001</v>
      </c>
      <c r="I9">
        <f>5000/executionTime5__2[[#This Row],[Colonna1]]</f>
        <v>14.023553961233286</v>
      </c>
      <c r="K9">
        <v>8</v>
      </c>
      <c r="L9">
        <v>679497</v>
      </c>
      <c r="M9">
        <f>executionTime10__2[[#This Row],[executionTime]]/1000</f>
        <v>679.49699999999996</v>
      </c>
      <c r="N9">
        <f>10000/executionTime10__2[[#This Row],[Colonna1]]</f>
        <v>14.716768433120382</v>
      </c>
      <c r="P9">
        <v>8</v>
      </c>
      <c r="Q9">
        <v>1019442</v>
      </c>
      <c r="R9">
        <f>executionTime15__2[[#This Row],[executionTime]]/1000</f>
        <v>1019.442</v>
      </c>
      <c r="S9">
        <f>15000/executionTime15__2[[#This Row],[Colonna1]]</f>
        <v>14.713931739127876</v>
      </c>
      <c r="U9">
        <v>8</v>
      </c>
      <c r="V9">
        <v>1360222</v>
      </c>
      <c r="W9">
        <f>executionTime20__2[[#This Row],[executionTime]]/1000</f>
        <v>1360.222</v>
      </c>
      <c r="X9">
        <f>20000/executionTime20__2[[#This Row],[Colonna1]]</f>
        <v>14.703482225695511</v>
      </c>
    </row>
    <row r="10" spans="1:24" x14ac:dyDescent="0.3">
      <c r="A10">
        <v>9</v>
      </c>
      <c r="B10">
        <v>72303</v>
      </c>
      <c r="C10">
        <f>executionTime1[[#This Row],[executionTime]]/1000</f>
        <v>72.302999999999997</v>
      </c>
      <c r="D10">
        <f>1000/executionTime1[[#This Row],[Colonna1]]</f>
        <v>13.830684757202329</v>
      </c>
      <c r="F10">
        <v>9</v>
      </c>
      <c r="G10">
        <v>344817</v>
      </c>
      <c r="H10">
        <f>executionTime5__2[[#This Row],[executionTime]]/1000</f>
        <v>344.81700000000001</v>
      </c>
      <c r="I10">
        <f>5000/executionTime5__2[[#This Row],[Colonna1]]</f>
        <v>14.500445163666525</v>
      </c>
      <c r="K10">
        <v>9</v>
      </c>
      <c r="L10">
        <v>654780</v>
      </c>
      <c r="M10">
        <f>executionTime10__2[[#This Row],[executionTime]]/1000</f>
        <v>654.78</v>
      </c>
      <c r="N10">
        <f>10000/executionTime10__2[[#This Row],[Colonna1]]</f>
        <v>15.272305201747152</v>
      </c>
      <c r="P10">
        <v>9</v>
      </c>
      <c r="Q10">
        <v>996606</v>
      </c>
      <c r="R10">
        <f>executionTime15__2[[#This Row],[executionTime]]/1000</f>
        <v>996.60599999999999</v>
      </c>
      <c r="S10">
        <f>15000/executionTime15__2[[#This Row],[Colonna1]]</f>
        <v>15.051083376981476</v>
      </c>
      <c r="U10">
        <v>9</v>
      </c>
      <c r="V10">
        <v>1302048</v>
      </c>
      <c r="W10">
        <f>executionTime20__2[[#This Row],[executionTime]]/1000</f>
        <v>1302.048</v>
      </c>
      <c r="X10">
        <f>20000/executionTime20__2[[#This Row],[Colonna1]]</f>
        <v>15.360416820270835</v>
      </c>
    </row>
    <row r="11" spans="1:24" x14ac:dyDescent="0.3">
      <c r="A11">
        <v>10</v>
      </c>
      <c r="B11">
        <v>69898</v>
      </c>
      <c r="C11">
        <f>executionTime1[[#This Row],[executionTime]]/1000</f>
        <v>69.897999999999996</v>
      </c>
      <c r="D11">
        <f>1000/executionTime1[[#This Row],[Colonna1]]</f>
        <v>14.306560988869496</v>
      </c>
      <c r="F11">
        <v>10</v>
      </c>
      <c r="G11">
        <v>326768</v>
      </c>
      <c r="H11">
        <f>executionTime5__2[[#This Row],[executionTime]]/1000</f>
        <v>326.76799999999997</v>
      </c>
      <c r="I11">
        <f>5000/executionTime5__2[[#This Row],[Colonna1]]</f>
        <v>15.301375899720904</v>
      </c>
      <c r="K11">
        <v>10</v>
      </c>
      <c r="L11">
        <v>614904</v>
      </c>
      <c r="M11">
        <f>executionTime10__2[[#This Row],[executionTime]]/1000</f>
        <v>614.904</v>
      </c>
      <c r="N11">
        <f>10000/executionTime10__2[[#This Row],[Colonna1]]</f>
        <v>16.262701169613468</v>
      </c>
      <c r="P11">
        <v>10</v>
      </c>
      <c r="Q11">
        <v>928001</v>
      </c>
      <c r="R11">
        <f>executionTime15__2[[#This Row],[executionTime]]/1000</f>
        <v>928.00099999999998</v>
      </c>
      <c r="S11">
        <f>15000/executionTime15__2[[#This Row],[Colonna1]]</f>
        <v>16.163775685586547</v>
      </c>
      <c r="U11">
        <v>10</v>
      </c>
      <c r="V11">
        <v>1229407</v>
      </c>
      <c r="W11">
        <f>executionTime20__2[[#This Row],[executionTime]]/1000</f>
        <v>1229.4069999999999</v>
      </c>
      <c r="X11">
        <f>20000/executionTime20__2[[#This Row],[Colonna1]]</f>
        <v>16.268005631983552</v>
      </c>
    </row>
    <row r="12" spans="1:24" x14ac:dyDescent="0.3">
      <c r="A12">
        <v>11</v>
      </c>
      <c r="B12">
        <v>67356</v>
      </c>
      <c r="C12">
        <f>executionTime1[[#This Row],[executionTime]]/1000</f>
        <v>67.355999999999995</v>
      </c>
      <c r="D12">
        <f>1000/executionTime1[[#This Row],[Colonna1]]</f>
        <v>14.846487321099829</v>
      </c>
      <c r="F12">
        <v>11</v>
      </c>
      <c r="G12">
        <v>305008</v>
      </c>
      <c r="H12">
        <f>executionTime5__2[[#This Row],[executionTime]]/1000</f>
        <v>305.00799999999998</v>
      </c>
      <c r="I12">
        <f>5000/executionTime5__2[[#This Row],[Colonna1]]</f>
        <v>16.39301264229135</v>
      </c>
      <c r="K12">
        <v>11</v>
      </c>
      <c r="L12">
        <v>577157</v>
      </c>
      <c r="M12">
        <f>executionTime10__2[[#This Row],[executionTime]]/1000</f>
        <v>577.15700000000004</v>
      </c>
      <c r="N12">
        <f>10000/executionTime10__2[[#This Row],[Colonna1]]</f>
        <v>17.326308092945247</v>
      </c>
      <c r="P12">
        <v>11</v>
      </c>
      <c r="Q12">
        <v>866567</v>
      </c>
      <c r="R12">
        <f>executionTime15__2[[#This Row],[executionTime]]/1000</f>
        <v>866.56700000000001</v>
      </c>
      <c r="S12">
        <f>15000/executionTime15__2[[#This Row],[Colonna1]]</f>
        <v>17.309682921228248</v>
      </c>
      <c r="U12">
        <v>11</v>
      </c>
      <c r="V12">
        <v>1169764</v>
      </c>
      <c r="W12">
        <f>executionTime20__2[[#This Row],[executionTime]]/1000</f>
        <v>1169.7639999999999</v>
      </c>
      <c r="X12">
        <f>20000/executionTime20__2[[#This Row],[Colonna1]]</f>
        <v>17.097465813617106</v>
      </c>
    </row>
    <row r="13" spans="1:24" x14ac:dyDescent="0.3">
      <c r="A13">
        <v>12</v>
      </c>
      <c r="B13">
        <v>65153</v>
      </c>
      <c r="C13">
        <f>executionTime1[[#This Row],[executionTime]]/1000</f>
        <v>65.153000000000006</v>
      </c>
      <c r="D13">
        <f>1000/executionTime1[[#This Row],[Colonna1]]</f>
        <v>15.348487406566081</v>
      </c>
      <c r="F13">
        <v>12</v>
      </c>
      <c r="G13">
        <v>290901</v>
      </c>
      <c r="H13">
        <f>executionTime5__2[[#This Row],[executionTime]]/1000</f>
        <v>290.90100000000001</v>
      </c>
      <c r="I13">
        <f>5000/executionTime5__2[[#This Row],[Colonna1]]</f>
        <v>17.187978040639255</v>
      </c>
      <c r="K13">
        <v>12</v>
      </c>
      <c r="L13">
        <v>545934</v>
      </c>
      <c r="M13">
        <f>executionTime10__2[[#This Row],[executionTime]]/1000</f>
        <v>545.93399999999997</v>
      </c>
      <c r="N13">
        <f>10000/executionTime10__2[[#This Row],[Colonna1]]</f>
        <v>18.31723248597816</v>
      </c>
      <c r="P13">
        <v>12</v>
      </c>
      <c r="Q13">
        <v>807886</v>
      </c>
      <c r="R13">
        <f>executionTime15__2[[#This Row],[executionTime]]/1000</f>
        <v>807.88599999999997</v>
      </c>
      <c r="S13">
        <f>15000/executionTime15__2[[#This Row],[Colonna1]]</f>
        <v>18.566976033747338</v>
      </c>
      <c r="U13">
        <v>12</v>
      </c>
      <c r="V13">
        <v>1091945</v>
      </c>
      <c r="W13">
        <f>executionTime20__2[[#This Row],[executionTime]]/1000</f>
        <v>1091.9449999999999</v>
      </c>
      <c r="X13">
        <f>20000/executionTime20__2[[#This Row],[Colonna1]]</f>
        <v>18.315940821195209</v>
      </c>
    </row>
    <row r="14" spans="1:24" x14ac:dyDescent="0.3">
      <c r="A14">
        <v>13</v>
      </c>
      <c r="B14">
        <v>61537</v>
      </c>
      <c r="C14">
        <f>executionTime1[[#This Row],[executionTime]]/1000</f>
        <v>61.536999999999999</v>
      </c>
      <c r="D14">
        <f>1000/executionTime1[[#This Row],[Colonna1]]</f>
        <v>16.250385946666235</v>
      </c>
      <c r="F14">
        <v>13</v>
      </c>
      <c r="G14">
        <v>276629</v>
      </c>
      <c r="H14">
        <f>executionTime5__2[[#This Row],[executionTime]]/1000</f>
        <v>276.62900000000002</v>
      </c>
      <c r="I14">
        <f>5000/executionTime5__2[[#This Row],[Colonna1]]</f>
        <v>18.074749935834635</v>
      </c>
      <c r="K14">
        <v>13</v>
      </c>
      <c r="L14">
        <v>517918</v>
      </c>
      <c r="M14">
        <f>executionTime10__2[[#This Row],[executionTime]]/1000</f>
        <v>517.91800000000001</v>
      </c>
      <c r="N14">
        <f>10000/executionTime10__2[[#This Row],[Colonna1]]</f>
        <v>19.308075795782344</v>
      </c>
      <c r="P14">
        <v>13</v>
      </c>
      <c r="Q14">
        <v>770669</v>
      </c>
      <c r="R14">
        <f>executionTime15__2[[#This Row],[executionTime]]/1000</f>
        <v>770.66899999999998</v>
      </c>
      <c r="S14">
        <f>15000/executionTime15__2[[#This Row],[Colonna1]]</f>
        <v>19.463608890457511</v>
      </c>
      <c r="U14">
        <v>13</v>
      </c>
      <c r="V14">
        <v>1039060</v>
      </c>
      <c r="W14">
        <f>executionTime20__2[[#This Row],[executionTime]]/1000</f>
        <v>1039.06</v>
      </c>
      <c r="X14">
        <f>20000/executionTime20__2[[#This Row],[Colonna1]]</f>
        <v>19.248166612130195</v>
      </c>
    </row>
    <row r="15" spans="1:24" x14ac:dyDescent="0.3">
      <c r="A15">
        <v>14</v>
      </c>
      <c r="B15">
        <v>57626</v>
      </c>
      <c r="C15">
        <f>executionTime1[[#This Row],[executionTime]]/1000</f>
        <v>57.625999999999998</v>
      </c>
      <c r="D15">
        <f>1000/executionTime1[[#This Row],[Colonna1]]</f>
        <v>17.353278034220665</v>
      </c>
      <c r="F15">
        <v>14</v>
      </c>
      <c r="G15">
        <v>264129</v>
      </c>
      <c r="H15">
        <f>executionTime5__2[[#This Row],[executionTime]]/1000</f>
        <v>264.12900000000002</v>
      </c>
      <c r="I15">
        <f>5000/executionTime5__2[[#This Row],[Colonna1]]</f>
        <v>18.93014398267513</v>
      </c>
      <c r="K15">
        <v>14</v>
      </c>
      <c r="L15">
        <v>497101</v>
      </c>
      <c r="M15">
        <f>executionTime10__2[[#This Row],[executionTime]]/1000</f>
        <v>497.101</v>
      </c>
      <c r="N15">
        <f>10000/executionTime10__2[[#This Row],[Colonna1]]</f>
        <v>20.116636257018193</v>
      </c>
      <c r="P15">
        <v>14</v>
      </c>
      <c r="Q15">
        <v>739147</v>
      </c>
      <c r="R15">
        <f>executionTime15__2[[#This Row],[executionTime]]/1000</f>
        <v>739.14700000000005</v>
      </c>
      <c r="S15">
        <f>15000/executionTime15__2[[#This Row],[Colonna1]]</f>
        <v>20.293662830262448</v>
      </c>
      <c r="U15">
        <v>14</v>
      </c>
      <c r="V15">
        <v>999361</v>
      </c>
      <c r="W15">
        <f>executionTime20__2[[#This Row],[executionTime]]/1000</f>
        <v>999.36099999999999</v>
      </c>
      <c r="X15">
        <f>20000/executionTime20__2[[#This Row],[Colonna1]]</f>
        <v>20.012788171641681</v>
      </c>
    </row>
    <row r="16" spans="1:24" x14ac:dyDescent="0.3">
      <c r="A16">
        <v>15</v>
      </c>
      <c r="B16">
        <v>54227</v>
      </c>
      <c r="C16">
        <f>executionTime1[[#This Row],[executionTime]]/1000</f>
        <v>54.226999999999997</v>
      </c>
      <c r="D16">
        <f>1000/executionTime1[[#This Row],[Colonna1]]</f>
        <v>18.440998026813212</v>
      </c>
      <c r="F16">
        <v>15</v>
      </c>
      <c r="G16">
        <v>258942</v>
      </c>
      <c r="H16">
        <f>executionTime5__2[[#This Row],[executionTime]]/1000</f>
        <v>258.94200000000001</v>
      </c>
      <c r="I16">
        <f>5000/executionTime5__2[[#This Row],[Colonna1]]</f>
        <v>19.309343405086853</v>
      </c>
      <c r="K16">
        <v>15</v>
      </c>
      <c r="L16">
        <v>465273</v>
      </c>
      <c r="M16">
        <f>executionTime10__2[[#This Row],[executionTime]]/1000</f>
        <v>465.27300000000002</v>
      </c>
      <c r="N16">
        <f>10000/executionTime10__2[[#This Row],[Colonna1]]</f>
        <v>21.49275801518678</v>
      </c>
      <c r="P16">
        <v>15</v>
      </c>
      <c r="Q16">
        <v>703143</v>
      </c>
      <c r="R16">
        <f>executionTime15__2[[#This Row],[executionTime]]/1000</f>
        <v>703.14300000000003</v>
      </c>
      <c r="S16">
        <f>15000/executionTime15__2[[#This Row],[Colonna1]]</f>
        <v>21.332787213980655</v>
      </c>
      <c r="U16">
        <v>15</v>
      </c>
      <c r="V16">
        <v>949082</v>
      </c>
      <c r="W16">
        <f>executionTime20__2[[#This Row],[executionTime]]/1000</f>
        <v>949.08199999999999</v>
      </c>
      <c r="X16">
        <f>20000/executionTime20__2[[#This Row],[Colonna1]]</f>
        <v>21.07299474650241</v>
      </c>
    </row>
    <row r="17" spans="1:24" x14ac:dyDescent="0.3">
      <c r="A17">
        <v>16</v>
      </c>
      <c r="B17">
        <v>51851</v>
      </c>
      <c r="C17">
        <f>executionTime1[[#This Row],[executionTime]]/1000</f>
        <v>51.850999999999999</v>
      </c>
      <c r="D17">
        <f>1000/executionTime1[[#This Row],[Colonna1]]</f>
        <v>19.28603112765424</v>
      </c>
      <c r="F17">
        <v>16</v>
      </c>
      <c r="G17">
        <v>242994</v>
      </c>
      <c r="H17">
        <f>executionTime5__2[[#This Row],[executionTime]]/1000</f>
        <v>242.994</v>
      </c>
      <c r="I17">
        <f>5000/executionTime5__2[[#This Row],[Colonna1]]</f>
        <v>20.576639752421869</v>
      </c>
      <c r="K17">
        <v>16</v>
      </c>
      <c r="L17">
        <v>451582</v>
      </c>
      <c r="M17">
        <f>executionTime10__2[[#This Row],[executionTime]]/1000</f>
        <v>451.58199999999999</v>
      </c>
      <c r="N17">
        <f>10000/executionTime10__2[[#This Row],[Colonna1]]</f>
        <v>22.14437245062912</v>
      </c>
      <c r="P17">
        <v>16</v>
      </c>
      <c r="Q17">
        <v>678301</v>
      </c>
      <c r="R17">
        <f>executionTime15__2[[#This Row],[executionTime]]/1000</f>
        <v>678.30100000000004</v>
      </c>
      <c r="S17">
        <f>15000/executionTime15__2[[#This Row],[Colonna1]]</f>
        <v>22.114076199209492</v>
      </c>
      <c r="U17">
        <v>16</v>
      </c>
      <c r="V17">
        <v>905703</v>
      </c>
      <c r="W17">
        <f>executionTime20__2[[#This Row],[executionTime]]/1000</f>
        <v>905.70299999999997</v>
      </c>
      <c r="X17">
        <f>20000/executionTime20__2[[#This Row],[Colonna1]]</f>
        <v>22.082294085367941</v>
      </c>
    </row>
    <row r="18" spans="1:24" x14ac:dyDescent="0.3">
      <c r="A18">
        <v>17</v>
      </c>
      <c r="B18">
        <v>46708</v>
      </c>
      <c r="C18">
        <f>executionTime1[[#This Row],[executionTime]]/1000</f>
        <v>46.707999999999998</v>
      </c>
      <c r="D18">
        <f>1000/executionTime1[[#This Row],[Colonna1]]</f>
        <v>21.4096086323542</v>
      </c>
      <c r="F18">
        <v>17</v>
      </c>
      <c r="G18">
        <v>232494</v>
      </c>
      <c r="H18">
        <f>executionTime5__2[[#This Row],[executionTime]]/1000</f>
        <v>232.494</v>
      </c>
      <c r="I18">
        <f>5000/executionTime5__2[[#This Row],[Colonna1]]</f>
        <v>21.505931335862432</v>
      </c>
      <c r="K18">
        <v>17</v>
      </c>
      <c r="L18">
        <v>440253</v>
      </c>
      <c r="M18">
        <f>executionTime10__2[[#This Row],[executionTime]]/1000</f>
        <v>440.25299999999999</v>
      </c>
      <c r="N18">
        <f>10000/executionTime10__2[[#This Row],[Colonna1]]</f>
        <v>22.714212055340909</v>
      </c>
      <c r="P18">
        <v>17</v>
      </c>
      <c r="Q18">
        <v>640000</v>
      </c>
      <c r="R18">
        <f>executionTime15__2[[#This Row],[executionTime]]/1000</f>
        <v>640</v>
      </c>
      <c r="S18">
        <f>15000/executionTime15__2[[#This Row],[Colonna1]]</f>
        <v>23.4375</v>
      </c>
      <c r="U18">
        <v>17</v>
      </c>
      <c r="V18">
        <v>863248</v>
      </c>
      <c r="W18">
        <f>executionTime20__2[[#This Row],[executionTime]]/1000</f>
        <v>863.24800000000005</v>
      </c>
      <c r="X18">
        <f>20000/executionTime20__2[[#This Row],[Colonna1]]</f>
        <v>23.168313161455341</v>
      </c>
    </row>
    <row r="19" spans="1:24" x14ac:dyDescent="0.3">
      <c r="A19">
        <v>18</v>
      </c>
      <c r="B19">
        <v>44502</v>
      </c>
      <c r="C19">
        <f>executionTime1[[#This Row],[executionTime]]/1000</f>
        <v>44.502000000000002</v>
      </c>
      <c r="D19">
        <f>1000/executionTime1[[#This Row],[Colonna1]]</f>
        <v>22.470900184261382</v>
      </c>
      <c r="F19">
        <v>18</v>
      </c>
      <c r="G19">
        <v>223653</v>
      </c>
      <c r="H19">
        <f>executionTime5__2[[#This Row],[executionTime]]/1000</f>
        <v>223.65299999999999</v>
      </c>
      <c r="I19">
        <f>5000/executionTime5__2[[#This Row],[Colonna1]]</f>
        <v>22.356060504442151</v>
      </c>
      <c r="K19">
        <v>18</v>
      </c>
      <c r="L19">
        <v>417897</v>
      </c>
      <c r="M19">
        <f>executionTime10__2[[#This Row],[executionTime]]/1000</f>
        <v>417.89699999999999</v>
      </c>
      <c r="N19">
        <f>10000/executionTime10__2[[#This Row],[Colonna1]]</f>
        <v>23.929341440594214</v>
      </c>
      <c r="P19">
        <v>18</v>
      </c>
      <c r="Q19">
        <v>625870</v>
      </c>
      <c r="R19">
        <f>executionTime15__2[[#This Row],[executionTime]]/1000</f>
        <v>625.87</v>
      </c>
      <c r="S19">
        <f>15000/executionTime15__2[[#This Row],[Colonna1]]</f>
        <v>23.966638439292506</v>
      </c>
      <c r="U19">
        <v>18</v>
      </c>
      <c r="V19">
        <v>820975</v>
      </c>
      <c r="W19">
        <f>executionTime20__2[[#This Row],[executionTime]]/1000</f>
        <v>820.97500000000002</v>
      </c>
      <c r="X19">
        <f>20000/executionTime20__2[[#This Row],[Colonna1]]</f>
        <v>24.361277749017937</v>
      </c>
    </row>
    <row r="20" spans="1:24" x14ac:dyDescent="0.3">
      <c r="A20">
        <v>19</v>
      </c>
      <c r="B20">
        <v>44990</v>
      </c>
      <c r="C20">
        <f>executionTime1[[#This Row],[executionTime]]/1000</f>
        <v>44.99</v>
      </c>
      <c r="D20">
        <f>1000/executionTime1[[#This Row],[Colonna1]]</f>
        <v>22.227161591464768</v>
      </c>
      <c r="F20">
        <v>19</v>
      </c>
      <c r="G20">
        <v>216555</v>
      </c>
      <c r="H20">
        <f>executionTime5__2[[#This Row],[executionTime]]/1000</f>
        <v>216.55500000000001</v>
      </c>
      <c r="I20">
        <f>5000/executionTime5__2[[#This Row],[Colonna1]]</f>
        <v>23.088822700930479</v>
      </c>
      <c r="K20">
        <v>19</v>
      </c>
      <c r="L20">
        <v>403321</v>
      </c>
      <c r="M20">
        <f>executionTime10__2[[#This Row],[executionTime]]/1000</f>
        <v>403.32100000000003</v>
      </c>
      <c r="N20">
        <f>10000/executionTime10__2[[#This Row],[Colonna1]]</f>
        <v>24.794146597871173</v>
      </c>
      <c r="P20">
        <v>19</v>
      </c>
      <c r="Q20">
        <v>615637</v>
      </c>
      <c r="R20">
        <f>executionTime15__2[[#This Row],[executionTime]]/1000</f>
        <v>615.63699999999994</v>
      </c>
      <c r="S20">
        <f>15000/executionTime15__2[[#This Row],[Colonna1]]</f>
        <v>24.365007301380523</v>
      </c>
      <c r="U20">
        <v>19</v>
      </c>
      <c r="V20">
        <v>819841</v>
      </c>
      <c r="W20">
        <f>executionTime20__2[[#This Row],[executionTime]]/1000</f>
        <v>819.84100000000001</v>
      </c>
      <c r="X20">
        <f>20000/executionTime20__2[[#This Row],[Colonna1]]</f>
        <v>24.394974147426147</v>
      </c>
    </row>
    <row r="21" spans="1:24" x14ac:dyDescent="0.3">
      <c r="A21">
        <v>20</v>
      </c>
      <c r="B21">
        <v>44636</v>
      </c>
      <c r="C21">
        <f>executionTime1[[#This Row],[executionTime]]/1000</f>
        <v>44.636000000000003</v>
      </c>
      <c r="D21">
        <f>1000/executionTime1[[#This Row],[Colonna1]]</f>
        <v>22.403441168563489</v>
      </c>
      <c r="F21">
        <v>20</v>
      </c>
      <c r="G21">
        <v>203207</v>
      </c>
      <c r="H21">
        <f>executionTime5__2[[#This Row],[executionTime]]/1000</f>
        <v>203.20699999999999</v>
      </c>
      <c r="I21">
        <f>5000/executionTime5__2[[#This Row],[Colonna1]]</f>
        <v>24.605451583852918</v>
      </c>
      <c r="K21">
        <v>20</v>
      </c>
      <c r="L21">
        <v>382769</v>
      </c>
      <c r="M21">
        <f>executionTime10__2[[#This Row],[executionTime]]/1000</f>
        <v>382.76900000000001</v>
      </c>
      <c r="N21">
        <f>10000/executionTime10__2[[#This Row],[Colonna1]]</f>
        <v>26.125417680115159</v>
      </c>
      <c r="P21">
        <v>20</v>
      </c>
      <c r="Q21">
        <v>581781</v>
      </c>
      <c r="R21">
        <f>executionTime15__2[[#This Row],[executionTime]]/1000</f>
        <v>581.78099999999995</v>
      </c>
      <c r="S21">
        <f>15000/executionTime15__2[[#This Row],[Colonna1]]</f>
        <v>25.782897688305397</v>
      </c>
      <c r="U21">
        <v>20</v>
      </c>
      <c r="V21">
        <v>787489</v>
      </c>
      <c r="W21">
        <f>executionTime20__2[[#This Row],[executionTime]]/1000</f>
        <v>787.48900000000003</v>
      </c>
      <c r="X21">
        <f>20000/executionTime20__2[[#This Row],[Colonna1]]</f>
        <v>25.397180151087824</v>
      </c>
    </row>
    <row r="22" spans="1:24" x14ac:dyDescent="0.3">
      <c r="A22">
        <v>21</v>
      </c>
      <c r="B22">
        <v>41282</v>
      </c>
      <c r="C22">
        <f>executionTime1[[#This Row],[executionTime]]/1000</f>
        <v>41.281999999999996</v>
      </c>
      <c r="D22">
        <f>1000/executionTime1[[#This Row],[Colonna1]]</f>
        <v>24.223632575941089</v>
      </c>
      <c r="F22">
        <v>21</v>
      </c>
      <c r="G22">
        <v>198002</v>
      </c>
      <c r="H22">
        <f>executionTime5__2[[#This Row],[executionTime]]/1000</f>
        <v>198.00200000000001</v>
      </c>
      <c r="I22">
        <f>5000/executionTime5__2[[#This Row],[Colonna1]]</f>
        <v>25.252270179089098</v>
      </c>
      <c r="K22">
        <v>21</v>
      </c>
      <c r="L22">
        <v>384532</v>
      </c>
      <c r="M22">
        <f>executionTime10__2[[#This Row],[executionTime]]/1000</f>
        <v>384.53199999999998</v>
      </c>
      <c r="N22">
        <f>10000/executionTime10__2[[#This Row],[Colonna1]]</f>
        <v>26.00563802232324</v>
      </c>
      <c r="P22">
        <v>21</v>
      </c>
      <c r="Q22">
        <v>586237</v>
      </c>
      <c r="R22">
        <f>executionTime15__2[[#This Row],[executionTime]]/1000</f>
        <v>586.23699999999997</v>
      </c>
      <c r="S22">
        <f>15000/executionTime15__2[[#This Row],[Colonna1]]</f>
        <v>25.58692133045168</v>
      </c>
      <c r="U22">
        <v>21</v>
      </c>
      <c r="V22">
        <v>758289</v>
      </c>
      <c r="W22">
        <f>executionTime20__2[[#This Row],[executionTime]]/1000</f>
        <v>758.28899999999999</v>
      </c>
      <c r="X22">
        <f>20000/executionTime20__2[[#This Row],[Colonna1]]</f>
        <v>26.375168306542758</v>
      </c>
    </row>
    <row r="23" spans="1:24" x14ac:dyDescent="0.3">
      <c r="A23">
        <v>22</v>
      </c>
      <c r="B23">
        <v>40639</v>
      </c>
      <c r="C23">
        <f>executionTime1[[#This Row],[executionTime]]/1000</f>
        <v>40.639000000000003</v>
      </c>
      <c r="D23">
        <f>1000/executionTime1[[#This Row],[Colonna1]]</f>
        <v>24.606904697458106</v>
      </c>
      <c r="F23">
        <v>22</v>
      </c>
      <c r="G23">
        <v>189398</v>
      </c>
      <c r="H23">
        <f>executionTime5__2[[#This Row],[executionTime]]/1000</f>
        <v>189.398</v>
      </c>
      <c r="I23">
        <f>5000/executionTime5__2[[#This Row],[Colonna1]]</f>
        <v>26.399433996135123</v>
      </c>
      <c r="K23">
        <v>22</v>
      </c>
      <c r="L23">
        <v>381151</v>
      </c>
      <c r="M23">
        <f>executionTime10__2[[#This Row],[executionTime]]/1000</f>
        <v>381.15100000000001</v>
      </c>
      <c r="N23">
        <f>10000/executionTime10__2[[#This Row],[Colonna1]]</f>
        <v>26.236321038118749</v>
      </c>
      <c r="P23">
        <v>22</v>
      </c>
      <c r="Q23">
        <v>572170</v>
      </c>
      <c r="R23">
        <f>executionTime15__2[[#This Row],[executionTime]]/1000</f>
        <v>572.16999999999996</v>
      </c>
      <c r="S23">
        <f>15000/executionTime15__2[[#This Row],[Colonna1]]</f>
        <v>26.215984759774194</v>
      </c>
      <c r="U23">
        <v>22</v>
      </c>
      <c r="V23">
        <v>764811</v>
      </c>
      <c r="W23">
        <f>executionTime20__2[[#This Row],[executionTime]]/1000</f>
        <v>764.81100000000004</v>
      </c>
      <c r="X23">
        <f>20000/executionTime20__2[[#This Row],[Colonna1]]</f>
        <v>26.150251500043801</v>
      </c>
    </row>
    <row r="24" spans="1:24" x14ac:dyDescent="0.3">
      <c r="A24">
        <v>23</v>
      </c>
      <c r="B24">
        <v>40050</v>
      </c>
      <c r="C24">
        <f>executionTime1[[#This Row],[executionTime]]/1000</f>
        <v>40.049999999999997</v>
      </c>
      <c r="D24">
        <f>1000/executionTime1[[#This Row],[Colonna1]]</f>
        <v>24.968789013732835</v>
      </c>
      <c r="F24">
        <v>23</v>
      </c>
      <c r="G24">
        <v>179959</v>
      </c>
      <c r="H24">
        <f>executionTime5__2[[#This Row],[executionTime]]/1000</f>
        <v>179.959</v>
      </c>
      <c r="I24">
        <f>5000/executionTime5__2[[#This Row],[Colonna1]]</f>
        <v>27.784106379786508</v>
      </c>
      <c r="K24">
        <v>23</v>
      </c>
      <c r="L24">
        <v>376382</v>
      </c>
      <c r="M24">
        <f>executionTime10__2[[#This Row],[executionTime]]/1000</f>
        <v>376.38200000000001</v>
      </c>
      <c r="N24">
        <f>10000/executionTime10__2[[#This Row],[Colonna1]]</f>
        <v>26.568751959445457</v>
      </c>
      <c r="P24">
        <v>23</v>
      </c>
      <c r="Q24">
        <v>564685</v>
      </c>
      <c r="R24">
        <f>executionTime15__2[[#This Row],[executionTime]]/1000</f>
        <v>564.68499999999995</v>
      </c>
      <c r="S24">
        <f>15000/executionTime15__2[[#This Row],[Colonna1]]</f>
        <v>26.563482295439051</v>
      </c>
      <c r="U24">
        <v>23</v>
      </c>
      <c r="V24">
        <v>738237</v>
      </c>
      <c r="W24">
        <f>executionTime20__2[[#This Row],[executionTime]]/1000</f>
        <v>738.23699999999997</v>
      </c>
      <c r="X24">
        <f>20000/executionTime20__2[[#This Row],[Colonna1]]</f>
        <v>27.0915708640992</v>
      </c>
    </row>
    <row r="25" spans="1:24" x14ac:dyDescent="0.3">
      <c r="A25">
        <v>24</v>
      </c>
      <c r="B25">
        <v>38958</v>
      </c>
      <c r="C25">
        <f>executionTime1[[#This Row],[executionTime]]/1000</f>
        <v>38.957999999999998</v>
      </c>
      <c r="D25">
        <f>1000/executionTime1[[#This Row],[Colonna1]]</f>
        <v>25.668668822834849</v>
      </c>
      <c r="F25">
        <v>24</v>
      </c>
      <c r="G25">
        <v>177341</v>
      </c>
      <c r="H25">
        <f>executionTime5__2[[#This Row],[executionTime]]/1000</f>
        <v>177.34100000000001</v>
      </c>
      <c r="I25">
        <f>5000/executionTime5__2[[#This Row],[Colonna1]]</f>
        <v>28.194269796606537</v>
      </c>
      <c r="K25">
        <v>24</v>
      </c>
      <c r="L25">
        <v>374524</v>
      </c>
      <c r="M25">
        <f>executionTime10__2[[#This Row],[executionTime]]/1000</f>
        <v>374.524</v>
      </c>
      <c r="N25">
        <f>10000/executionTime10__2[[#This Row],[Colonna1]]</f>
        <v>26.700558575685402</v>
      </c>
      <c r="P25">
        <v>24</v>
      </c>
      <c r="Q25">
        <v>576712</v>
      </c>
      <c r="R25">
        <f>executionTime15__2[[#This Row],[executionTime]]/1000</f>
        <v>576.71199999999999</v>
      </c>
      <c r="S25">
        <f>15000/executionTime15__2[[#This Row],[Colonna1]]</f>
        <v>26.009516014925996</v>
      </c>
      <c r="U25">
        <v>24</v>
      </c>
      <c r="V25">
        <v>723701</v>
      </c>
      <c r="W25">
        <f>executionTime20__2[[#This Row],[executionTime]]/1000</f>
        <v>723.70100000000002</v>
      </c>
      <c r="X25">
        <f>20000/executionTime20__2[[#This Row],[Colonna1]]</f>
        <v>27.635722487601925</v>
      </c>
    </row>
    <row r="26" spans="1:24" x14ac:dyDescent="0.3">
      <c r="A26">
        <v>25</v>
      </c>
      <c r="B26">
        <v>38868</v>
      </c>
      <c r="C26">
        <f>executionTime1[[#This Row],[executionTime]]/1000</f>
        <v>38.868000000000002</v>
      </c>
      <c r="D26">
        <f>1000/executionTime1[[#This Row],[Colonna1]]</f>
        <v>25.728105382319644</v>
      </c>
      <c r="F26">
        <v>25</v>
      </c>
      <c r="G26">
        <v>181710</v>
      </c>
      <c r="H26">
        <f>executionTime5__2[[#This Row],[executionTime]]/1000</f>
        <v>181.71</v>
      </c>
      <c r="I26">
        <f>5000/executionTime5__2[[#This Row],[Colonna1]]</f>
        <v>27.516372241483683</v>
      </c>
      <c r="K26">
        <v>25</v>
      </c>
      <c r="L26">
        <v>389474</v>
      </c>
      <c r="M26">
        <f>executionTime10__2[[#This Row],[executionTime]]/1000</f>
        <v>389.47399999999999</v>
      </c>
      <c r="N26">
        <f>10000/executionTime10__2[[#This Row],[Colonna1]]</f>
        <v>25.675654857577143</v>
      </c>
      <c r="P26">
        <v>25</v>
      </c>
      <c r="Q26">
        <v>562423</v>
      </c>
      <c r="R26">
        <f>executionTime15__2[[#This Row],[executionTime]]/1000</f>
        <v>562.423</v>
      </c>
      <c r="S26">
        <f>15000/executionTime15__2[[#This Row],[Colonna1]]</f>
        <v>26.670317536800592</v>
      </c>
      <c r="U26">
        <v>25</v>
      </c>
      <c r="V26">
        <v>713540</v>
      </c>
      <c r="W26">
        <f>executionTime20__2[[#This Row],[executionTime]]/1000</f>
        <v>713.54</v>
      </c>
      <c r="X26">
        <f>20000/executionTime20__2[[#This Row],[Colonna1]]</f>
        <v>28.02926255010231</v>
      </c>
    </row>
    <row r="27" spans="1:24" x14ac:dyDescent="0.3">
      <c r="A27">
        <v>26</v>
      </c>
      <c r="B27">
        <v>38858</v>
      </c>
      <c r="C27">
        <f>executionTime1[[#This Row],[executionTime]]/1000</f>
        <v>38.857999999999997</v>
      </c>
      <c r="D27">
        <f>1000/executionTime1[[#This Row],[Colonna1]]</f>
        <v>25.734726439857948</v>
      </c>
      <c r="F27">
        <v>26</v>
      </c>
      <c r="G27">
        <v>171903</v>
      </c>
      <c r="H27">
        <f>executionTime5__2[[#This Row],[executionTime]]/1000</f>
        <v>171.90299999999999</v>
      </c>
      <c r="I27">
        <f>5000/executionTime5__2[[#This Row],[Colonna1]]</f>
        <v>29.086170689284074</v>
      </c>
      <c r="K27">
        <v>26</v>
      </c>
      <c r="L27">
        <v>376128</v>
      </c>
      <c r="M27">
        <f>executionTime10__2[[#This Row],[executionTime]]/1000</f>
        <v>376.12799999999999</v>
      </c>
      <c r="N27">
        <f>10000/executionTime10__2[[#This Row],[Colonna1]]</f>
        <v>26.586693891441211</v>
      </c>
      <c r="P27">
        <v>26</v>
      </c>
      <c r="Q27">
        <v>560173</v>
      </c>
      <c r="R27">
        <f>executionTime15__2[[#This Row],[executionTime]]/1000</f>
        <v>560.173</v>
      </c>
      <c r="S27">
        <f>15000/executionTime15__2[[#This Row],[Colonna1]]</f>
        <v>26.777441968820348</v>
      </c>
      <c r="U27">
        <v>26</v>
      </c>
      <c r="V27">
        <v>693645</v>
      </c>
      <c r="W27">
        <f>executionTime20__2[[#This Row],[executionTime]]/1000</f>
        <v>693.64499999999998</v>
      </c>
      <c r="X27">
        <f>20000/executionTime20__2[[#This Row],[Colonna1]]</f>
        <v>28.833192771518572</v>
      </c>
    </row>
    <row r="28" spans="1:24" x14ac:dyDescent="0.3">
      <c r="A28">
        <v>27</v>
      </c>
      <c r="B28">
        <v>37521</v>
      </c>
      <c r="C28">
        <f>executionTime1[[#This Row],[executionTime]]/1000</f>
        <v>37.521000000000001</v>
      </c>
      <c r="D28">
        <f>1000/executionTime1[[#This Row],[Colonna1]]</f>
        <v>26.651741691319526</v>
      </c>
      <c r="F28">
        <v>27</v>
      </c>
      <c r="G28">
        <v>175111</v>
      </c>
      <c r="H28">
        <f>executionTime5__2[[#This Row],[executionTime]]/1000</f>
        <v>175.11099999999999</v>
      </c>
      <c r="I28">
        <f>5000/executionTime5__2[[#This Row],[Colonna1]]</f>
        <v>28.553317609973103</v>
      </c>
      <c r="K28">
        <v>27</v>
      </c>
      <c r="L28">
        <v>376184</v>
      </c>
      <c r="M28">
        <f>executionTime10__2[[#This Row],[executionTime]]/1000</f>
        <v>376.18400000000003</v>
      </c>
      <c r="N28">
        <f>10000/executionTime10__2[[#This Row],[Colonna1]]</f>
        <v>26.582736107862107</v>
      </c>
      <c r="P28">
        <v>27</v>
      </c>
      <c r="Q28">
        <v>550371</v>
      </c>
      <c r="R28">
        <f>executionTime15__2[[#This Row],[executionTime]]/1000</f>
        <v>550.37099999999998</v>
      </c>
      <c r="S28">
        <f>15000/executionTime15__2[[#This Row],[Colonna1]]</f>
        <v>27.254342979553794</v>
      </c>
      <c r="U28">
        <v>27</v>
      </c>
      <c r="V28">
        <v>690839</v>
      </c>
      <c r="W28">
        <f>executionTime20__2[[#This Row],[executionTime]]/1000</f>
        <v>690.83900000000006</v>
      </c>
      <c r="X28">
        <f>20000/executionTime20__2[[#This Row],[Colonna1]]</f>
        <v>28.950305353345712</v>
      </c>
    </row>
    <row r="29" spans="1:24" x14ac:dyDescent="0.3">
      <c r="A29">
        <v>28</v>
      </c>
      <c r="B29">
        <v>37789</v>
      </c>
      <c r="C29">
        <f>executionTime1[[#This Row],[executionTime]]/1000</f>
        <v>37.789000000000001</v>
      </c>
      <c r="D29">
        <f>1000/executionTime1[[#This Row],[Colonna1]]</f>
        <v>26.462727248670248</v>
      </c>
      <c r="F29">
        <v>28</v>
      </c>
      <c r="G29">
        <v>182769</v>
      </c>
      <c r="H29">
        <f>executionTime5__2[[#This Row],[executionTime]]/1000</f>
        <v>182.76900000000001</v>
      </c>
      <c r="I29">
        <f>5000/executionTime5__2[[#This Row],[Colonna1]]</f>
        <v>27.356936898489348</v>
      </c>
      <c r="K29">
        <v>28</v>
      </c>
      <c r="L29">
        <v>376032</v>
      </c>
      <c r="M29">
        <f>executionTime10__2[[#This Row],[executionTime]]/1000</f>
        <v>376.03199999999998</v>
      </c>
      <c r="N29">
        <f>10000/executionTime10__2[[#This Row],[Colonna1]]</f>
        <v>26.593481405837803</v>
      </c>
      <c r="P29">
        <v>28</v>
      </c>
      <c r="Q29">
        <v>550091</v>
      </c>
      <c r="R29">
        <f>executionTime15__2[[#This Row],[executionTime]]/1000</f>
        <v>550.09100000000001</v>
      </c>
      <c r="S29">
        <f>15000/executionTime15__2[[#This Row],[Colonna1]]</f>
        <v>27.268215622506094</v>
      </c>
      <c r="U29">
        <v>28</v>
      </c>
      <c r="V29">
        <v>716193</v>
      </c>
      <c r="W29">
        <f>executionTime20__2[[#This Row],[executionTime]]/1000</f>
        <v>716.19299999999998</v>
      </c>
      <c r="X29">
        <f>20000/executionTime20__2[[#This Row],[Colonna1]]</f>
        <v>27.92543350744841</v>
      </c>
    </row>
    <row r="30" spans="1:24" x14ac:dyDescent="0.3">
      <c r="A30">
        <v>29</v>
      </c>
      <c r="B30">
        <v>36837</v>
      </c>
      <c r="C30">
        <f>executionTime1[[#This Row],[executionTime]]/1000</f>
        <v>36.837000000000003</v>
      </c>
      <c r="D30">
        <f>1000/executionTime1[[#This Row],[Colonna1]]</f>
        <v>27.146618888617422</v>
      </c>
      <c r="F30">
        <v>29</v>
      </c>
      <c r="G30">
        <v>176192</v>
      </c>
      <c r="H30">
        <f>executionTime5__2[[#This Row],[executionTime]]/1000</f>
        <v>176.19200000000001</v>
      </c>
      <c r="I30">
        <f>5000/executionTime5__2[[#This Row],[Colonna1]]</f>
        <v>28.378132945877223</v>
      </c>
      <c r="K30">
        <v>29</v>
      </c>
      <c r="L30">
        <v>374904</v>
      </c>
      <c r="M30">
        <f>executionTime10__2[[#This Row],[executionTime]]/1000</f>
        <v>374.904</v>
      </c>
      <c r="N30">
        <f>10000/executionTime10__2[[#This Row],[Colonna1]]</f>
        <v>26.673495081407506</v>
      </c>
      <c r="P30">
        <v>29</v>
      </c>
      <c r="Q30">
        <v>547306</v>
      </c>
      <c r="R30">
        <f>executionTime15__2[[#This Row],[executionTime]]/1000</f>
        <v>547.30600000000004</v>
      </c>
      <c r="S30">
        <f>15000/executionTime15__2[[#This Row],[Colonna1]]</f>
        <v>27.406971602723154</v>
      </c>
      <c r="U30">
        <v>29</v>
      </c>
      <c r="V30">
        <v>685700</v>
      </c>
      <c r="W30">
        <f>executionTime20__2[[#This Row],[executionTime]]/1000</f>
        <v>685.7</v>
      </c>
      <c r="X30">
        <f>20000/executionTime20__2[[#This Row],[Colonna1]]</f>
        <v>29.167274318214961</v>
      </c>
    </row>
    <row r="31" spans="1:24" x14ac:dyDescent="0.3">
      <c r="A31">
        <v>30</v>
      </c>
      <c r="B31">
        <v>36236</v>
      </c>
      <c r="C31">
        <f>executionTime1[[#This Row],[executionTime]]/1000</f>
        <v>36.235999999999997</v>
      </c>
      <c r="D31">
        <f>1000/executionTime1[[#This Row],[Colonna1]]</f>
        <v>27.596864996136443</v>
      </c>
      <c r="F31">
        <v>30</v>
      </c>
      <c r="G31">
        <v>180637</v>
      </c>
      <c r="H31">
        <f>executionTime5__2[[#This Row],[executionTime]]/1000</f>
        <v>180.637</v>
      </c>
      <c r="I31">
        <f>5000/executionTime5__2[[#This Row],[Colonna1]]</f>
        <v>27.67982196338513</v>
      </c>
      <c r="K31">
        <v>30</v>
      </c>
      <c r="L31">
        <v>356679</v>
      </c>
      <c r="M31">
        <f>executionTime10__2[[#This Row],[executionTime]]/1000</f>
        <v>356.67899999999997</v>
      </c>
      <c r="N31">
        <f>10000/executionTime10__2[[#This Row],[Colonna1]]</f>
        <v>28.036413694105907</v>
      </c>
      <c r="P31">
        <v>30</v>
      </c>
      <c r="Q31">
        <v>540679</v>
      </c>
      <c r="R31">
        <f>executionTime15__2[[#This Row],[executionTime]]/1000</f>
        <v>540.67899999999997</v>
      </c>
      <c r="S31">
        <f>15000/executionTime15__2[[#This Row],[Colonna1]]</f>
        <v>27.742893657789558</v>
      </c>
      <c r="U31">
        <v>30</v>
      </c>
      <c r="V31">
        <v>693855</v>
      </c>
      <c r="W31">
        <f>executionTime20__2[[#This Row],[executionTime]]/1000</f>
        <v>693.85500000000002</v>
      </c>
      <c r="X31">
        <f>20000/executionTime20__2[[#This Row],[Colonna1]]</f>
        <v>28.82446620691643</v>
      </c>
    </row>
    <row r="32" spans="1:24" x14ac:dyDescent="0.3">
      <c r="A32">
        <v>31</v>
      </c>
      <c r="B32">
        <v>36510</v>
      </c>
      <c r="C32">
        <f>executionTime1[[#This Row],[executionTime]]/1000</f>
        <v>36.51</v>
      </c>
      <c r="D32">
        <f>1000/executionTime1[[#This Row],[Colonna1]]</f>
        <v>27.389756231169542</v>
      </c>
      <c r="F32">
        <v>31</v>
      </c>
      <c r="G32">
        <v>182265</v>
      </c>
      <c r="H32">
        <f>executionTime5__2[[#This Row],[executionTime]]/1000</f>
        <v>182.26499999999999</v>
      </c>
      <c r="I32">
        <f>5000/executionTime5__2[[#This Row],[Colonna1]]</f>
        <v>27.432584423778565</v>
      </c>
      <c r="K32">
        <v>31</v>
      </c>
      <c r="L32">
        <v>351270</v>
      </c>
      <c r="M32">
        <f>executionTime10__2[[#This Row],[executionTime]]/1000</f>
        <v>351.27</v>
      </c>
      <c r="N32">
        <f>10000/executionTime10__2[[#This Row],[Colonna1]]</f>
        <v>28.468129928544997</v>
      </c>
      <c r="P32">
        <v>31</v>
      </c>
      <c r="Q32">
        <v>526461</v>
      </c>
      <c r="R32">
        <f>executionTime15__2[[#This Row],[executionTime]]/1000</f>
        <v>526.46100000000001</v>
      </c>
      <c r="S32">
        <f>15000/executionTime15__2[[#This Row],[Colonna1]]</f>
        <v>28.4921390188447</v>
      </c>
      <c r="U32">
        <v>31</v>
      </c>
      <c r="V32">
        <v>681070</v>
      </c>
      <c r="W32">
        <f>executionTime20__2[[#This Row],[executionTime]]/1000</f>
        <v>681.07</v>
      </c>
      <c r="X32">
        <f>20000/executionTime20__2[[#This Row],[Colonna1]]</f>
        <v>29.365557138032798</v>
      </c>
    </row>
    <row r="33" spans="1:24" x14ac:dyDescent="0.3">
      <c r="A33">
        <v>32</v>
      </c>
      <c r="B33">
        <v>36535</v>
      </c>
      <c r="C33">
        <f>executionTime1[[#This Row],[executionTime]]/1000</f>
        <v>36.534999999999997</v>
      </c>
      <c r="D33">
        <f>1000/executionTime1[[#This Row],[Colonna1]]</f>
        <v>27.371014096072262</v>
      </c>
      <c r="F33">
        <v>32</v>
      </c>
      <c r="G33">
        <v>175582</v>
      </c>
      <c r="H33">
        <f>executionTime5__2[[#This Row],[executionTime]]/1000</f>
        <v>175.58199999999999</v>
      </c>
      <c r="I33">
        <f>5000/executionTime5__2[[#This Row],[Colonna1]]</f>
        <v>28.476723126516386</v>
      </c>
      <c r="K33">
        <v>32</v>
      </c>
      <c r="L33">
        <v>347453</v>
      </c>
      <c r="M33">
        <f>executionTime10__2[[#This Row],[executionTime]]/1000</f>
        <v>347.45299999999997</v>
      </c>
      <c r="N33">
        <f>10000/executionTime10__2[[#This Row],[Colonna1]]</f>
        <v>28.780871081844165</v>
      </c>
      <c r="P33">
        <v>32</v>
      </c>
      <c r="Q33">
        <v>527356</v>
      </c>
      <c r="R33">
        <f>executionTime15__2[[#This Row],[executionTime]]/1000</f>
        <v>527.35599999999999</v>
      </c>
      <c r="S33">
        <f>15000/executionTime15__2[[#This Row],[Colonna1]]</f>
        <v>28.443783705883693</v>
      </c>
      <c r="U33">
        <v>32</v>
      </c>
      <c r="V33">
        <v>690909</v>
      </c>
      <c r="W33">
        <f>executionTime20__2[[#This Row],[executionTime]]/1000</f>
        <v>690.90899999999999</v>
      </c>
      <c r="X33">
        <f>20000/executionTime20__2[[#This Row],[Colonna1]]</f>
        <v>28.947372229917399</v>
      </c>
    </row>
    <row r="34" spans="1:24" x14ac:dyDescent="0.3">
      <c r="A34">
        <v>33</v>
      </c>
      <c r="B34">
        <v>44514</v>
      </c>
      <c r="C34">
        <f>executionTime1[[#This Row],[executionTime]]/1000</f>
        <v>44.514000000000003</v>
      </c>
      <c r="D34">
        <f>1000/executionTime1[[#This Row],[Colonna1]]</f>
        <v>22.464842521453924</v>
      </c>
      <c r="F34">
        <v>33</v>
      </c>
      <c r="G34">
        <v>176721</v>
      </c>
      <c r="H34">
        <f>executionTime5__2[[#This Row],[executionTime]]/1000</f>
        <v>176.721</v>
      </c>
      <c r="I34">
        <f>5000/executionTime5__2[[#This Row],[Colonna1]]</f>
        <v>28.293185303387826</v>
      </c>
      <c r="K34">
        <v>33</v>
      </c>
      <c r="L34">
        <v>368658</v>
      </c>
      <c r="M34">
        <f>executionTime10__2[[#This Row],[executionTime]]/1000</f>
        <v>368.65800000000002</v>
      </c>
      <c r="N34">
        <f>10000/executionTime10__2[[#This Row],[Colonna1]]</f>
        <v>27.125411628121455</v>
      </c>
      <c r="P34">
        <v>33</v>
      </c>
      <c r="Q34">
        <v>539947</v>
      </c>
      <c r="R34">
        <f>executionTime15__2[[#This Row],[executionTime]]/1000</f>
        <v>539.947</v>
      </c>
      <c r="S34">
        <f>15000/executionTime15__2[[#This Row],[Colonna1]]</f>
        <v>27.780504382837574</v>
      </c>
      <c r="U34">
        <v>33</v>
      </c>
      <c r="V34">
        <v>703440</v>
      </c>
      <c r="W34">
        <f>executionTime20__2[[#This Row],[executionTime]]/1000</f>
        <v>703.44</v>
      </c>
      <c r="X34">
        <f>20000/executionTime20__2[[#This Row],[Colonna1]]</f>
        <v>28.431707039690661</v>
      </c>
    </row>
    <row r="35" spans="1:24" x14ac:dyDescent="0.3">
      <c r="A35">
        <v>34</v>
      </c>
      <c r="B35">
        <v>43769</v>
      </c>
      <c r="C35">
        <f>executionTime1[[#This Row],[executionTime]]/1000</f>
        <v>43.768999999999998</v>
      </c>
      <c r="D35">
        <f>1000/executionTime1[[#This Row],[Colonna1]]</f>
        <v>22.847220635609681</v>
      </c>
      <c r="F35">
        <v>34</v>
      </c>
      <c r="G35">
        <v>178127</v>
      </c>
      <c r="H35">
        <f>executionTime5__2[[#This Row],[executionTime]]/1000</f>
        <v>178.12700000000001</v>
      </c>
      <c r="I35">
        <f>5000/executionTime5__2[[#This Row],[Colonna1]]</f>
        <v>28.069860268235583</v>
      </c>
      <c r="K35">
        <v>34</v>
      </c>
      <c r="L35">
        <v>346599</v>
      </c>
      <c r="M35">
        <f>executionTime10__2[[#This Row],[executionTime]]/1000</f>
        <v>346.59899999999999</v>
      </c>
      <c r="N35">
        <f>10000/executionTime10__2[[#This Row],[Colonna1]]</f>
        <v>28.851785492745218</v>
      </c>
      <c r="P35">
        <v>34</v>
      </c>
      <c r="Q35">
        <v>511670</v>
      </c>
      <c r="R35">
        <f>executionTime15__2[[#This Row],[executionTime]]/1000</f>
        <v>511.67</v>
      </c>
      <c r="S35">
        <f>15000/executionTime15__2[[#This Row],[Colonna1]]</f>
        <v>29.31576992983759</v>
      </c>
      <c r="U35">
        <v>34</v>
      </c>
      <c r="V35">
        <v>702132</v>
      </c>
      <c r="W35">
        <f>executionTime20__2[[#This Row],[executionTime]]/1000</f>
        <v>702.13199999999995</v>
      </c>
      <c r="X35">
        <f>20000/executionTime20__2[[#This Row],[Colonna1]]</f>
        <v>28.484672397782756</v>
      </c>
    </row>
    <row r="36" spans="1:24" x14ac:dyDescent="0.3">
      <c r="A36">
        <v>35</v>
      </c>
      <c r="B36">
        <v>46162</v>
      </c>
      <c r="C36">
        <f>executionTime1[[#This Row],[executionTime]]/1000</f>
        <v>46.161999999999999</v>
      </c>
      <c r="D36">
        <f>1000/executionTime1[[#This Row],[Colonna1]]</f>
        <v>21.662839565010181</v>
      </c>
      <c r="F36">
        <v>35</v>
      </c>
      <c r="G36">
        <v>187764</v>
      </c>
      <c r="H36">
        <f>executionTime5__2[[#This Row],[executionTime]]/1000</f>
        <v>187.76400000000001</v>
      </c>
      <c r="I36">
        <f>5000/executionTime5__2[[#This Row],[Colonna1]]</f>
        <v>26.629172791376408</v>
      </c>
      <c r="K36">
        <v>35</v>
      </c>
      <c r="L36">
        <v>356097</v>
      </c>
      <c r="M36">
        <f>executionTime10__2[[#This Row],[executionTime]]/1000</f>
        <v>356.09699999999998</v>
      </c>
      <c r="N36">
        <f>10000/executionTime10__2[[#This Row],[Colonna1]]</f>
        <v>28.082236019960856</v>
      </c>
      <c r="P36">
        <v>35</v>
      </c>
      <c r="Q36">
        <v>529270</v>
      </c>
      <c r="R36">
        <f>executionTime15__2[[#This Row],[executionTime]]/1000</f>
        <v>529.27</v>
      </c>
      <c r="S36">
        <f>15000/executionTime15__2[[#This Row],[Colonna1]]</f>
        <v>28.340922402554462</v>
      </c>
      <c r="U36">
        <v>35</v>
      </c>
      <c r="V36">
        <v>722140</v>
      </c>
      <c r="W36">
        <f>executionTime20__2[[#This Row],[executionTime]]/1000</f>
        <v>722.14</v>
      </c>
      <c r="X36">
        <f>20000/executionTime20__2[[#This Row],[Colonna1]]</f>
        <v>27.695460713988979</v>
      </c>
    </row>
    <row r="37" spans="1:24" x14ac:dyDescent="0.3">
      <c r="A37">
        <v>36</v>
      </c>
      <c r="B37">
        <v>42163</v>
      </c>
      <c r="C37">
        <f>executionTime1[[#This Row],[executionTime]]/1000</f>
        <v>42.162999999999997</v>
      </c>
      <c r="D37">
        <f>1000/executionTime1[[#This Row],[Colonna1]]</f>
        <v>23.71747740910277</v>
      </c>
      <c r="F37">
        <v>36</v>
      </c>
      <c r="G37">
        <v>173266</v>
      </c>
      <c r="H37">
        <f>executionTime5__2[[#This Row],[executionTime]]/1000</f>
        <v>173.26599999999999</v>
      </c>
      <c r="I37">
        <f>5000/executionTime5__2[[#This Row],[Colonna1]]</f>
        <v>28.857363822100126</v>
      </c>
      <c r="K37">
        <v>36</v>
      </c>
      <c r="L37">
        <v>351074</v>
      </c>
      <c r="M37">
        <f>executionTime10__2[[#This Row],[executionTime]]/1000</f>
        <v>351.07400000000001</v>
      </c>
      <c r="N37">
        <f>10000/executionTime10__2[[#This Row],[Colonna1]]</f>
        <v>28.484023311324677</v>
      </c>
      <c r="P37">
        <v>36</v>
      </c>
      <c r="Q37">
        <v>535009</v>
      </c>
      <c r="R37">
        <f>executionTime15__2[[#This Row],[executionTime]]/1000</f>
        <v>535.00900000000001</v>
      </c>
      <c r="S37">
        <f>15000/executionTime15__2[[#This Row],[Colonna1]]</f>
        <v>28.036911528591109</v>
      </c>
      <c r="U37">
        <v>36</v>
      </c>
      <c r="V37">
        <v>708273</v>
      </c>
      <c r="W37">
        <f>executionTime20__2[[#This Row],[executionTime]]/1000</f>
        <v>708.27300000000002</v>
      </c>
      <c r="X37">
        <f>20000/executionTime20__2[[#This Row],[Colonna1]]</f>
        <v>28.237699305211407</v>
      </c>
    </row>
    <row r="38" spans="1:24" x14ac:dyDescent="0.3">
      <c r="A38">
        <v>37</v>
      </c>
      <c r="B38">
        <v>45759</v>
      </c>
      <c r="C38">
        <f>executionTime1[[#This Row],[executionTime]]/1000</f>
        <v>45.759</v>
      </c>
      <c r="D38">
        <f>1000/executionTime1[[#This Row],[Colonna1]]</f>
        <v>21.853624423610654</v>
      </c>
      <c r="F38">
        <v>37</v>
      </c>
      <c r="G38">
        <v>175574</v>
      </c>
      <c r="H38">
        <f>executionTime5__2[[#This Row],[executionTime]]/1000</f>
        <v>175.57400000000001</v>
      </c>
      <c r="I38">
        <f>5000/executionTime5__2[[#This Row],[Colonna1]]</f>
        <v>28.47802066365179</v>
      </c>
      <c r="K38">
        <v>37</v>
      </c>
      <c r="L38">
        <v>365538</v>
      </c>
      <c r="M38">
        <f>executionTime10__2[[#This Row],[executionTime]]/1000</f>
        <v>365.53800000000001</v>
      </c>
      <c r="N38">
        <f>10000/executionTime10__2[[#This Row],[Colonna1]]</f>
        <v>27.356936898489348</v>
      </c>
      <c r="P38">
        <v>37</v>
      </c>
      <c r="Q38">
        <v>534626</v>
      </c>
      <c r="R38">
        <f>executionTime15__2[[#This Row],[executionTime]]/1000</f>
        <v>534.62599999999998</v>
      </c>
      <c r="S38">
        <f>15000/executionTime15__2[[#This Row],[Colonna1]]</f>
        <v>28.056996853875422</v>
      </c>
      <c r="U38">
        <v>37</v>
      </c>
      <c r="V38">
        <v>692698</v>
      </c>
      <c r="W38">
        <f>executionTime20__2[[#This Row],[executionTime]]/1000</f>
        <v>692.69799999999998</v>
      </c>
      <c r="X38">
        <f>20000/executionTime20__2[[#This Row],[Colonna1]]</f>
        <v>28.872611152334784</v>
      </c>
    </row>
    <row r="39" spans="1:24" x14ac:dyDescent="0.3">
      <c r="A39">
        <v>38</v>
      </c>
      <c r="B39">
        <v>41533</v>
      </c>
      <c r="C39">
        <f>executionTime1[[#This Row],[executionTime]]/1000</f>
        <v>41.533000000000001</v>
      </c>
      <c r="D39">
        <f>1000/executionTime1[[#This Row],[Colonna1]]</f>
        <v>24.077239785231022</v>
      </c>
      <c r="F39">
        <v>38</v>
      </c>
      <c r="G39">
        <v>186387</v>
      </c>
      <c r="H39">
        <f>executionTime5__2[[#This Row],[executionTime]]/1000</f>
        <v>186.387</v>
      </c>
      <c r="I39">
        <f>5000/executionTime5__2[[#This Row],[Colonna1]]</f>
        <v>26.825905240172329</v>
      </c>
      <c r="K39">
        <v>38</v>
      </c>
      <c r="L39">
        <v>357588</v>
      </c>
      <c r="M39">
        <f>executionTime10__2[[#This Row],[executionTime]]/1000</f>
        <v>357.58800000000002</v>
      </c>
      <c r="N39">
        <f>10000/executionTime10__2[[#This Row],[Colonna1]]</f>
        <v>27.965144244214009</v>
      </c>
      <c r="P39">
        <v>38</v>
      </c>
      <c r="Q39">
        <v>545116</v>
      </c>
      <c r="R39">
        <f>executionTime15__2[[#This Row],[executionTime]]/1000</f>
        <v>545.11599999999999</v>
      </c>
      <c r="S39">
        <f>15000/executionTime15__2[[#This Row],[Colonna1]]</f>
        <v>27.517078933658158</v>
      </c>
      <c r="U39">
        <v>38</v>
      </c>
      <c r="V39">
        <v>719267</v>
      </c>
      <c r="W39">
        <f>executionTime20__2[[#This Row],[executionTime]]/1000</f>
        <v>719.26700000000005</v>
      </c>
      <c r="X39">
        <f>20000/executionTime20__2[[#This Row],[Colonna1]]</f>
        <v>27.806085918024877</v>
      </c>
    </row>
    <row r="40" spans="1:24" x14ac:dyDescent="0.3">
      <c r="A40">
        <v>39</v>
      </c>
      <c r="B40">
        <v>42833</v>
      </c>
      <c r="C40">
        <f>executionTime1[[#This Row],[executionTime]]/1000</f>
        <v>42.832999999999998</v>
      </c>
      <c r="D40">
        <f>1000/executionTime1[[#This Row],[Colonna1]]</f>
        <v>23.346485186655151</v>
      </c>
      <c r="F40">
        <v>39</v>
      </c>
      <c r="G40">
        <v>182400</v>
      </c>
      <c r="H40">
        <f>executionTime5__2[[#This Row],[executionTime]]/1000</f>
        <v>182.4</v>
      </c>
      <c r="I40">
        <f>5000/executionTime5__2[[#This Row],[Colonna1]]</f>
        <v>27.412280701754383</v>
      </c>
      <c r="K40">
        <v>39</v>
      </c>
      <c r="L40">
        <v>356925</v>
      </c>
      <c r="M40">
        <f>executionTime10__2[[#This Row],[executionTime]]/1000</f>
        <v>356.92500000000001</v>
      </c>
      <c r="N40">
        <f>10000/executionTime10__2[[#This Row],[Colonna1]]</f>
        <v>28.017090425159346</v>
      </c>
      <c r="P40">
        <v>39</v>
      </c>
      <c r="Q40">
        <v>535962</v>
      </c>
      <c r="R40">
        <f>executionTime15__2[[#This Row],[executionTime]]/1000</f>
        <v>535.96199999999999</v>
      </c>
      <c r="S40">
        <f>15000/executionTime15__2[[#This Row],[Colonna1]]</f>
        <v>27.98705878401827</v>
      </c>
      <c r="U40">
        <v>39</v>
      </c>
      <c r="V40">
        <v>725411</v>
      </c>
      <c r="W40">
        <f>executionTime20__2[[#This Row],[executionTime]]/1000</f>
        <v>725.41099999999994</v>
      </c>
      <c r="X40">
        <f>20000/executionTime20__2[[#This Row],[Colonna1]]</f>
        <v>27.570577231390207</v>
      </c>
    </row>
    <row r="41" spans="1:24" x14ac:dyDescent="0.3">
      <c r="A41">
        <v>40</v>
      </c>
      <c r="B41">
        <v>40446</v>
      </c>
      <c r="C41">
        <f>executionTime1[[#This Row],[executionTime]]/1000</f>
        <v>40.445999999999998</v>
      </c>
      <c r="D41">
        <f>1000/executionTime1[[#This Row],[Colonna1]]</f>
        <v>24.724323789744354</v>
      </c>
      <c r="F41">
        <v>40</v>
      </c>
      <c r="G41">
        <v>195008</v>
      </c>
      <c r="H41">
        <f>executionTime5__2[[#This Row],[executionTime]]/1000</f>
        <v>195.00800000000001</v>
      </c>
      <c r="I41">
        <f>5000/executionTime5__2[[#This Row],[Colonna1]]</f>
        <v>25.639973744666886</v>
      </c>
      <c r="K41">
        <v>40</v>
      </c>
      <c r="L41">
        <v>359733</v>
      </c>
      <c r="M41">
        <f>executionTime10__2[[#This Row],[executionTime]]/1000</f>
        <v>359.733</v>
      </c>
      <c r="N41">
        <f>10000/executionTime10__2[[#This Row],[Colonna1]]</f>
        <v>27.798394920677278</v>
      </c>
      <c r="P41">
        <v>40</v>
      </c>
      <c r="Q41">
        <v>531568</v>
      </c>
      <c r="R41">
        <f>executionTime15__2[[#This Row],[executionTime]]/1000</f>
        <v>531.56799999999998</v>
      </c>
      <c r="S41">
        <f>15000/executionTime15__2[[#This Row],[Colonna1]]</f>
        <v>28.218402913644162</v>
      </c>
      <c r="U41">
        <v>40</v>
      </c>
      <c r="V41">
        <v>704618</v>
      </c>
      <c r="W41">
        <f>executionTime20__2[[#This Row],[executionTime]]/1000</f>
        <v>704.61800000000005</v>
      </c>
      <c r="X41">
        <f>20000/executionTime20__2[[#This Row],[Colonna1]]</f>
        <v>28.38417411987772</v>
      </c>
    </row>
  </sheetData>
  <phoneticPr fontId="1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5E5A-FDF3-42A5-BAD7-F86CBDC706E9}">
  <dimension ref="A1:X41"/>
  <sheetViews>
    <sheetView topLeftCell="O10" workbookViewId="0">
      <selection activeCell="I2" sqref="I2"/>
    </sheetView>
  </sheetViews>
  <sheetFormatPr defaultRowHeight="14.4" x14ac:dyDescent="0.3"/>
  <cols>
    <col min="1" max="1" width="11" bestFit="1" customWidth="1"/>
    <col min="2" max="2" width="15.6640625" bestFit="1" customWidth="1"/>
    <col min="6" max="6" width="11" bestFit="1" customWidth="1"/>
    <col min="7" max="7" width="15.6640625" bestFit="1" customWidth="1"/>
    <col min="11" max="11" width="11" bestFit="1" customWidth="1"/>
    <col min="12" max="12" width="15.6640625" bestFit="1" customWidth="1"/>
    <col min="16" max="16" width="11" bestFit="1" customWidth="1"/>
    <col min="17" max="17" width="15.6640625" bestFit="1" customWidth="1"/>
    <col min="21" max="21" width="11" bestFit="1" customWidth="1"/>
    <col min="22" max="22" width="15.6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3">
      <c r="A2">
        <v>1</v>
      </c>
      <c r="B2">
        <v>373383</v>
      </c>
      <c r="C2">
        <f>executionTime1__3[[#This Row],[executionTime]]/1000</f>
        <v>373.38299999999998</v>
      </c>
      <c r="D2">
        <f>1000/executionTime1__3[[#This Row],[Colonna1]]</f>
        <v>2.6782151303085575</v>
      </c>
      <c r="F2">
        <v>1</v>
      </c>
      <c r="G2">
        <v>1861076</v>
      </c>
      <c r="H2">
        <f>executionTime5__3[[#This Row],[executionTime]]/1000</f>
        <v>1861.076</v>
      </c>
      <c r="I2">
        <f>5000/executionTime5__3[[#This Row],[Colonna1]]</f>
        <v>2.6866178490292714</v>
      </c>
      <c r="K2">
        <v>1</v>
      </c>
      <c r="L2">
        <v>3719193</v>
      </c>
      <c r="M2">
        <f>executionTime10__3[[#This Row],[executionTime]]/1000</f>
        <v>3719.1930000000002</v>
      </c>
      <c r="N2">
        <f>10000/executionTime10__3[[#This Row],[Colonna1]]</f>
        <v>2.6887553294491573</v>
      </c>
      <c r="P2">
        <v>1</v>
      </c>
      <c r="Q2">
        <v>5642196</v>
      </c>
      <c r="R2">
        <f>executionTime15__3[[#This Row],[executionTime]]/1000</f>
        <v>5642.1959999999999</v>
      </c>
      <c r="S2">
        <f>15000/executionTime15__3[[#This Row],[Colonna1]]</f>
        <v>2.6585393346845803</v>
      </c>
      <c r="U2">
        <v>1</v>
      </c>
      <c r="V2">
        <v>7565345</v>
      </c>
      <c r="W2">
        <f>executionTime20__3[[#This Row],[executionTime]]/1000</f>
        <v>7565.3450000000003</v>
      </c>
      <c r="X2">
        <f>20000/executionTime20__3[[#This Row],[Colonna1]]</f>
        <v>2.6436335685946908</v>
      </c>
    </row>
    <row r="3" spans="1:24" x14ac:dyDescent="0.3">
      <c r="A3">
        <v>2</v>
      </c>
      <c r="B3">
        <v>190109</v>
      </c>
      <c r="C3">
        <f>executionTime1__3[[#This Row],[executionTime]]/1000</f>
        <v>190.10900000000001</v>
      </c>
      <c r="D3">
        <f>1000/executionTime1__3[[#This Row],[Colonna1]]</f>
        <v>5.2601402353386737</v>
      </c>
      <c r="F3">
        <v>2</v>
      </c>
      <c r="G3">
        <v>967270</v>
      </c>
      <c r="H3">
        <f>executionTime5__3[[#This Row],[executionTime]]/1000</f>
        <v>967.27</v>
      </c>
      <c r="I3">
        <f>5000/executionTime5__3[[#This Row],[Colonna1]]</f>
        <v>5.1691875071076332</v>
      </c>
      <c r="K3">
        <v>2</v>
      </c>
      <c r="L3">
        <v>1934325</v>
      </c>
      <c r="M3">
        <f>executionTime10__3[[#This Row],[executionTime]]/1000</f>
        <v>1934.325</v>
      </c>
      <c r="N3">
        <f>10000/executionTime10__3[[#This Row],[Colonna1]]</f>
        <v>5.1697620617011104</v>
      </c>
      <c r="P3">
        <v>2</v>
      </c>
      <c r="Q3">
        <v>2939566</v>
      </c>
      <c r="R3">
        <f>executionTime15__3[[#This Row],[executionTime]]/1000</f>
        <v>2939.5659999999998</v>
      </c>
      <c r="S3">
        <f>15000/executionTime15__3[[#This Row],[Colonna1]]</f>
        <v>5.1027940859296921</v>
      </c>
      <c r="U3">
        <v>2</v>
      </c>
      <c r="V3">
        <v>3939763</v>
      </c>
      <c r="W3">
        <f>executionTime20__3[[#This Row],[executionTime]]/1000</f>
        <v>3939.7629999999999</v>
      </c>
      <c r="X3">
        <f>20000/executionTime20__3[[#This Row],[Colonna1]]</f>
        <v>5.0764474918922788</v>
      </c>
    </row>
    <row r="4" spans="1:24" x14ac:dyDescent="0.3">
      <c r="A4">
        <v>3</v>
      </c>
      <c r="B4">
        <v>135286</v>
      </c>
      <c r="C4">
        <f>executionTime1__3[[#This Row],[executionTime]]/1000</f>
        <v>135.286</v>
      </c>
      <c r="D4">
        <f>1000/executionTime1__3[[#This Row],[Colonna1]]</f>
        <v>7.3917478526972484</v>
      </c>
      <c r="F4">
        <v>3</v>
      </c>
      <c r="G4">
        <v>684791</v>
      </c>
      <c r="H4">
        <f>executionTime5__3[[#This Row],[executionTime]]/1000</f>
        <v>684.79100000000005</v>
      </c>
      <c r="I4">
        <f>5000/executionTime5__3[[#This Row],[Colonna1]]</f>
        <v>7.3014978292646946</v>
      </c>
      <c r="K4">
        <v>3</v>
      </c>
      <c r="L4">
        <v>1367419</v>
      </c>
      <c r="M4">
        <f>executionTime10__3[[#This Row],[executionTime]]/1000</f>
        <v>1367.4190000000001</v>
      </c>
      <c r="N4">
        <f>10000/executionTime10__3[[#This Row],[Colonna1]]</f>
        <v>7.3130474273064801</v>
      </c>
      <c r="P4">
        <v>3</v>
      </c>
      <c r="Q4">
        <v>2068652</v>
      </c>
      <c r="R4">
        <f>executionTime15__3[[#This Row],[executionTime]]/1000</f>
        <v>2068.652</v>
      </c>
      <c r="S4">
        <f>15000/executionTime15__3[[#This Row],[Colonna1]]</f>
        <v>7.2510987831689429</v>
      </c>
      <c r="U4">
        <v>3</v>
      </c>
      <c r="V4">
        <v>2761935</v>
      </c>
      <c r="W4">
        <f>executionTime20__3[[#This Row],[executionTime]]/1000</f>
        <v>2761.9349999999999</v>
      </c>
      <c r="X4">
        <f>20000/executionTime20__3[[#This Row],[Colonna1]]</f>
        <v>7.241300030594493</v>
      </c>
    </row>
    <row r="5" spans="1:24" x14ac:dyDescent="0.3">
      <c r="A5">
        <v>4</v>
      </c>
      <c r="B5">
        <v>117447</v>
      </c>
      <c r="C5">
        <f>executionTime1__3[[#This Row],[executionTime]]/1000</f>
        <v>117.447</v>
      </c>
      <c r="D5">
        <f>1000/executionTime1__3[[#This Row],[Colonna1]]</f>
        <v>8.51447887132068</v>
      </c>
      <c r="F5">
        <v>4</v>
      </c>
      <c r="G5">
        <v>535047</v>
      </c>
      <c r="H5">
        <f>executionTime5__3[[#This Row],[executionTime]]/1000</f>
        <v>535.04700000000003</v>
      </c>
      <c r="I5">
        <f>5000/executionTime5__3[[#This Row],[Colonna1]]</f>
        <v>9.3449734322405309</v>
      </c>
      <c r="K5">
        <v>4</v>
      </c>
      <c r="L5">
        <v>1065336</v>
      </c>
      <c r="M5">
        <f>executionTime10__3[[#This Row],[executionTime]]/1000</f>
        <v>1065.336</v>
      </c>
      <c r="N5">
        <f>10000/executionTime10__3[[#This Row],[Colonna1]]</f>
        <v>9.3867099206259805</v>
      </c>
      <c r="P5">
        <v>4</v>
      </c>
      <c r="Q5">
        <v>1608725</v>
      </c>
      <c r="R5">
        <f>executionTime15__3[[#This Row],[executionTime]]/1000</f>
        <v>1608.7249999999999</v>
      </c>
      <c r="S5">
        <f>15000/executionTime15__3[[#This Row],[Colonna1]]</f>
        <v>9.324154221510824</v>
      </c>
      <c r="U5">
        <v>4</v>
      </c>
      <c r="V5">
        <v>2136857</v>
      </c>
      <c r="W5">
        <f>executionTime20__3[[#This Row],[executionTime]]/1000</f>
        <v>2136.857</v>
      </c>
      <c r="X5">
        <f>20000/executionTime20__3[[#This Row],[Colonna1]]</f>
        <v>9.359540671182021</v>
      </c>
    </row>
    <row r="6" spans="1:24" x14ac:dyDescent="0.3">
      <c r="A6">
        <v>5</v>
      </c>
      <c r="B6">
        <v>97140</v>
      </c>
      <c r="C6">
        <f>executionTime1__3[[#This Row],[executionTime]]/1000</f>
        <v>97.14</v>
      </c>
      <c r="D6">
        <f>1000/executionTime1__3[[#This Row],[Colonna1]]</f>
        <v>10.294420424130122</v>
      </c>
      <c r="F6">
        <v>5</v>
      </c>
      <c r="G6">
        <v>443748</v>
      </c>
      <c r="H6">
        <f>executionTime5__3[[#This Row],[executionTime]]/1000</f>
        <v>443.74799999999999</v>
      </c>
      <c r="I6">
        <f>5000/executionTime5__3[[#This Row],[Colonna1]]</f>
        <v>11.267656417606389</v>
      </c>
      <c r="K6">
        <v>5</v>
      </c>
      <c r="L6">
        <v>875918</v>
      </c>
      <c r="M6">
        <f>executionTime10__3[[#This Row],[executionTime]]/1000</f>
        <v>875.91800000000001</v>
      </c>
      <c r="N6">
        <f>10000/executionTime10__3[[#This Row],[Colonna1]]</f>
        <v>11.416593790742969</v>
      </c>
      <c r="P6">
        <v>5</v>
      </c>
      <c r="Q6">
        <v>1352699</v>
      </c>
      <c r="R6">
        <f>executionTime15__3[[#This Row],[executionTime]]/1000</f>
        <v>1352.6990000000001</v>
      </c>
      <c r="S6">
        <f>15000/executionTime15__3[[#This Row],[Colonna1]]</f>
        <v>11.088941442257294</v>
      </c>
      <c r="U6">
        <v>5</v>
      </c>
      <c r="V6">
        <v>1776903</v>
      </c>
      <c r="W6">
        <f>executionTime20__3[[#This Row],[executionTime]]/1000</f>
        <v>1776.903</v>
      </c>
      <c r="X6">
        <f>20000/executionTime20__3[[#This Row],[Colonna1]]</f>
        <v>11.255538428377914</v>
      </c>
    </row>
    <row r="7" spans="1:24" x14ac:dyDescent="0.3">
      <c r="A7">
        <v>6</v>
      </c>
      <c r="B7">
        <v>73188</v>
      </c>
      <c r="C7">
        <f>executionTime1__3[[#This Row],[executionTime]]/1000</f>
        <v>73.188000000000002</v>
      </c>
      <c r="D7">
        <f>1000/executionTime1__3[[#This Row],[Colonna1]]</f>
        <v>13.663442094332403</v>
      </c>
      <c r="F7">
        <v>6</v>
      </c>
      <c r="G7">
        <v>384879</v>
      </c>
      <c r="H7">
        <f>executionTime5__3[[#This Row],[executionTime]]/1000</f>
        <v>384.87900000000002</v>
      </c>
      <c r="I7">
        <f>5000/executionTime5__3[[#This Row],[Colonna1]]</f>
        <v>12.991095902868173</v>
      </c>
      <c r="K7">
        <v>6</v>
      </c>
      <c r="L7">
        <v>777737</v>
      </c>
      <c r="M7">
        <f>executionTime10__3[[#This Row],[executionTime]]/1000</f>
        <v>777.73699999999997</v>
      </c>
      <c r="N7">
        <f>10000/executionTime10__3[[#This Row],[Colonna1]]</f>
        <v>12.857816974118501</v>
      </c>
      <c r="P7">
        <v>6</v>
      </c>
      <c r="Q7">
        <v>1174999</v>
      </c>
      <c r="R7">
        <f>executionTime15__3[[#This Row],[executionTime]]/1000</f>
        <v>1174.999</v>
      </c>
      <c r="S7">
        <f>15000/executionTime15__3[[#This Row],[Colonna1]]</f>
        <v>12.765968311462393</v>
      </c>
      <c r="U7">
        <v>6</v>
      </c>
      <c r="V7">
        <v>1563449</v>
      </c>
      <c r="W7">
        <f>executionTime20__3[[#This Row],[executionTime]]/1000</f>
        <v>1563.4490000000001</v>
      </c>
      <c r="X7">
        <f>20000/executionTime20__3[[#This Row],[Colonna1]]</f>
        <v>12.792230510876914</v>
      </c>
    </row>
    <row r="8" spans="1:24" x14ac:dyDescent="0.3">
      <c r="A8">
        <v>7</v>
      </c>
      <c r="B8">
        <v>72563</v>
      </c>
      <c r="C8">
        <f>executionTime1__3[[#This Row],[executionTime]]/1000</f>
        <v>72.563000000000002</v>
      </c>
      <c r="D8">
        <f>1000/executionTime1__3[[#This Row],[Colonna1]]</f>
        <v>13.781128123148161</v>
      </c>
      <c r="F8">
        <v>7</v>
      </c>
      <c r="G8">
        <v>357086</v>
      </c>
      <c r="H8">
        <f>executionTime5__3[[#This Row],[executionTime]]/1000</f>
        <v>357.08600000000001</v>
      </c>
      <c r="I8">
        <f>5000/executionTime5__3[[#This Row],[Colonna1]]</f>
        <v>14.002229154881457</v>
      </c>
      <c r="K8">
        <v>7</v>
      </c>
      <c r="L8">
        <v>700485</v>
      </c>
      <c r="M8">
        <f>executionTime10__3[[#This Row],[executionTime]]/1000</f>
        <v>700.48500000000001</v>
      </c>
      <c r="N8">
        <f>10000/executionTime10__3[[#This Row],[Colonna1]]</f>
        <v>14.275823179654097</v>
      </c>
      <c r="P8">
        <v>7</v>
      </c>
      <c r="Q8">
        <v>1068616</v>
      </c>
      <c r="R8">
        <f>executionTime15__3[[#This Row],[executionTime]]/1000</f>
        <v>1068.616</v>
      </c>
      <c r="S8">
        <f>15000/executionTime15__3[[#This Row],[Colonna1]]</f>
        <v>14.036847660899706</v>
      </c>
      <c r="U8">
        <v>7</v>
      </c>
      <c r="V8">
        <v>1437807</v>
      </c>
      <c r="W8">
        <f>executionTime20__3[[#This Row],[executionTime]]/1000</f>
        <v>1437.807</v>
      </c>
      <c r="X8">
        <f>20000/executionTime20__3[[#This Row],[Colonna1]]</f>
        <v>13.9100727705457</v>
      </c>
    </row>
    <row r="9" spans="1:24" x14ac:dyDescent="0.3">
      <c r="A9">
        <v>8</v>
      </c>
      <c r="B9">
        <v>69282</v>
      </c>
      <c r="C9">
        <f>executionTime1__3[[#This Row],[executionTime]]/1000</f>
        <v>69.281999999999996</v>
      </c>
      <c r="D9">
        <f>1000/executionTime1__3[[#This Row],[Colonna1]]</f>
        <v>14.433763459484426</v>
      </c>
      <c r="F9">
        <v>8</v>
      </c>
      <c r="G9">
        <v>336294</v>
      </c>
      <c r="H9">
        <f>executionTime5__3[[#This Row],[executionTime]]/1000</f>
        <v>336.29399999999998</v>
      </c>
      <c r="I9">
        <f>5000/executionTime5__3[[#This Row],[Colonna1]]</f>
        <v>14.867942930887855</v>
      </c>
      <c r="K9">
        <v>8</v>
      </c>
      <c r="L9">
        <v>649866</v>
      </c>
      <c r="M9">
        <f>executionTime10__3[[#This Row],[executionTime]]/1000</f>
        <v>649.86599999999999</v>
      </c>
      <c r="N9">
        <f>10000/executionTime10__3[[#This Row],[Colonna1]]</f>
        <v>15.38778763622039</v>
      </c>
      <c r="P9">
        <v>8</v>
      </c>
      <c r="Q9">
        <v>981024</v>
      </c>
      <c r="R9">
        <f>executionTime15__3[[#This Row],[executionTime]]/1000</f>
        <v>981.024</v>
      </c>
      <c r="S9">
        <f>15000/executionTime15__3[[#This Row],[Colonna1]]</f>
        <v>15.290145806830415</v>
      </c>
      <c r="U9">
        <v>8</v>
      </c>
      <c r="V9">
        <v>1305258</v>
      </c>
      <c r="W9">
        <f>executionTime20__3[[#This Row],[executionTime]]/1000</f>
        <v>1305.258</v>
      </c>
      <c r="X9">
        <f>20000/executionTime20__3[[#This Row],[Colonna1]]</f>
        <v>15.322641194307945</v>
      </c>
    </row>
    <row r="10" spans="1:24" x14ac:dyDescent="0.3">
      <c r="A10">
        <v>9</v>
      </c>
      <c r="B10">
        <v>67685</v>
      </c>
      <c r="C10">
        <f>executionTime1__3[[#This Row],[executionTime]]/1000</f>
        <v>67.685000000000002</v>
      </c>
      <c r="D10">
        <f>1000/executionTime1__3[[#This Row],[Colonna1]]</f>
        <v>14.774322227967792</v>
      </c>
      <c r="F10">
        <v>9</v>
      </c>
      <c r="G10">
        <v>334036</v>
      </c>
      <c r="H10">
        <f>executionTime5__3[[#This Row],[executionTime]]/1000</f>
        <v>334.036</v>
      </c>
      <c r="I10">
        <f>5000/executionTime5__3[[#This Row],[Colonna1]]</f>
        <v>14.968446514746914</v>
      </c>
      <c r="K10">
        <v>9</v>
      </c>
      <c r="L10">
        <v>624618</v>
      </c>
      <c r="M10">
        <f>executionTime10__3[[#This Row],[executionTime]]/1000</f>
        <v>624.61800000000005</v>
      </c>
      <c r="N10">
        <f>10000/executionTime10__3[[#This Row],[Colonna1]]</f>
        <v>16.009785180702444</v>
      </c>
      <c r="P10">
        <v>9</v>
      </c>
      <c r="Q10">
        <v>922940</v>
      </c>
      <c r="R10">
        <f>executionTime15__3[[#This Row],[executionTime]]/1000</f>
        <v>922.94</v>
      </c>
      <c r="S10">
        <f>15000/executionTime15__3[[#This Row],[Colonna1]]</f>
        <v>16.252410774264849</v>
      </c>
      <c r="U10">
        <v>9</v>
      </c>
      <c r="V10">
        <v>1279646</v>
      </c>
      <c r="W10">
        <f>executionTime20__3[[#This Row],[executionTime]]/1000</f>
        <v>1279.646</v>
      </c>
      <c r="X10">
        <f>20000/executionTime20__3[[#This Row],[Colonna1]]</f>
        <v>15.629322484499619</v>
      </c>
    </row>
    <row r="11" spans="1:24" x14ac:dyDescent="0.3">
      <c r="A11">
        <v>10</v>
      </c>
      <c r="B11">
        <v>65117</v>
      </c>
      <c r="C11">
        <f>executionTime1__3[[#This Row],[executionTime]]/1000</f>
        <v>65.117000000000004</v>
      </c>
      <c r="D11">
        <f>1000/executionTime1__3[[#This Row],[Colonna1]]</f>
        <v>15.356972833515057</v>
      </c>
      <c r="F11">
        <v>10</v>
      </c>
      <c r="G11">
        <v>315946</v>
      </c>
      <c r="H11">
        <f>executionTime5__3[[#This Row],[executionTime]]/1000</f>
        <v>315.94600000000003</v>
      </c>
      <c r="I11">
        <f>5000/executionTime5__3[[#This Row],[Colonna1]]</f>
        <v>15.825489165870115</v>
      </c>
      <c r="K11">
        <v>10</v>
      </c>
      <c r="L11">
        <v>604257</v>
      </c>
      <c r="M11">
        <f>executionTime10__3[[#This Row],[executionTime]]/1000</f>
        <v>604.25699999999995</v>
      </c>
      <c r="N11">
        <f>10000/executionTime10__3[[#This Row],[Colonna1]]</f>
        <v>16.549249739763049</v>
      </c>
      <c r="P11">
        <v>10</v>
      </c>
      <c r="Q11">
        <v>902149</v>
      </c>
      <c r="R11">
        <f>executionTime15__3[[#This Row],[executionTime]]/1000</f>
        <v>902.149</v>
      </c>
      <c r="S11">
        <f>15000/executionTime15__3[[#This Row],[Colonna1]]</f>
        <v>16.626965168724901</v>
      </c>
      <c r="U11">
        <v>10</v>
      </c>
      <c r="V11">
        <v>1170370</v>
      </c>
      <c r="W11">
        <f>executionTime20__3[[#This Row],[executionTime]]/1000</f>
        <v>1170.3699999999999</v>
      </c>
      <c r="X11">
        <f>20000/executionTime20__3[[#This Row],[Colonna1]]</f>
        <v>17.088613002725637</v>
      </c>
    </row>
    <row r="12" spans="1:24" x14ac:dyDescent="0.3">
      <c r="A12">
        <v>11</v>
      </c>
      <c r="B12">
        <v>62597</v>
      </c>
      <c r="C12">
        <f>executionTime1__3[[#This Row],[executionTime]]/1000</f>
        <v>62.597000000000001</v>
      </c>
      <c r="D12">
        <f>1000/executionTime1__3[[#This Row],[Colonna1]]</f>
        <v>15.975206479543747</v>
      </c>
      <c r="F12">
        <v>11</v>
      </c>
      <c r="G12">
        <v>289102</v>
      </c>
      <c r="H12">
        <f>executionTime5__3[[#This Row],[executionTime]]/1000</f>
        <v>289.10199999999998</v>
      </c>
      <c r="I12">
        <f>5000/executionTime5__3[[#This Row],[Colonna1]]</f>
        <v>17.294933967942111</v>
      </c>
      <c r="K12">
        <v>11</v>
      </c>
      <c r="L12">
        <v>541408</v>
      </c>
      <c r="M12">
        <f>executionTime10__3[[#This Row],[executionTime]]/1000</f>
        <v>541.40800000000002</v>
      </c>
      <c r="N12">
        <f>10000/executionTime10__3[[#This Row],[Colonna1]]</f>
        <v>18.470358768248715</v>
      </c>
      <c r="P12">
        <v>11</v>
      </c>
      <c r="Q12">
        <v>835470</v>
      </c>
      <c r="R12">
        <f>executionTime15__3[[#This Row],[executionTime]]/1000</f>
        <v>835.47</v>
      </c>
      <c r="S12">
        <f>15000/executionTime15__3[[#This Row],[Colonna1]]</f>
        <v>17.953966031096268</v>
      </c>
      <c r="U12">
        <v>11</v>
      </c>
      <c r="V12">
        <v>1134655</v>
      </c>
      <c r="W12">
        <f>executionTime20__3[[#This Row],[executionTime]]/1000</f>
        <v>1134.655</v>
      </c>
      <c r="X12">
        <f>20000/executionTime20__3[[#This Row],[Colonna1]]</f>
        <v>17.626503210226897</v>
      </c>
    </row>
    <row r="13" spans="1:24" x14ac:dyDescent="0.3">
      <c r="A13">
        <v>12</v>
      </c>
      <c r="B13">
        <v>55395</v>
      </c>
      <c r="C13">
        <f>executionTime1__3[[#This Row],[executionTime]]/1000</f>
        <v>55.395000000000003</v>
      </c>
      <c r="D13">
        <f>1000/executionTime1__3[[#This Row],[Colonna1]]</f>
        <v>18.052170773535515</v>
      </c>
      <c r="F13">
        <v>12</v>
      </c>
      <c r="G13">
        <v>282194</v>
      </c>
      <c r="H13">
        <f>executionTime5__3[[#This Row],[executionTime]]/1000</f>
        <v>282.19400000000002</v>
      </c>
      <c r="I13">
        <f>5000/executionTime5__3[[#This Row],[Colonna1]]</f>
        <v>17.718307263797247</v>
      </c>
      <c r="K13">
        <v>12</v>
      </c>
      <c r="L13">
        <v>533908</v>
      </c>
      <c r="M13">
        <f>executionTime10__3[[#This Row],[executionTime]]/1000</f>
        <v>533.90800000000002</v>
      </c>
      <c r="N13">
        <f>10000/executionTime10__3[[#This Row],[Colonna1]]</f>
        <v>18.729818620436479</v>
      </c>
      <c r="P13">
        <v>12</v>
      </c>
      <c r="Q13">
        <v>787109</v>
      </c>
      <c r="R13">
        <f>executionTime15__3[[#This Row],[executionTime]]/1000</f>
        <v>787.10900000000004</v>
      </c>
      <c r="S13">
        <f>15000/executionTime15__3[[#This Row],[Colonna1]]</f>
        <v>19.057081039601883</v>
      </c>
      <c r="U13">
        <v>12</v>
      </c>
      <c r="V13">
        <v>1071123</v>
      </c>
      <c r="W13">
        <f>executionTime20__3[[#This Row],[executionTime]]/1000</f>
        <v>1071.123</v>
      </c>
      <c r="X13">
        <f>20000/executionTime20__3[[#This Row],[Colonna1]]</f>
        <v>18.671991918761897</v>
      </c>
    </row>
    <row r="14" spans="1:24" x14ac:dyDescent="0.3">
      <c r="A14">
        <v>13</v>
      </c>
      <c r="B14">
        <v>55688</v>
      </c>
      <c r="C14">
        <f>executionTime1__3[[#This Row],[executionTime]]/1000</f>
        <v>55.688000000000002</v>
      </c>
      <c r="D14">
        <f>1000/executionTime1__3[[#This Row],[Colonna1]]</f>
        <v>17.957190058899581</v>
      </c>
      <c r="F14">
        <v>13</v>
      </c>
      <c r="G14">
        <v>250026</v>
      </c>
      <c r="H14">
        <f>executionTime5__3[[#This Row],[executionTime]]/1000</f>
        <v>250.02600000000001</v>
      </c>
      <c r="I14">
        <f>5000/executionTime5__3[[#This Row],[Colonna1]]</f>
        <v>19.997920216297505</v>
      </c>
      <c r="K14">
        <v>13</v>
      </c>
      <c r="L14">
        <v>510261</v>
      </c>
      <c r="M14">
        <f>executionTime10__3[[#This Row],[executionTime]]/1000</f>
        <v>510.26100000000002</v>
      </c>
      <c r="N14">
        <f>10000/executionTime10__3[[#This Row],[Colonna1]]</f>
        <v>19.597813667907207</v>
      </c>
      <c r="P14">
        <v>13</v>
      </c>
      <c r="Q14">
        <v>746328</v>
      </c>
      <c r="R14">
        <f>executionTime15__3[[#This Row],[executionTime]]/1000</f>
        <v>746.32799999999997</v>
      </c>
      <c r="S14">
        <f>15000/executionTime15__3[[#This Row],[Colonna1]]</f>
        <v>20.098401775090846</v>
      </c>
      <c r="U14">
        <v>13</v>
      </c>
      <c r="V14">
        <v>986852</v>
      </c>
      <c r="W14">
        <f>executionTime20__3[[#This Row],[executionTime]]/1000</f>
        <v>986.85199999999998</v>
      </c>
      <c r="X14">
        <f>20000/executionTime20__3[[#This Row],[Colonna1]]</f>
        <v>20.266463461593027</v>
      </c>
    </row>
    <row r="15" spans="1:24" x14ac:dyDescent="0.3">
      <c r="A15">
        <v>14</v>
      </c>
      <c r="B15">
        <v>47972</v>
      </c>
      <c r="C15">
        <f>executionTime1__3[[#This Row],[executionTime]]/1000</f>
        <v>47.972000000000001</v>
      </c>
      <c r="D15">
        <f>1000/executionTime1__3[[#This Row],[Colonna1]]</f>
        <v>20.845493204369216</v>
      </c>
      <c r="F15">
        <v>14</v>
      </c>
      <c r="G15">
        <v>251282</v>
      </c>
      <c r="H15">
        <f>executionTime5__3[[#This Row],[executionTime]]/1000</f>
        <v>251.28200000000001</v>
      </c>
      <c r="I15">
        <f>5000/executionTime5__3[[#This Row],[Colonna1]]</f>
        <v>19.897963244482295</v>
      </c>
      <c r="K15">
        <v>14</v>
      </c>
      <c r="L15">
        <v>456673</v>
      </c>
      <c r="M15">
        <f>executionTime10__3[[#This Row],[executionTime]]/1000</f>
        <v>456.673</v>
      </c>
      <c r="N15">
        <f>10000/executionTime10__3[[#This Row],[Colonna1]]</f>
        <v>21.897506530931324</v>
      </c>
      <c r="P15">
        <v>14</v>
      </c>
      <c r="Q15">
        <v>718492</v>
      </c>
      <c r="R15">
        <f>executionTime15__3[[#This Row],[executionTime]]/1000</f>
        <v>718.49199999999996</v>
      </c>
      <c r="S15">
        <f>15000/executionTime15__3[[#This Row],[Colonna1]]</f>
        <v>20.877059173936523</v>
      </c>
      <c r="U15">
        <v>14</v>
      </c>
      <c r="V15">
        <v>947425</v>
      </c>
      <c r="W15">
        <f>executionTime20__3[[#This Row],[executionTime]]/1000</f>
        <v>947.42499999999995</v>
      </c>
      <c r="X15">
        <f>20000/executionTime20__3[[#This Row],[Colonna1]]</f>
        <v>21.109850383935406</v>
      </c>
    </row>
    <row r="16" spans="1:24" x14ac:dyDescent="0.3">
      <c r="A16">
        <v>15</v>
      </c>
      <c r="B16">
        <v>49257</v>
      </c>
      <c r="C16">
        <f>executionTime1__3[[#This Row],[executionTime]]/1000</f>
        <v>49.256999999999998</v>
      </c>
      <c r="D16">
        <f>1000/executionTime1__3[[#This Row],[Colonna1]]</f>
        <v>20.30168300952149</v>
      </c>
      <c r="F16">
        <v>15</v>
      </c>
      <c r="G16">
        <v>232988</v>
      </c>
      <c r="H16">
        <f>executionTime5__3[[#This Row],[executionTime]]/1000</f>
        <v>232.988</v>
      </c>
      <c r="I16">
        <f>5000/executionTime5__3[[#This Row],[Colonna1]]</f>
        <v>21.460332720998505</v>
      </c>
      <c r="K16">
        <v>15</v>
      </c>
      <c r="L16">
        <v>448442</v>
      </c>
      <c r="M16">
        <f>executionTime10__3[[#This Row],[executionTime]]/1000</f>
        <v>448.44200000000001</v>
      </c>
      <c r="N16">
        <f>10000/executionTime10__3[[#This Row],[Colonna1]]</f>
        <v>22.299427796682735</v>
      </c>
      <c r="P16">
        <v>15</v>
      </c>
      <c r="Q16">
        <v>671517</v>
      </c>
      <c r="R16">
        <f>executionTime15__3[[#This Row],[executionTime]]/1000</f>
        <v>671.51700000000005</v>
      </c>
      <c r="S16">
        <f>15000/executionTime15__3[[#This Row],[Colonna1]]</f>
        <v>22.337483637793234</v>
      </c>
      <c r="U16">
        <v>15</v>
      </c>
      <c r="V16">
        <v>916567</v>
      </c>
      <c r="W16">
        <f>executionTime20__3[[#This Row],[executionTime]]/1000</f>
        <v>916.56700000000001</v>
      </c>
      <c r="X16">
        <f>20000/executionTime20__3[[#This Row],[Colonna1]]</f>
        <v>21.820554307541073</v>
      </c>
    </row>
    <row r="17" spans="1:24" x14ac:dyDescent="0.3">
      <c r="A17">
        <v>16</v>
      </c>
      <c r="B17">
        <v>46578</v>
      </c>
      <c r="C17">
        <f>executionTime1__3[[#This Row],[executionTime]]/1000</f>
        <v>46.578000000000003</v>
      </c>
      <c r="D17">
        <f>1000/executionTime1__3[[#This Row],[Colonna1]]</f>
        <v>21.469363218686933</v>
      </c>
      <c r="F17">
        <v>16</v>
      </c>
      <c r="G17">
        <v>221286</v>
      </c>
      <c r="H17">
        <f>executionTime5__3[[#This Row],[executionTime]]/1000</f>
        <v>221.286</v>
      </c>
      <c r="I17">
        <f>5000/executionTime5__3[[#This Row],[Colonna1]]</f>
        <v>22.595193550427954</v>
      </c>
      <c r="K17">
        <v>16</v>
      </c>
      <c r="L17">
        <v>431800</v>
      </c>
      <c r="M17">
        <f>executionTime10__3[[#This Row],[executionTime]]/1000</f>
        <v>431.8</v>
      </c>
      <c r="N17">
        <f>10000/executionTime10__3[[#This Row],[Colonna1]]</f>
        <v>23.158869847151458</v>
      </c>
      <c r="P17">
        <v>16</v>
      </c>
      <c r="Q17">
        <v>648314</v>
      </c>
      <c r="R17">
        <f>executionTime15__3[[#This Row],[executionTime]]/1000</f>
        <v>648.31399999999996</v>
      </c>
      <c r="S17">
        <f>15000/executionTime15__3[[#This Row],[Colonna1]]</f>
        <v>23.136936731275277</v>
      </c>
      <c r="U17">
        <v>16</v>
      </c>
      <c r="V17">
        <v>862946</v>
      </c>
      <c r="W17">
        <f>executionTime20__3[[#This Row],[executionTime]]/1000</f>
        <v>862.94600000000003</v>
      </c>
      <c r="X17">
        <f>20000/executionTime20__3[[#This Row],[Colonna1]]</f>
        <v>23.176421236091251</v>
      </c>
    </row>
    <row r="18" spans="1:24" x14ac:dyDescent="0.3">
      <c r="A18">
        <v>17</v>
      </c>
      <c r="B18">
        <v>44228</v>
      </c>
      <c r="C18">
        <f>executionTime1__3[[#This Row],[executionTime]]/1000</f>
        <v>44.228000000000002</v>
      </c>
      <c r="D18">
        <f>1000/executionTime1__3[[#This Row],[Colonna1]]</f>
        <v>22.610111241747308</v>
      </c>
      <c r="F18">
        <v>17</v>
      </c>
      <c r="G18">
        <v>209549</v>
      </c>
      <c r="H18">
        <f>executionTime5__3[[#This Row],[executionTime]]/1000</f>
        <v>209.54900000000001</v>
      </c>
      <c r="I18">
        <f>5000/executionTime5__3[[#This Row],[Colonna1]]</f>
        <v>23.86076764861679</v>
      </c>
      <c r="K18">
        <v>17</v>
      </c>
      <c r="L18">
        <v>413535</v>
      </c>
      <c r="M18">
        <f>executionTime10__3[[#This Row],[executionTime]]/1000</f>
        <v>413.53500000000003</v>
      </c>
      <c r="N18">
        <f>10000/executionTime10__3[[#This Row],[Colonna1]]</f>
        <v>24.181750033249905</v>
      </c>
      <c r="P18">
        <v>17</v>
      </c>
      <c r="Q18">
        <v>617131</v>
      </c>
      <c r="R18">
        <f>executionTime15__3[[#This Row],[executionTime]]/1000</f>
        <v>617.13099999999997</v>
      </c>
      <c r="S18">
        <f>15000/executionTime15__3[[#This Row],[Colonna1]]</f>
        <v>24.306022546266515</v>
      </c>
      <c r="U18">
        <v>17</v>
      </c>
      <c r="V18">
        <v>821948</v>
      </c>
      <c r="W18">
        <f>executionTime20__3[[#This Row],[executionTime]]/1000</f>
        <v>821.94799999999998</v>
      </c>
      <c r="X18">
        <f>20000/executionTime20__3[[#This Row],[Colonna1]]</f>
        <v>24.332439521721568</v>
      </c>
    </row>
    <row r="19" spans="1:24" x14ac:dyDescent="0.3">
      <c r="A19">
        <v>18</v>
      </c>
      <c r="B19">
        <v>42362</v>
      </c>
      <c r="C19">
        <f>executionTime1__3[[#This Row],[executionTime]]/1000</f>
        <v>42.362000000000002</v>
      </c>
      <c r="D19">
        <f>1000/executionTime1__3[[#This Row],[Colonna1]]</f>
        <v>23.606062036731032</v>
      </c>
      <c r="F19">
        <v>18</v>
      </c>
      <c r="G19">
        <v>203172</v>
      </c>
      <c r="H19">
        <f>executionTime5__3[[#This Row],[executionTime]]/1000</f>
        <v>203.172</v>
      </c>
      <c r="I19">
        <f>5000/executionTime5__3[[#This Row],[Colonna1]]</f>
        <v>24.609690311657118</v>
      </c>
      <c r="K19">
        <v>18</v>
      </c>
      <c r="L19">
        <v>401777</v>
      </c>
      <c r="M19">
        <f>executionTime10__3[[#This Row],[executionTime]]/1000</f>
        <v>401.77699999999999</v>
      </c>
      <c r="N19">
        <f>10000/executionTime10__3[[#This Row],[Colonna1]]</f>
        <v>24.889428712942752</v>
      </c>
      <c r="P19">
        <v>18</v>
      </c>
      <c r="Q19">
        <v>606825</v>
      </c>
      <c r="R19">
        <f>executionTime15__3[[#This Row],[executionTime]]/1000</f>
        <v>606.82500000000005</v>
      </c>
      <c r="S19">
        <f>15000/executionTime15__3[[#This Row],[Colonna1]]</f>
        <v>24.718823384006921</v>
      </c>
      <c r="U19">
        <v>18</v>
      </c>
      <c r="V19">
        <v>795036</v>
      </c>
      <c r="W19">
        <f>executionTime20__3[[#This Row],[executionTime]]/1000</f>
        <v>795.03599999999994</v>
      </c>
      <c r="X19">
        <f>20000/executionTime20__3[[#This Row],[Colonna1]]</f>
        <v>25.156093560543173</v>
      </c>
    </row>
    <row r="20" spans="1:24" x14ac:dyDescent="0.3">
      <c r="A20">
        <v>19</v>
      </c>
      <c r="B20">
        <v>41416</v>
      </c>
      <c r="C20">
        <f>executionTime1__3[[#This Row],[executionTime]]/1000</f>
        <v>41.415999999999997</v>
      </c>
      <c r="D20">
        <f>1000/executionTime1__3[[#This Row],[Colonna1]]</f>
        <v>24.145257871354069</v>
      </c>
      <c r="F20">
        <v>19</v>
      </c>
      <c r="G20">
        <v>202978</v>
      </c>
      <c r="H20">
        <f>executionTime5__3[[#This Row],[executionTime]]/1000</f>
        <v>202.97800000000001</v>
      </c>
      <c r="I20">
        <f>5000/executionTime5__3[[#This Row],[Colonna1]]</f>
        <v>24.633211481047205</v>
      </c>
      <c r="K20">
        <v>19</v>
      </c>
      <c r="L20">
        <v>378507</v>
      </c>
      <c r="M20">
        <f>executionTime10__3[[#This Row],[executionTime]]/1000</f>
        <v>378.50700000000001</v>
      </c>
      <c r="N20">
        <f>10000/executionTime10__3[[#This Row],[Colonna1]]</f>
        <v>26.419590654862393</v>
      </c>
      <c r="P20">
        <v>19</v>
      </c>
      <c r="Q20">
        <v>562258</v>
      </c>
      <c r="R20">
        <f>executionTime15__3[[#This Row],[executionTime]]/1000</f>
        <v>562.25800000000004</v>
      </c>
      <c r="S20">
        <f>15000/executionTime15__3[[#This Row],[Colonna1]]</f>
        <v>26.678144197147926</v>
      </c>
      <c r="U20">
        <v>19</v>
      </c>
      <c r="V20">
        <v>767629</v>
      </c>
      <c r="W20">
        <f>executionTime20__3[[#This Row],[executionTime]]/1000</f>
        <v>767.62900000000002</v>
      </c>
      <c r="X20">
        <f>20000/executionTime20__3[[#This Row],[Colonna1]]</f>
        <v>26.054252770544103</v>
      </c>
    </row>
    <row r="21" spans="1:24" x14ac:dyDescent="0.3">
      <c r="A21">
        <v>20</v>
      </c>
      <c r="B21">
        <v>39487</v>
      </c>
      <c r="C21">
        <f>executionTime1__3[[#This Row],[executionTime]]/1000</f>
        <v>39.487000000000002</v>
      </c>
      <c r="D21">
        <f>1000/executionTime1__3[[#This Row],[Colonna1]]</f>
        <v>25.32479043735913</v>
      </c>
      <c r="F21">
        <v>20</v>
      </c>
      <c r="G21">
        <v>188847</v>
      </c>
      <c r="H21">
        <f>executionTime5__3[[#This Row],[executionTime]]/1000</f>
        <v>188.84700000000001</v>
      </c>
      <c r="I21">
        <f>5000/executionTime5__3[[#This Row],[Colonna1]]</f>
        <v>26.476459779609947</v>
      </c>
      <c r="K21">
        <v>20</v>
      </c>
      <c r="L21">
        <v>380531</v>
      </c>
      <c r="M21">
        <f>executionTime10__3[[#This Row],[executionTime]]/1000</f>
        <v>380.53100000000001</v>
      </c>
      <c r="N21">
        <f>10000/executionTime10__3[[#This Row],[Colonna1]]</f>
        <v>26.279067934018517</v>
      </c>
      <c r="P21">
        <v>20</v>
      </c>
      <c r="Q21">
        <v>564323</v>
      </c>
      <c r="R21">
        <f>executionTime15__3[[#This Row],[executionTime]]/1000</f>
        <v>564.32299999999998</v>
      </c>
      <c r="S21">
        <f>15000/executionTime15__3[[#This Row],[Colonna1]]</f>
        <v>26.580522147777071</v>
      </c>
      <c r="U21">
        <v>20</v>
      </c>
      <c r="V21">
        <v>731346</v>
      </c>
      <c r="W21">
        <f>executionTime20__3[[#This Row],[executionTime]]/1000</f>
        <v>731.346</v>
      </c>
      <c r="X21">
        <f>20000/executionTime20__3[[#This Row],[Colonna1]]</f>
        <v>27.346837201543455</v>
      </c>
    </row>
    <row r="22" spans="1:24" x14ac:dyDescent="0.3">
      <c r="A22">
        <v>21</v>
      </c>
      <c r="B22">
        <v>42398</v>
      </c>
      <c r="C22">
        <f>executionTime1__3[[#This Row],[executionTime]]/1000</f>
        <v>42.398000000000003</v>
      </c>
      <c r="D22">
        <f>1000/executionTime1__3[[#This Row],[Colonna1]]</f>
        <v>23.586018208406056</v>
      </c>
      <c r="F22">
        <v>21</v>
      </c>
      <c r="G22">
        <v>180725</v>
      </c>
      <c r="H22">
        <f>executionTime5__3[[#This Row],[executionTime]]/1000</f>
        <v>180.72499999999999</v>
      </c>
      <c r="I22">
        <f>5000/executionTime5__3[[#This Row],[Colonna1]]</f>
        <v>27.666343892654588</v>
      </c>
      <c r="K22">
        <v>21</v>
      </c>
      <c r="L22">
        <v>375267</v>
      </c>
      <c r="M22">
        <f>executionTime10__3[[#This Row],[executionTime]]/1000</f>
        <v>375.267</v>
      </c>
      <c r="N22">
        <f>10000/executionTime10__3[[#This Row],[Colonna1]]</f>
        <v>26.647693508888338</v>
      </c>
      <c r="P22">
        <v>21</v>
      </c>
      <c r="Q22">
        <v>535692</v>
      </c>
      <c r="R22">
        <f>executionTime15__3[[#This Row],[executionTime]]/1000</f>
        <v>535.69200000000001</v>
      </c>
      <c r="S22">
        <f>15000/executionTime15__3[[#This Row],[Colonna1]]</f>
        <v>28.001164848457694</v>
      </c>
      <c r="U22">
        <v>21</v>
      </c>
      <c r="V22">
        <v>721343</v>
      </c>
      <c r="W22">
        <f>executionTime20__3[[#This Row],[executionTime]]/1000</f>
        <v>721.34299999999996</v>
      </c>
      <c r="X22">
        <f>20000/executionTime20__3[[#This Row],[Colonna1]]</f>
        <v>27.726060972380687</v>
      </c>
    </row>
    <row r="23" spans="1:24" x14ac:dyDescent="0.3">
      <c r="A23">
        <v>22</v>
      </c>
      <c r="B23">
        <v>35640</v>
      </c>
      <c r="C23">
        <f>executionTime1__3[[#This Row],[executionTime]]/1000</f>
        <v>35.64</v>
      </c>
      <c r="D23">
        <f>1000/executionTime1__3[[#This Row],[Colonna1]]</f>
        <v>28.058361391694724</v>
      </c>
      <c r="F23">
        <v>22</v>
      </c>
      <c r="G23">
        <v>178291</v>
      </c>
      <c r="H23">
        <f>executionTime5__3[[#This Row],[executionTime]]/1000</f>
        <v>178.291</v>
      </c>
      <c r="I23">
        <f>5000/executionTime5__3[[#This Row],[Colonna1]]</f>
        <v>28.044040360982887</v>
      </c>
      <c r="K23">
        <v>22</v>
      </c>
      <c r="L23">
        <v>339599</v>
      </c>
      <c r="M23">
        <f>executionTime10__3[[#This Row],[executionTime]]/1000</f>
        <v>339.59899999999999</v>
      </c>
      <c r="N23">
        <f>10000/executionTime10__3[[#This Row],[Colonna1]]</f>
        <v>29.446494247627349</v>
      </c>
      <c r="P23">
        <v>22</v>
      </c>
      <c r="Q23">
        <v>517705</v>
      </c>
      <c r="R23">
        <f>executionTime15__3[[#This Row],[executionTime]]/1000</f>
        <v>517.70500000000004</v>
      </c>
      <c r="S23">
        <f>15000/executionTime15__3[[#This Row],[Colonna1]]</f>
        <v>28.97402961145826</v>
      </c>
      <c r="U23">
        <v>22</v>
      </c>
      <c r="V23">
        <v>698773</v>
      </c>
      <c r="W23">
        <f>executionTime20__3[[#This Row],[executionTime]]/1000</f>
        <v>698.77300000000002</v>
      </c>
      <c r="X23">
        <f>20000/executionTime20__3[[#This Row],[Colonna1]]</f>
        <v>28.621598144175575</v>
      </c>
    </row>
    <row r="24" spans="1:24" x14ac:dyDescent="0.3">
      <c r="A24">
        <v>23</v>
      </c>
      <c r="B24">
        <v>34732</v>
      </c>
      <c r="C24">
        <f>executionTime1__3[[#This Row],[executionTime]]/1000</f>
        <v>34.731999999999999</v>
      </c>
      <c r="D24">
        <f>1000/executionTime1__3[[#This Row],[Colonna1]]</f>
        <v>28.791892203155591</v>
      </c>
      <c r="F24">
        <v>23</v>
      </c>
      <c r="G24">
        <v>180926</v>
      </c>
      <c r="H24">
        <f>executionTime5__3[[#This Row],[executionTime]]/1000</f>
        <v>180.92599999999999</v>
      </c>
      <c r="I24">
        <f>5000/executionTime5__3[[#This Row],[Colonna1]]</f>
        <v>27.635607928103205</v>
      </c>
      <c r="K24">
        <v>23</v>
      </c>
      <c r="L24">
        <v>335139</v>
      </c>
      <c r="M24">
        <f>executionTime10__3[[#This Row],[executionTime]]/1000</f>
        <v>335.13900000000001</v>
      </c>
      <c r="N24">
        <f>10000/executionTime10__3[[#This Row],[Colonna1]]</f>
        <v>29.838365573687334</v>
      </c>
      <c r="P24">
        <v>23</v>
      </c>
      <c r="Q24">
        <v>504631</v>
      </c>
      <c r="R24">
        <f>executionTime15__3[[#This Row],[executionTime]]/1000</f>
        <v>504.63099999999997</v>
      </c>
      <c r="S24">
        <f>15000/executionTime15__3[[#This Row],[Colonna1]]</f>
        <v>29.724689921942964</v>
      </c>
      <c r="U24">
        <v>23</v>
      </c>
      <c r="V24">
        <v>673962</v>
      </c>
      <c r="W24">
        <f>executionTime20__3[[#This Row],[executionTime]]/1000</f>
        <v>673.96199999999999</v>
      </c>
      <c r="X24">
        <f>20000/executionTime20__3[[#This Row],[Colonna1]]</f>
        <v>29.675263590528843</v>
      </c>
    </row>
    <row r="25" spans="1:24" x14ac:dyDescent="0.3">
      <c r="A25">
        <v>24</v>
      </c>
      <c r="B25">
        <v>38283</v>
      </c>
      <c r="C25">
        <f>executionTime1__3[[#This Row],[executionTime]]/1000</f>
        <v>38.283000000000001</v>
      </c>
      <c r="D25">
        <f>1000/executionTime1__3[[#This Row],[Colonna1]]</f>
        <v>26.121254865083717</v>
      </c>
      <c r="F25">
        <v>24</v>
      </c>
      <c r="G25">
        <v>164616</v>
      </c>
      <c r="H25">
        <f>executionTime5__3[[#This Row],[executionTime]]/1000</f>
        <v>164.61600000000001</v>
      </c>
      <c r="I25">
        <f>5000/executionTime5__3[[#This Row],[Colonna1]]</f>
        <v>30.373718229090731</v>
      </c>
      <c r="K25">
        <v>24</v>
      </c>
      <c r="L25">
        <v>338228</v>
      </c>
      <c r="M25">
        <f>executionTime10__3[[#This Row],[executionTime]]/1000</f>
        <v>338.22800000000001</v>
      </c>
      <c r="N25">
        <f>10000/executionTime10__3[[#This Row],[Colonna1]]</f>
        <v>29.565854985394466</v>
      </c>
      <c r="P25">
        <v>24</v>
      </c>
      <c r="Q25">
        <v>497029</v>
      </c>
      <c r="R25">
        <f>executionTime15__3[[#This Row],[executionTime]]/1000</f>
        <v>497.029</v>
      </c>
      <c r="S25">
        <f>15000/executionTime15__3[[#This Row],[Colonna1]]</f>
        <v>30.179325552432555</v>
      </c>
      <c r="U25">
        <v>24</v>
      </c>
      <c r="V25">
        <v>674505</v>
      </c>
      <c r="W25">
        <f>executionTime20__3[[#This Row],[executionTime]]/1000</f>
        <v>674.505</v>
      </c>
      <c r="X25">
        <f>20000/executionTime20__3[[#This Row],[Colonna1]]</f>
        <v>29.651373970541361</v>
      </c>
    </row>
    <row r="26" spans="1:24" x14ac:dyDescent="0.3">
      <c r="A26">
        <v>25</v>
      </c>
      <c r="B26">
        <v>38727</v>
      </c>
      <c r="C26">
        <f>executionTime1__3[[#This Row],[executionTime]]/1000</f>
        <v>38.726999999999997</v>
      </c>
      <c r="D26">
        <f>1000/executionTime1__3[[#This Row],[Colonna1]]</f>
        <v>25.821778087639117</v>
      </c>
      <c r="F26">
        <v>25</v>
      </c>
      <c r="G26">
        <v>175784</v>
      </c>
      <c r="H26">
        <f>executionTime5__3[[#This Row],[executionTime]]/1000</f>
        <v>175.78399999999999</v>
      </c>
      <c r="I26">
        <f>5000/executionTime5__3[[#This Row],[Colonna1]]</f>
        <v>28.443999453875211</v>
      </c>
      <c r="K26">
        <v>25</v>
      </c>
      <c r="L26">
        <v>329154</v>
      </c>
      <c r="M26">
        <f>executionTime10__3[[#This Row],[executionTime]]/1000</f>
        <v>329.154</v>
      </c>
      <c r="N26">
        <f>10000/executionTime10__3[[#This Row],[Colonna1]]</f>
        <v>30.380915923853273</v>
      </c>
      <c r="P26">
        <v>25</v>
      </c>
      <c r="Q26">
        <v>487791</v>
      </c>
      <c r="R26">
        <f>executionTime15__3[[#This Row],[executionTime]]/1000</f>
        <v>487.791</v>
      </c>
      <c r="S26">
        <f>15000/executionTime15__3[[#This Row],[Colonna1]]</f>
        <v>30.750874862389836</v>
      </c>
      <c r="U26">
        <v>25</v>
      </c>
      <c r="V26">
        <v>655456</v>
      </c>
      <c r="W26">
        <f>executionTime20__3[[#This Row],[executionTime]]/1000</f>
        <v>655.45600000000002</v>
      </c>
      <c r="X26">
        <f>20000/executionTime20__3[[#This Row],[Colonna1]]</f>
        <v>30.513108431382122</v>
      </c>
    </row>
    <row r="27" spans="1:24" x14ac:dyDescent="0.3">
      <c r="A27">
        <v>26</v>
      </c>
      <c r="B27">
        <v>33200</v>
      </c>
      <c r="C27">
        <f>executionTime1__3[[#This Row],[executionTime]]/1000</f>
        <v>33.200000000000003</v>
      </c>
      <c r="D27">
        <f>1000/executionTime1__3[[#This Row],[Colonna1]]</f>
        <v>30.120481927710841</v>
      </c>
      <c r="F27">
        <v>26</v>
      </c>
      <c r="G27">
        <v>162403</v>
      </c>
      <c r="H27">
        <f>executionTime5__3[[#This Row],[executionTime]]/1000</f>
        <v>162.40299999999999</v>
      </c>
      <c r="I27">
        <f>5000/executionTime5__3[[#This Row],[Colonna1]]</f>
        <v>30.78760860328935</v>
      </c>
      <c r="K27">
        <v>26</v>
      </c>
      <c r="L27">
        <v>339570</v>
      </c>
      <c r="M27">
        <f>executionTime10__3[[#This Row],[executionTime]]/1000</f>
        <v>339.57</v>
      </c>
      <c r="N27">
        <f>10000/executionTime10__3[[#This Row],[Colonna1]]</f>
        <v>29.449009040845777</v>
      </c>
      <c r="P27">
        <v>26</v>
      </c>
      <c r="Q27">
        <v>490444</v>
      </c>
      <c r="R27">
        <f>executionTime15__3[[#This Row],[executionTime]]/1000</f>
        <v>490.44400000000002</v>
      </c>
      <c r="S27">
        <f>15000/executionTime15__3[[#This Row],[Colonna1]]</f>
        <v>30.584531567314514</v>
      </c>
      <c r="U27">
        <v>26</v>
      </c>
      <c r="V27">
        <v>662041</v>
      </c>
      <c r="W27">
        <f>executionTime20__3[[#This Row],[executionTime]]/1000</f>
        <v>662.04100000000005</v>
      </c>
      <c r="X27">
        <f>20000/executionTime20__3[[#This Row],[Colonna1]]</f>
        <v>30.209609374645979</v>
      </c>
    </row>
    <row r="28" spans="1:24" x14ac:dyDescent="0.3">
      <c r="A28">
        <v>27</v>
      </c>
      <c r="B28">
        <v>35602</v>
      </c>
      <c r="C28">
        <f>executionTime1__3[[#This Row],[executionTime]]/1000</f>
        <v>35.601999999999997</v>
      </c>
      <c r="D28">
        <f>1000/executionTime1__3[[#This Row],[Colonna1]]</f>
        <v>28.088309645525534</v>
      </c>
      <c r="F28">
        <v>27</v>
      </c>
      <c r="G28">
        <v>171256</v>
      </c>
      <c r="H28">
        <f>executionTime5__3[[#This Row],[executionTime]]/1000</f>
        <v>171.256</v>
      </c>
      <c r="I28">
        <f>5000/executionTime5__3[[#This Row],[Colonna1]]</f>
        <v>29.196057364413509</v>
      </c>
      <c r="K28">
        <v>27</v>
      </c>
      <c r="L28">
        <v>320589</v>
      </c>
      <c r="M28">
        <f>executionTime10__3[[#This Row],[executionTime]]/1000</f>
        <v>320.589</v>
      </c>
      <c r="N28">
        <f>10000/executionTime10__3[[#This Row],[Colonna1]]</f>
        <v>31.192586146124789</v>
      </c>
      <c r="P28">
        <v>27</v>
      </c>
      <c r="Q28">
        <v>483111</v>
      </c>
      <c r="R28">
        <f>executionTime15__3[[#This Row],[executionTime]]/1000</f>
        <v>483.11099999999999</v>
      </c>
      <c r="S28">
        <f>15000/executionTime15__3[[#This Row],[Colonna1]]</f>
        <v>31.048765190608371</v>
      </c>
      <c r="U28">
        <v>27</v>
      </c>
      <c r="V28">
        <v>636666</v>
      </c>
      <c r="W28">
        <f>executionTime20__3[[#This Row],[executionTime]]/1000</f>
        <v>636.66600000000005</v>
      </c>
      <c r="X28">
        <f>20000/executionTime20__3[[#This Row],[Colonna1]]</f>
        <v>31.413645459314615</v>
      </c>
    </row>
    <row r="29" spans="1:24" x14ac:dyDescent="0.3">
      <c r="A29">
        <v>28</v>
      </c>
      <c r="B29">
        <v>35163</v>
      </c>
      <c r="C29">
        <f>executionTime1__3[[#This Row],[executionTime]]/1000</f>
        <v>35.162999999999997</v>
      </c>
      <c r="D29">
        <f>1000/executionTime1__3[[#This Row],[Colonna1]]</f>
        <v>28.438984159485827</v>
      </c>
      <c r="F29">
        <v>28</v>
      </c>
      <c r="G29">
        <v>166518</v>
      </c>
      <c r="H29">
        <f>executionTime5__3[[#This Row],[executionTime]]/1000</f>
        <v>166.518</v>
      </c>
      <c r="I29">
        <f>5000/executionTime5__3[[#This Row],[Colonna1]]</f>
        <v>30.026783891230977</v>
      </c>
      <c r="K29">
        <v>28</v>
      </c>
      <c r="L29">
        <v>327509</v>
      </c>
      <c r="M29">
        <f>executionTime10__3[[#This Row],[executionTime]]/1000</f>
        <v>327.50900000000001</v>
      </c>
      <c r="N29">
        <f>10000/executionTime10__3[[#This Row],[Colonna1]]</f>
        <v>30.533512056157235</v>
      </c>
      <c r="P29">
        <v>28</v>
      </c>
      <c r="Q29">
        <v>516479</v>
      </c>
      <c r="R29">
        <f>executionTime15__3[[#This Row],[executionTime]]/1000</f>
        <v>516.47900000000004</v>
      </c>
      <c r="S29">
        <f>15000/executionTime15__3[[#This Row],[Colonna1]]</f>
        <v>29.042807161569005</v>
      </c>
      <c r="U29">
        <v>28</v>
      </c>
      <c r="V29">
        <v>646558</v>
      </c>
      <c r="W29">
        <f>executionTime20__3[[#This Row],[executionTime]]/1000</f>
        <v>646.55799999999999</v>
      </c>
      <c r="X29">
        <f>20000/executionTime20__3[[#This Row],[Colonna1]]</f>
        <v>30.933033076692269</v>
      </c>
    </row>
    <row r="30" spans="1:24" x14ac:dyDescent="0.3">
      <c r="A30">
        <v>29</v>
      </c>
      <c r="B30">
        <v>35867</v>
      </c>
      <c r="C30">
        <f>executionTime1__3[[#This Row],[executionTime]]/1000</f>
        <v>35.866999999999997</v>
      </c>
      <c r="D30">
        <f>1000/executionTime1__3[[#This Row],[Colonna1]]</f>
        <v>27.880781777121033</v>
      </c>
      <c r="F30">
        <v>29</v>
      </c>
      <c r="G30">
        <v>158027</v>
      </c>
      <c r="H30">
        <f>executionTime5__3[[#This Row],[executionTime]]/1000</f>
        <v>158.02699999999999</v>
      </c>
      <c r="I30">
        <f>5000/executionTime5__3[[#This Row],[Colonna1]]</f>
        <v>31.640162756997224</v>
      </c>
      <c r="K30">
        <v>29</v>
      </c>
      <c r="L30">
        <v>311104</v>
      </c>
      <c r="M30">
        <f>executionTime10__3[[#This Row],[executionTime]]/1000</f>
        <v>311.10399999999998</v>
      </c>
      <c r="N30">
        <f>10000/executionTime10__3[[#This Row],[Colonna1]]</f>
        <v>32.143591853528079</v>
      </c>
      <c r="P30">
        <v>29</v>
      </c>
      <c r="Q30">
        <v>481929</v>
      </c>
      <c r="R30">
        <f>executionTime15__3[[#This Row],[executionTime]]/1000</f>
        <v>481.92899999999997</v>
      </c>
      <c r="S30">
        <f>15000/executionTime15__3[[#This Row],[Colonna1]]</f>
        <v>31.12491674084772</v>
      </c>
      <c r="U30">
        <v>29</v>
      </c>
      <c r="V30">
        <v>659975</v>
      </c>
      <c r="W30">
        <f>executionTime20__3[[#This Row],[executionTime]]/1000</f>
        <v>659.97500000000002</v>
      </c>
      <c r="X30">
        <f>20000/executionTime20__3[[#This Row],[Colonna1]]</f>
        <v>30.304178188567747</v>
      </c>
    </row>
    <row r="31" spans="1:24" x14ac:dyDescent="0.3">
      <c r="A31">
        <v>30</v>
      </c>
      <c r="B31">
        <v>32175</v>
      </c>
      <c r="C31">
        <f>executionTime1__3[[#This Row],[executionTime]]/1000</f>
        <v>32.174999999999997</v>
      </c>
      <c r="D31">
        <f>1000/executionTime1__3[[#This Row],[Colonna1]]</f>
        <v>31.080031080031084</v>
      </c>
      <c r="F31">
        <v>30</v>
      </c>
      <c r="G31">
        <v>167108</v>
      </c>
      <c r="H31">
        <f>executionTime5__3[[#This Row],[executionTime]]/1000</f>
        <v>167.108</v>
      </c>
      <c r="I31">
        <f>5000/executionTime5__3[[#This Row],[Colonna1]]</f>
        <v>29.920769801565452</v>
      </c>
      <c r="K31">
        <v>30</v>
      </c>
      <c r="L31">
        <v>320444</v>
      </c>
      <c r="M31">
        <f>executionTime10__3[[#This Row],[executionTime]]/1000</f>
        <v>320.44400000000002</v>
      </c>
      <c r="N31">
        <f>10000/executionTime10__3[[#This Row],[Colonna1]]</f>
        <v>31.206700702774899</v>
      </c>
      <c r="P31">
        <v>30</v>
      </c>
      <c r="Q31">
        <v>479845</v>
      </c>
      <c r="R31">
        <f>executionTime15__3[[#This Row],[executionTime]]/1000</f>
        <v>479.84500000000003</v>
      </c>
      <c r="S31">
        <f>15000/executionTime15__3[[#This Row],[Colonna1]]</f>
        <v>31.260094405485102</v>
      </c>
      <c r="U31">
        <v>30</v>
      </c>
      <c r="V31">
        <v>642818</v>
      </c>
      <c r="W31">
        <f>executionTime20__3[[#This Row],[executionTime]]/1000</f>
        <v>642.81799999999998</v>
      </c>
      <c r="X31">
        <f>20000/executionTime20__3[[#This Row],[Colonna1]]</f>
        <v>31.113005547448889</v>
      </c>
    </row>
    <row r="32" spans="1:24" x14ac:dyDescent="0.3">
      <c r="A32">
        <v>31</v>
      </c>
      <c r="B32">
        <v>32473</v>
      </c>
      <c r="C32">
        <f>executionTime1__3[[#This Row],[executionTime]]/1000</f>
        <v>32.472999999999999</v>
      </c>
      <c r="D32">
        <f>1000/executionTime1__3[[#This Row],[Colonna1]]</f>
        <v>30.794814153296585</v>
      </c>
      <c r="F32">
        <v>31</v>
      </c>
      <c r="G32">
        <v>156374</v>
      </c>
      <c r="H32">
        <f>executionTime5__3[[#This Row],[executionTime]]/1000</f>
        <v>156.374</v>
      </c>
      <c r="I32">
        <f>5000/executionTime5__3[[#This Row],[Colonna1]]</f>
        <v>31.974624937649484</v>
      </c>
      <c r="K32">
        <v>31</v>
      </c>
      <c r="L32">
        <v>322240</v>
      </c>
      <c r="M32">
        <f>executionTime10__3[[#This Row],[executionTime]]/1000</f>
        <v>322.24</v>
      </c>
      <c r="N32">
        <f>10000/executionTime10__3[[#This Row],[Colonna1]]</f>
        <v>31.03277060575968</v>
      </c>
      <c r="P32">
        <v>31</v>
      </c>
      <c r="Q32">
        <v>483666</v>
      </c>
      <c r="R32">
        <f>executionTime15__3[[#This Row],[executionTime]]/1000</f>
        <v>483.666</v>
      </c>
      <c r="S32">
        <f>15000/executionTime15__3[[#This Row],[Colonna1]]</f>
        <v>31.013137164903053</v>
      </c>
      <c r="U32">
        <v>31</v>
      </c>
      <c r="V32">
        <v>618819</v>
      </c>
      <c r="W32">
        <f>executionTime20__3[[#This Row],[executionTime]]/1000</f>
        <v>618.81899999999996</v>
      </c>
      <c r="X32">
        <f>20000/executionTime20__3[[#This Row],[Colonna1]]</f>
        <v>32.31962819499725</v>
      </c>
    </row>
    <row r="33" spans="1:24" x14ac:dyDescent="0.3">
      <c r="A33">
        <v>32</v>
      </c>
      <c r="B33">
        <v>32419</v>
      </c>
      <c r="C33">
        <f>executionTime1__3[[#This Row],[executionTime]]/1000</f>
        <v>32.418999999999997</v>
      </c>
      <c r="D33">
        <f>1000/executionTime1__3[[#This Row],[Colonna1]]</f>
        <v>30.846108763379501</v>
      </c>
      <c r="F33">
        <v>32</v>
      </c>
      <c r="G33">
        <v>157674</v>
      </c>
      <c r="H33">
        <f>executionTime5__3[[#This Row],[executionTime]]/1000</f>
        <v>157.67400000000001</v>
      </c>
      <c r="I33">
        <f>5000/executionTime5__3[[#This Row],[Colonna1]]</f>
        <v>31.710998642769258</v>
      </c>
      <c r="K33">
        <v>32</v>
      </c>
      <c r="L33">
        <v>317553</v>
      </c>
      <c r="M33">
        <f>executionTime10__3[[#This Row],[executionTime]]/1000</f>
        <v>317.553</v>
      </c>
      <c r="N33">
        <f>10000/executionTime10__3[[#This Row],[Colonna1]]</f>
        <v>31.490806259112652</v>
      </c>
      <c r="P33">
        <v>32</v>
      </c>
      <c r="Q33">
        <v>477682</v>
      </c>
      <c r="R33">
        <f>executionTime15__3[[#This Row],[executionTime]]/1000</f>
        <v>477.68200000000002</v>
      </c>
      <c r="S33">
        <f>15000/executionTime15__3[[#This Row],[Colonna1]]</f>
        <v>31.401643771379284</v>
      </c>
      <c r="U33">
        <v>32</v>
      </c>
      <c r="V33">
        <v>635861</v>
      </c>
      <c r="W33">
        <f>executionTime20__3[[#This Row],[executionTime]]/1000</f>
        <v>635.86099999999999</v>
      </c>
      <c r="X33">
        <f>20000/executionTime20__3[[#This Row],[Colonna1]]</f>
        <v>31.453415133181622</v>
      </c>
    </row>
    <row r="34" spans="1:24" x14ac:dyDescent="0.3">
      <c r="A34">
        <v>33</v>
      </c>
      <c r="B34">
        <v>41072</v>
      </c>
      <c r="C34">
        <f>executionTime1__3[[#This Row],[executionTime]]/1000</f>
        <v>41.072000000000003</v>
      </c>
      <c r="D34">
        <f>1000/executionTime1__3[[#This Row],[Colonna1]]</f>
        <v>24.347487339306582</v>
      </c>
      <c r="F34">
        <v>33</v>
      </c>
      <c r="G34">
        <v>155685</v>
      </c>
      <c r="H34">
        <f>executionTime5__3[[#This Row],[executionTime]]/1000</f>
        <v>155.685</v>
      </c>
      <c r="I34">
        <f>5000/executionTime5__3[[#This Row],[Colonna1]]</f>
        <v>32.11613193306998</v>
      </c>
      <c r="K34">
        <v>33</v>
      </c>
      <c r="L34">
        <v>323937</v>
      </c>
      <c r="M34">
        <f>executionTime10__3[[#This Row],[executionTime]]/1000</f>
        <v>323.93700000000001</v>
      </c>
      <c r="N34">
        <f>10000/executionTime10__3[[#This Row],[Colonna1]]</f>
        <v>30.87020006976665</v>
      </c>
      <c r="P34">
        <v>33</v>
      </c>
      <c r="Q34">
        <v>489555</v>
      </c>
      <c r="R34">
        <f>executionTime15__3[[#This Row],[executionTime]]/1000</f>
        <v>489.55500000000001</v>
      </c>
      <c r="S34">
        <f>15000/executionTime15__3[[#This Row],[Colonna1]]</f>
        <v>30.640071084964916</v>
      </c>
      <c r="U34">
        <v>33</v>
      </c>
      <c r="V34">
        <v>655711</v>
      </c>
      <c r="W34">
        <f>executionTime20__3[[#This Row],[executionTime]]/1000</f>
        <v>655.71100000000001</v>
      </c>
      <c r="X34">
        <f>20000/executionTime20__3[[#This Row],[Colonna1]]</f>
        <v>30.501242163087092</v>
      </c>
    </row>
    <row r="35" spans="1:24" x14ac:dyDescent="0.3">
      <c r="A35">
        <v>34</v>
      </c>
      <c r="B35">
        <v>40389</v>
      </c>
      <c r="C35">
        <f>executionTime1__3[[#This Row],[executionTime]]/1000</f>
        <v>40.389000000000003</v>
      </c>
      <c r="D35">
        <f>1000/executionTime1__3[[#This Row],[Colonna1]]</f>
        <v>24.759216618386194</v>
      </c>
      <c r="F35">
        <v>34</v>
      </c>
      <c r="G35">
        <v>150549</v>
      </c>
      <c r="H35">
        <f>executionTime5__3[[#This Row],[executionTime]]/1000</f>
        <v>150.54900000000001</v>
      </c>
      <c r="I35">
        <f>5000/executionTime5__3[[#This Row],[Colonna1]]</f>
        <v>33.211778225029725</v>
      </c>
      <c r="K35">
        <v>34</v>
      </c>
      <c r="L35">
        <v>311877</v>
      </c>
      <c r="M35">
        <f>executionTime10__3[[#This Row],[executionTime]]/1000</f>
        <v>311.87700000000001</v>
      </c>
      <c r="N35">
        <f>10000/executionTime10__3[[#This Row],[Colonna1]]</f>
        <v>32.063922636167462</v>
      </c>
      <c r="P35">
        <v>34</v>
      </c>
      <c r="Q35">
        <v>478528</v>
      </c>
      <c r="R35">
        <f>executionTime15__3[[#This Row],[executionTime]]/1000</f>
        <v>478.52800000000002</v>
      </c>
      <c r="S35">
        <f>15000/executionTime15__3[[#This Row],[Colonna1]]</f>
        <v>31.346128126253845</v>
      </c>
      <c r="U35">
        <v>34</v>
      </c>
      <c r="V35">
        <v>628041</v>
      </c>
      <c r="W35">
        <f>executionTime20__3[[#This Row],[executionTime]]/1000</f>
        <v>628.04100000000005</v>
      </c>
      <c r="X35">
        <f>20000/executionTime20__3[[#This Row],[Colonna1]]</f>
        <v>31.845054701842713</v>
      </c>
    </row>
    <row r="36" spans="1:24" x14ac:dyDescent="0.3">
      <c r="A36">
        <v>35</v>
      </c>
      <c r="B36">
        <v>42667</v>
      </c>
      <c r="C36">
        <f>executionTime1__3[[#This Row],[executionTime]]/1000</f>
        <v>42.667000000000002</v>
      </c>
      <c r="D36">
        <f>1000/executionTime1__3[[#This Row],[Colonna1]]</f>
        <v>23.43731689596175</v>
      </c>
      <c r="F36">
        <v>35</v>
      </c>
      <c r="G36">
        <v>163882</v>
      </c>
      <c r="H36">
        <f>executionTime5__3[[#This Row],[executionTime]]/1000</f>
        <v>163.88200000000001</v>
      </c>
      <c r="I36">
        <f>5000/executionTime5__3[[#This Row],[Colonna1]]</f>
        <v>30.509757020295091</v>
      </c>
      <c r="K36">
        <v>35</v>
      </c>
      <c r="L36">
        <v>322448</v>
      </c>
      <c r="M36">
        <f>executionTime10__3[[#This Row],[executionTime]]/1000</f>
        <v>322.44799999999998</v>
      </c>
      <c r="N36">
        <f>10000/executionTime10__3[[#This Row],[Colonna1]]</f>
        <v>31.012752443804896</v>
      </c>
      <c r="P36">
        <v>35</v>
      </c>
      <c r="Q36">
        <v>484794</v>
      </c>
      <c r="R36">
        <f>executionTime15__3[[#This Row],[executionTime]]/1000</f>
        <v>484.79399999999998</v>
      </c>
      <c r="S36">
        <f>15000/executionTime15__3[[#This Row],[Colonna1]]</f>
        <v>30.94097699228951</v>
      </c>
      <c r="U36">
        <v>35</v>
      </c>
      <c r="V36">
        <v>642596</v>
      </c>
      <c r="W36">
        <f>executionTime20__3[[#This Row],[executionTime]]/1000</f>
        <v>642.596</v>
      </c>
      <c r="X36">
        <f>20000/executionTime20__3[[#This Row],[Colonna1]]</f>
        <v>31.123754271735272</v>
      </c>
    </row>
    <row r="37" spans="1:24" x14ac:dyDescent="0.3">
      <c r="A37">
        <v>36</v>
      </c>
      <c r="B37">
        <v>40502</v>
      </c>
      <c r="C37">
        <f>executionTime1__3[[#This Row],[executionTime]]/1000</f>
        <v>40.502000000000002</v>
      </c>
      <c r="D37">
        <f>1000/executionTime1__3[[#This Row],[Colonna1]]</f>
        <v>24.69013875857982</v>
      </c>
      <c r="F37">
        <v>36</v>
      </c>
      <c r="G37">
        <v>169283</v>
      </c>
      <c r="H37">
        <f>executionTime5__3[[#This Row],[executionTime]]/1000</f>
        <v>169.28299999999999</v>
      </c>
      <c r="I37">
        <f>5000/executionTime5__3[[#This Row],[Colonna1]]</f>
        <v>29.536338557327081</v>
      </c>
      <c r="K37">
        <v>36</v>
      </c>
      <c r="L37">
        <v>325886</v>
      </c>
      <c r="M37">
        <f>executionTime10__3[[#This Row],[executionTime]]/1000</f>
        <v>325.88600000000002</v>
      </c>
      <c r="N37">
        <f>10000/executionTime10__3[[#This Row],[Colonna1]]</f>
        <v>30.685577165020895</v>
      </c>
      <c r="P37">
        <v>36</v>
      </c>
      <c r="Q37">
        <v>488050</v>
      </c>
      <c r="R37">
        <f>executionTime15__3[[#This Row],[executionTime]]/1000</f>
        <v>488.05</v>
      </c>
      <c r="S37">
        <f>15000/executionTime15__3[[#This Row],[Colonna1]]</f>
        <v>30.734555885667451</v>
      </c>
      <c r="U37">
        <v>36</v>
      </c>
      <c r="V37">
        <v>646598</v>
      </c>
      <c r="W37">
        <f>executionTime20__3[[#This Row],[executionTime]]/1000</f>
        <v>646.59799999999996</v>
      </c>
      <c r="X37">
        <f>20000/executionTime20__3[[#This Row],[Colonna1]]</f>
        <v>30.931119490007703</v>
      </c>
    </row>
    <row r="38" spans="1:24" x14ac:dyDescent="0.3">
      <c r="A38">
        <v>37</v>
      </c>
      <c r="B38">
        <v>41649</v>
      </c>
      <c r="C38">
        <f>executionTime1__3[[#This Row],[executionTime]]/1000</f>
        <v>41.649000000000001</v>
      </c>
      <c r="D38">
        <f>1000/executionTime1__3[[#This Row],[Colonna1]]</f>
        <v>24.010180316454175</v>
      </c>
      <c r="F38">
        <v>37</v>
      </c>
      <c r="G38">
        <v>177664</v>
      </c>
      <c r="H38">
        <f>executionTime5__3[[#This Row],[executionTime]]/1000</f>
        <v>177.66399999999999</v>
      </c>
      <c r="I38">
        <f>5000/executionTime5__3[[#This Row],[Colonna1]]</f>
        <v>28.143011527377524</v>
      </c>
      <c r="K38">
        <v>37</v>
      </c>
      <c r="L38">
        <v>319099</v>
      </c>
      <c r="M38">
        <f>executionTime10__3[[#This Row],[executionTime]]/1000</f>
        <v>319.09899999999999</v>
      </c>
      <c r="N38">
        <f>10000/executionTime10__3[[#This Row],[Colonna1]]</f>
        <v>31.338236722772557</v>
      </c>
      <c r="P38">
        <v>37</v>
      </c>
      <c r="Q38">
        <v>499782</v>
      </c>
      <c r="R38">
        <f>executionTime15__3[[#This Row],[executionTime]]/1000</f>
        <v>499.78199999999998</v>
      </c>
      <c r="S38">
        <f>15000/executionTime15__3[[#This Row],[Colonna1]]</f>
        <v>30.013085705367541</v>
      </c>
      <c r="U38">
        <v>37</v>
      </c>
      <c r="V38">
        <v>687775</v>
      </c>
      <c r="W38">
        <f>executionTime20__3[[#This Row],[executionTime]]/1000</f>
        <v>687.77499999999998</v>
      </c>
      <c r="X38">
        <f>20000/executionTime20__3[[#This Row],[Colonna1]]</f>
        <v>29.079277379957109</v>
      </c>
    </row>
    <row r="39" spans="1:24" x14ac:dyDescent="0.3">
      <c r="A39">
        <v>38</v>
      </c>
      <c r="B39">
        <v>40083</v>
      </c>
      <c r="C39">
        <f>executionTime1__3[[#This Row],[executionTime]]/1000</f>
        <v>40.082999999999998</v>
      </c>
      <c r="D39">
        <f>1000/executionTime1__3[[#This Row],[Colonna1]]</f>
        <v>24.948232417733205</v>
      </c>
      <c r="F39">
        <v>38</v>
      </c>
      <c r="G39">
        <v>160957</v>
      </c>
      <c r="H39">
        <f>executionTime5__3[[#This Row],[executionTime]]/1000</f>
        <v>160.95699999999999</v>
      </c>
      <c r="I39">
        <f>5000/executionTime5__3[[#This Row],[Colonna1]]</f>
        <v>31.064197270078346</v>
      </c>
      <c r="K39">
        <v>38</v>
      </c>
      <c r="L39">
        <v>333624</v>
      </c>
      <c r="M39">
        <f>executionTime10__3[[#This Row],[executionTime]]/1000</f>
        <v>333.62400000000002</v>
      </c>
      <c r="N39">
        <f>10000/executionTime10__3[[#This Row],[Colonna1]]</f>
        <v>29.973862791645683</v>
      </c>
      <c r="P39">
        <v>38</v>
      </c>
      <c r="Q39">
        <v>487804</v>
      </c>
      <c r="R39">
        <f>executionTime15__3[[#This Row],[executionTime]]/1000</f>
        <v>487.80399999999997</v>
      </c>
      <c r="S39">
        <f>15000/executionTime15__3[[#This Row],[Colonna1]]</f>
        <v>30.750055350099633</v>
      </c>
      <c r="U39">
        <v>38</v>
      </c>
      <c r="V39">
        <v>647358</v>
      </c>
      <c r="W39">
        <f>executionTime20__3[[#This Row],[executionTime]]/1000</f>
        <v>647.35799999999995</v>
      </c>
      <c r="X39">
        <f>20000/executionTime20__3[[#This Row],[Colonna1]]</f>
        <v>30.894806274117261</v>
      </c>
    </row>
    <row r="40" spans="1:24" x14ac:dyDescent="0.3">
      <c r="A40">
        <v>39</v>
      </c>
      <c r="B40">
        <v>39702</v>
      </c>
      <c r="C40">
        <f>executionTime1__3[[#This Row],[executionTime]]/1000</f>
        <v>39.701999999999998</v>
      </c>
      <c r="D40">
        <f>1000/executionTime1__3[[#This Row],[Colonna1]]</f>
        <v>25.187647977431869</v>
      </c>
      <c r="F40">
        <v>39</v>
      </c>
      <c r="G40">
        <v>170577</v>
      </c>
      <c r="H40">
        <f>executionTime5__3[[#This Row],[executionTime]]/1000</f>
        <v>170.577</v>
      </c>
      <c r="I40">
        <f>5000/executionTime5__3[[#This Row],[Colonna1]]</f>
        <v>29.312275394689788</v>
      </c>
      <c r="K40">
        <v>39</v>
      </c>
      <c r="L40">
        <v>320867</v>
      </c>
      <c r="M40">
        <f>executionTime10__3[[#This Row],[executionTime]]/1000</f>
        <v>320.86700000000002</v>
      </c>
      <c r="N40">
        <f>10000/executionTime10__3[[#This Row],[Colonna1]]</f>
        <v>31.165560808683971</v>
      </c>
      <c r="P40">
        <v>39</v>
      </c>
      <c r="Q40">
        <v>492905</v>
      </c>
      <c r="R40">
        <f>executionTime15__3[[#This Row],[executionTime]]/1000</f>
        <v>492.90499999999997</v>
      </c>
      <c r="S40">
        <f>15000/executionTime15__3[[#This Row],[Colonna1]]</f>
        <v>30.431827634128283</v>
      </c>
      <c r="U40">
        <v>39</v>
      </c>
      <c r="V40">
        <v>648080</v>
      </c>
      <c r="W40">
        <f>executionTime20__3[[#This Row],[executionTime]]/1000</f>
        <v>648.08000000000004</v>
      </c>
      <c r="X40">
        <f>20000/executionTime20__3[[#This Row],[Colonna1]]</f>
        <v>30.860387606468336</v>
      </c>
    </row>
    <row r="41" spans="1:24" x14ac:dyDescent="0.3">
      <c r="A41">
        <v>40</v>
      </c>
      <c r="B41">
        <v>40010</v>
      </c>
      <c r="C41">
        <f>executionTime1__3[[#This Row],[executionTime]]/1000</f>
        <v>40.01</v>
      </c>
      <c r="D41">
        <f>1000/executionTime1__3[[#This Row],[Colonna1]]</f>
        <v>24.993751562109473</v>
      </c>
      <c r="F41">
        <v>40</v>
      </c>
      <c r="G41">
        <v>168896</v>
      </c>
      <c r="H41">
        <f>executionTime5__3[[#This Row],[executionTime]]/1000</f>
        <v>168.89599999999999</v>
      </c>
      <c r="I41">
        <f>5000/executionTime5__3[[#This Row],[Colonna1]]</f>
        <v>29.604016672982194</v>
      </c>
      <c r="K41">
        <v>40</v>
      </c>
      <c r="L41">
        <v>328102</v>
      </c>
      <c r="M41">
        <f>executionTime10__3[[#This Row],[executionTime]]/1000</f>
        <v>328.10199999999998</v>
      </c>
      <c r="N41">
        <f>10000/executionTime10__3[[#This Row],[Colonna1]]</f>
        <v>30.478326861768597</v>
      </c>
      <c r="P41">
        <v>40</v>
      </c>
      <c r="Q41">
        <v>477992</v>
      </c>
      <c r="R41">
        <f>executionTime15__3[[#This Row],[executionTime]]/1000</f>
        <v>477.99200000000002</v>
      </c>
      <c r="S41">
        <f>15000/executionTime15__3[[#This Row],[Colonna1]]</f>
        <v>31.381278347754773</v>
      </c>
      <c r="U41">
        <v>40</v>
      </c>
      <c r="V41">
        <v>661304</v>
      </c>
      <c r="W41">
        <f>executionTime20__3[[#This Row],[executionTime]]/1000</f>
        <v>661.30399999999997</v>
      </c>
      <c r="X41">
        <f>20000/executionTime20__3[[#This Row],[Colonna1]]</f>
        <v>30.243276919540786</v>
      </c>
    </row>
  </sheetData>
  <phoneticPr fontId="1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D3AF-D01C-4B57-B1F1-D3C8CC6813D1}">
  <dimension ref="A1:N41"/>
  <sheetViews>
    <sheetView topLeftCell="O1" workbookViewId="0">
      <selection activeCell="K1" sqref="K1:N41"/>
    </sheetView>
  </sheetViews>
  <sheetFormatPr defaultRowHeight="14.4" x14ac:dyDescent="0.3"/>
  <cols>
    <col min="1" max="1" width="11" bestFit="1" customWidth="1"/>
    <col min="2" max="2" width="15.6640625" bestFit="1" customWidth="1"/>
    <col min="3" max="3" width="11.21875" bestFit="1" customWidth="1"/>
    <col min="4" max="4" width="12.109375" bestFit="1" customWidth="1"/>
    <col min="6" max="6" width="11" bestFit="1" customWidth="1"/>
    <col min="7" max="7" width="15.6640625" bestFit="1" customWidth="1"/>
    <col min="8" max="8" width="11.21875" bestFit="1" customWidth="1"/>
    <col min="9" max="9" width="12.109375" bestFit="1" customWidth="1"/>
    <col min="11" max="11" width="11" bestFit="1" customWidth="1"/>
    <col min="12" max="12" width="15.6640625" bestFit="1" customWidth="1"/>
    <col min="13" max="13" width="11.21875" bestFit="1" customWidth="1"/>
    <col min="14" max="14" width="12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3">
      <c r="A2">
        <v>1</v>
      </c>
      <c r="B2">
        <v>378082</v>
      </c>
      <c r="C2">
        <f>executionTime1__5[[#This Row],[executionTime]]/1000</f>
        <v>378.08199999999999</v>
      </c>
      <c r="D2">
        <f>1000/executionTime1__5[[#This Row],[Colonna1]]</f>
        <v>2.6449288778624744</v>
      </c>
      <c r="F2">
        <v>1</v>
      </c>
      <c r="G2">
        <v>3741405</v>
      </c>
      <c r="H2">
        <f>executionTime10__5[[#This Row],[executionTime]]/1000</f>
        <v>3741.4050000000002</v>
      </c>
      <c r="I2">
        <f>10000/executionTime10__5[[#This Row],[Colonna1]]</f>
        <v>2.6727927075523765</v>
      </c>
      <c r="K2">
        <v>1</v>
      </c>
      <c r="L2">
        <v>7181171</v>
      </c>
      <c r="M2">
        <f>executionTime20__5[[#This Row],[executionTime]]/1000</f>
        <v>7181.1710000000003</v>
      </c>
      <c r="N2">
        <f>20000/executionTime20__5[[#This Row],[Colonna1]]</f>
        <v>2.7850610993666631</v>
      </c>
    </row>
    <row r="3" spans="1:14" x14ac:dyDescent="0.3">
      <c r="A3">
        <v>2</v>
      </c>
      <c r="B3">
        <v>189264</v>
      </c>
      <c r="C3">
        <f>executionTime1__5[[#This Row],[executionTime]]/1000</f>
        <v>189.26400000000001</v>
      </c>
      <c r="D3">
        <f>1000/executionTime1__5[[#This Row],[Colonna1]]</f>
        <v>5.2836249894327496</v>
      </c>
      <c r="F3">
        <v>2</v>
      </c>
      <c r="G3">
        <v>1951448</v>
      </c>
      <c r="H3">
        <f>executionTime10__5[[#This Row],[executionTime]]/1000</f>
        <v>1951.4480000000001</v>
      </c>
      <c r="I3">
        <f>10000/executionTime10__5[[#This Row],[Colonna1]]</f>
        <v>5.1243999327678722</v>
      </c>
      <c r="K3">
        <v>2</v>
      </c>
      <c r="L3">
        <v>3709404</v>
      </c>
      <c r="M3">
        <f>executionTime20__5[[#This Row],[executionTime]]/1000</f>
        <v>3709.404</v>
      </c>
      <c r="N3">
        <f>20000/executionTime20__5[[#This Row],[Colonna1]]</f>
        <v>5.391701739686483</v>
      </c>
    </row>
    <row r="4" spans="1:14" x14ac:dyDescent="0.3">
      <c r="A4">
        <v>3</v>
      </c>
      <c r="B4">
        <v>145780</v>
      </c>
      <c r="C4">
        <f>executionTime1__5[[#This Row],[executionTime]]/1000</f>
        <v>145.78</v>
      </c>
      <c r="D4">
        <f>1000/executionTime1__5[[#This Row],[Colonna1]]</f>
        <v>6.8596515297022913</v>
      </c>
      <c r="F4">
        <v>3</v>
      </c>
      <c r="G4">
        <v>1336002</v>
      </c>
      <c r="H4">
        <f>executionTime10__5[[#This Row],[executionTime]]/1000</f>
        <v>1336.002</v>
      </c>
      <c r="I4">
        <f>10000/executionTime10__5[[#This Row],[Colonna1]]</f>
        <v>7.4850187350018942</v>
      </c>
      <c r="K4">
        <v>3</v>
      </c>
      <c r="L4">
        <v>2666202</v>
      </c>
      <c r="M4">
        <f>executionTime20__5[[#This Row],[executionTime]]/1000</f>
        <v>2666.2020000000002</v>
      </c>
      <c r="N4">
        <f>20000/executionTime20__5[[#This Row],[Colonna1]]</f>
        <v>7.5013071027626559</v>
      </c>
    </row>
    <row r="5" spans="1:14" x14ac:dyDescent="0.3">
      <c r="A5">
        <v>4</v>
      </c>
      <c r="B5">
        <v>104973</v>
      </c>
      <c r="C5">
        <f>executionTime1__5[[#This Row],[executionTime]]/1000</f>
        <v>104.973</v>
      </c>
      <c r="D5">
        <f>1000/executionTime1__5[[#This Row],[Colonna1]]</f>
        <v>9.526259133300945</v>
      </c>
      <c r="F5">
        <v>4</v>
      </c>
      <c r="G5">
        <v>1004284</v>
      </c>
      <c r="H5">
        <f>executionTime10__5[[#This Row],[executionTime]]/1000</f>
        <v>1004.284</v>
      </c>
      <c r="I5">
        <f>10000/executionTime10__5[[#This Row],[Colonna1]]</f>
        <v>9.9573427436860484</v>
      </c>
      <c r="K5">
        <v>4</v>
      </c>
      <c r="L5">
        <v>2131175</v>
      </c>
      <c r="M5">
        <f>executionTime20__5[[#This Row],[executionTime]]/1000</f>
        <v>2131.1750000000002</v>
      </c>
      <c r="N5">
        <f>20000/executionTime20__5[[#This Row],[Colonna1]]</f>
        <v>9.3844944690135712</v>
      </c>
    </row>
    <row r="6" spans="1:14" x14ac:dyDescent="0.3">
      <c r="A6">
        <v>5</v>
      </c>
      <c r="B6">
        <v>90646</v>
      </c>
      <c r="C6">
        <f>executionTime1__5[[#This Row],[executionTime]]/1000</f>
        <v>90.646000000000001</v>
      </c>
      <c r="D6">
        <f>1000/executionTime1__5[[#This Row],[Colonna1]]</f>
        <v>11.031926394987092</v>
      </c>
      <c r="F6">
        <v>5</v>
      </c>
      <c r="G6">
        <v>918215</v>
      </c>
      <c r="H6">
        <f>executionTime10__5[[#This Row],[executionTime]]/1000</f>
        <v>918.21500000000003</v>
      </c>
      <c r="I6">
        <f>10000/executionTime10__5[[#This Row],[Colonna1]]</f>
        <v>10.890695534270296</v>
      </c>
      <c r="K6">
        <v>5</v>
      </c>
      <c r="L6">
        <v>1708091</v>
      </c>
      <c r="M6">
        <f>executionTime20__5[[#This Row],[executionTime]]/1000</f>
        <v>1708.0909999999999</v>
      </c>
      <c r="N6">
        <f>20000/executionTime20__5[[#This Row],[Colonna1]]</f>
        <v>11.708978034542657</v>
      </c>
    </row>
    <row r="7" spans="1:14" x14ac:dyDescent="0.3">
      <c r="A7">
        <v>6</v>
      </c>
      <c r="B7">
        <v>73281</v>
      </c>
      <c r="C7">
        <f>executionTime1__5[[#This Row],[executionTime]]/1000</f>
        <v>73.281000000000006</v>
      </c>
      <c r="D7">
        <f>1000/executionTime1__5[[#This Row],[Colonna1]]</f>
        <v>13.64610199096628</v>
      </c>
      <c r="F7">
        <v>6</v>
      </c>
      <c r="G7">
        <v>727156</v>
      </c>
      <c r="H7">
        <f>executionTime10__5[[#This Row],[executionTime]]/1000</f>
        <v>727.15599999999995</v>
      </c>
      <c r="I7">
        <f>10000/executionTime10__5[[#This Row],[Colonna1]]</f>
        <v>13.752207229260296</v>
      </c>
      <c r="K7">
        <v>6</v>
      </c>
      <c r="L7">
        <v>1439051</v>
      </c>
      <c r="M7">
        <f>executionTime20__5[[#This Row],[executionTime]]/1000</f>
        <v>1439.0509999999999</v>
      </c>
      <c r="N7">
        <f>20000/executionTime20__5[[#This Row],[Colonna1]]</f>
        <v>13.898048088636193</v>
      </c>
    </row>
    <row r="8" spans="1:14" x14ac:dyDescent="0.3">
      <c r="A8">
        <v>7</v>
      </c>
      <c r="B8">
        <v>74525</v>
      </c>
      <c r="C8">
        <f>executionTime1__5[[#This Row],[executionTime]]/1000</f>
        <v>74.525000000000006</v>
      </c>
      <c r="D8">
        <f>1000/executionTime1__5[[#This Row],[Colonna1]]</f>
        <v>13.418316001341831</v>
      </c>
      <c r="F8">
        <v>7</v>
      </c>
      <c r="G8">
        <v>636089</v>
      </c>
      <c r="H8">
        <f>executionTime10__5[[#This Row],[executionTime]]/1000</f>
        <v>636.08900000000006</v>
      </c>
      <c r="I8">
        <f>10000/executionTime10__5[[#This Row],[Colonna1]]</f>
        <v>15.721070479131063</v>
      </c>
      <c r="K8">
        <v>7</v>
      </c>
      <c r="L8">
        <v>1263137</v>
      </c>
      <c r="M8">
        <f>executionTime20__5[[#This Row],[executionTime]]/1000</f>
        <v>1263.1369999999999</v>
      </c>
      <c r="N8">
        <f>20000/executionTime20__5[[#This Row],[Colonna1]]</f>
        <v>15.833595247388052</v>
      </c>
    </row>
    <row r="9" spans="1:14" x14ac:dyDescent="0.3">
      <c r="A9">
        <v>8</v>
      </c>
      <c r="B9">
        <v>67941</v>
      </c>
      <c r="C9">
        <f>executionTime1__5[[#This Row],[executionTime]]/1000</f>
        <v>67.941000000000003</v>
      </c>
      <c r="D9">
        <f>1000/executionTime1__5[[#This Row],[Colonna1]]</f>
        <v>14.718652948882118</v>
      </c>
      <c r="F9">
        <v>8</v>
      </c>
      <c r="G9">
        <v>594221</v>
      </c>
      <c r="H9">
        <f>executionTime10__5[[#This Row],[executionTime]]/1000</f>
        <v>594.221</v>
      </c>
      <c r="I9">
        <f>10000/executionTime10__5[[#This Row],[Colonna1]]</f>
        <v>16.828755631322352</v>
      </c>
      <c r="K9">
        <v>8</v>
      </c>
      <c r="L9">
        <v>1147841</v>
      </c>
      <c r="M9">
        <f>executionTime20__5[[#This Row],[executionTime]]/1000</f>
        <v>1147.8409999999999</v>
      </c>
      <c r="N9">
        <f>20000/executionTime20__5[[#This Row],[Colonna1]]</f>
        <v>17.424016044033976</v>
      </c>
    </row>
    <row r="10" spans="1:14" x14ac:dyDescent="0.3">
      <c r="A10">
        <v>9</v>
      </c>
      <c r="B10">
        <v>61756</v>
      </c>
      <c r="C10">
        <f>executionTime1__5[[#This Row],[executionTime]]/1000</f>
        <v>61.756</v>
      </c>
      <c r="D10">
        <f>1000/executionTime1__5[[#This Row],[Colonna1]]</f>
        <v>16.192758598354814</v>
      </c>
      <c r="F10">
        <v>9</v>
      </c>
      <c r="G10">
        <v>570113</v>
      </c>
      <c r="H10">
        <f>executionTime10__5[[#This Row],[executionTime]]/1000</f>
        <v>570.11300000000006</v>
      </c>
      <c r="I10">
        <f>10000/executionTime10__5[[#This Row],[Colonna1]]</f>
        <v>17.540382345254361</v>
      </c>
      <c r="K10">
        <v>9</v>
      </c>
      <c r="L10">
        <v>1099535</v>
      </c>
      <c r="M10">
        <f>executionTime20__5[[#This Row],[executionTime]]/1000</f>
        <v>1099.5350000000001</v>
      </c>
      <c r="N10">
        <f>20000/executionTime20__5[[#This Row],[Colonna1]]</f>
        <v>18.189507382666307</v>
      </c>
    </row>
    <row r="11" spans="1:14" x14ac:dyDescent="0.3">
      <c r="A11">
        <v>10</v>
      </c>
      <c r="B11">
        <v>57756</v>
      </c>
      <c r="C11">
        <f>executionTime1__5[[#This Row],[executionTime]]/1000</f>
        <v>57.756</v>
      </c>
      <c r="D11">
        <f>1000/executionTime1__5[[#This Row],[Colonna1]]</f>
        <v>17.31421843617979</v>
      </c>
      <c r="F11">
        <v>10</v>
      </c>
      <c r="G11">
        <v>526650</v>
      </c>
      <c r="H11">
        <f>executionTime10__5[[#This Row],[executionTime]]/1000</f>
        <v>526.65</v>
      </c>
      <c r="I11">
        <f>10000/executionTime10__5[[#This Row],[Colonna1]]</f>
        <v>18.987942656413178</v>
      </c>
      <c r="K11">
        <v>10</v>
      </c>
      <c r="L11">
        <v>1061318</v>
      </c>
      <c r="M11">
        <f>executionTime20__5[[#This Row],[executionTime]]/1000</f>
        <v>1061.318</v>
      </c>
      <c r="N11">
        <f>20000/executionTime20__5[[#This Row],[Colonna1]]</f>
        <v>18.844493356373867</v>
      </c>
    </row>
    <row r="12" spans="1:14" x14ac:dyDescent="0.3">
      <c r="A12">
        <v>11</v>
      </c>
      <c r="B12">
        <v>57436</v>
      </c>
      <c r="C12">
        <f>executionTime1__5[[#This Row],[executionTime]]/1000</f>
        <v>57.436</v>
      </c>
      <c r="D12">
        <f>1000/executionTime1__5[[#This Row],[Colonna1]]</f>
        <v>17.410683195208581</v>
      </c>
      <c r="F12">
        <v>11</v>
      </c>
      <c r="G12">
        <v>486276</v>
      </c>
      <c r="H12">
        <f>executionTime10__5[[#This Row],[executionTime]]/1000</f>
        <v>486.27600000000001</v>
      </c>
      <c r="I12">
        <f>10000/executionTime10__5[[#This Row],[Colonna1]]</f>
        <v>20.564453108934021</v>
      </c>
      <c r="K12">
        <v>11</v>
      </c>
      <c r="L12">
        <v>1037080</v>
      </c>
      <c r="M12">
        <f>executionTime20__5[[#This Row],[executionTime]]/1000</f>
        <v>1037.08</v>
      </c>
      <c r="N12">
        <f>20000/executionTime20__5[[#This Row],[Colonna1]]</f>
        <v>19.284915339221662</v>
      </c>
    </row>
    <row r="13" spans="1:14" x14ac:dyDescent="0.3">
      <c r="A13">
        <v>12</v>
      </c>
      <c r="B13">
        <v>55376</v>
      </c>
      <c r="C13">
        <f>executionTime1__5[[#This Row],[executionTime]]/1000</f>
        <v>55.375999999999998</v>
      </c>
      <c r="D13">
        <f>1000/executionTime1__5[[#This Row],[Colonna1]]</f>
        <v>18.058364634498702</v>
      </c>
      <c r="F13">
        <v>12</v>
      </c>
      <c r="G13">
        <v>469021</v>
      </c>
      <c r="H13">
        <f>executionTime10__5[[#This Row],[executionTime]]/1000</f>
        <v>469.02100000000002</v>
      </c>
      <c r="I13">
        <f>10000/executionTime10__5[[#This Row],[Colonna1]]</f>
        <v>21.321006948516164</v>
      </c>
      <c r="K13">
        <v>12</v>
      </c>
      <c r="L13">
        <v>958243</v>
      </c>
      <c r="M13">
        <f>executionTime20__5[[#This Row],[executionTime]]/1000</f>
        <v>958.24300000000005</v>
      </c>
      <c r="N13">
        <f>20000/executionTime20__5[[#This Row],[Colonna1]]</f>
        <v>20.871532586202036</v>
      </c>
    </row>
    <row r="14" spans="1:14" x14ac:dyDescent="0.3">
      <c r="A14">
        <v>13</v>
      </c>
      <c r="B14">
        <v>50551</v>
      </c>
      <c r="C14">
        <f>executionTime1__5[[#This Row],[executionTime]]/1000</f>
        <v>50.551000000000002</v>
      </c>
      <c r="D14">
        <f>1000/executionTime1__5[[#This Row],[Colonna1]]</f>
        <v>19.782002334276275</v>
      </c>
      <c r="F14">
        <v>13</v>
      </c>
      <c r="G14">
        <v>437593</v>
      </c>
      <c r="H14">
        <f>executionTime10__5[[#This Row],[executionTime]]/1000</f>
        <v>437.59300000000002</v>
      </c>
      <c r="I14">
        <f>10000/executionTime10__5[[#This Row],[Colonna1]]</f>
        <v>22.852285114249998</v>
      </c>
      <c r="K14">
        <v>13</v>
      </c>
      <c r="L14">
        <v>871046</v>
      </c>
      <c r="M14">
        <f>executionTime20__5[[#This Row],[executionTime]]/1000</f>
        <v>871.04600000000005</v>
      </c>
      <c r="N14">
        <f>20000/executionTime20__5[[#This Row],[Colonna1]]</f>
        <v>22.960899883588237</v>
      </c>
    </row>
    <row r="15" spans="1:14" x14ac:dyDescent="0.3">
      <c r="A15">
        <v>14</v>
      </c>
      <c r="B15">
        <v>48988</v>
      </c>
      <c r="C15">
        <f>executionTime1__5[[#This Row],[executionTime]]/1000</f>
        <v>48.988</v>
      </c>
      <c r="D15">
        <f>1000/executionTime1__5[[#This Row],[Colonna1]]</f>
        <v>20.413162407120112</v>
      </c>
      <c r="F15">
        <v>14</v>
      </c>
      <c r="G15">
        <v>419328</v>
      </c>
      <c r="H15">
        <f>executionTime10__5[[#This Row],[executionTime]]/1000</f>
        <v>419.32799999999997</v>
      </c>
      <c r="I15">
        <f>10000/executionTime10__5[[#This Row],[Colonna1]]</f>
        <v>23.847680097680101</v>
      </c>
      <c r="K15">
        <v>14</v>
      </c>
      <c r="L15">
        <v>850122</v>
      </c>
      <c r="M15">
        <f>executionTime20__5[[#This Row],[executionTime]]/1000</f>
        <v>850.12199999999996</v>
      </c>
      <c r="N15">
        <f>20000/executionTime20__5[[#This Row],[Colonna1]]</f>
        <v>23.526035086728729</v>
      </c>
    </row>
    <row r="16" spans="1:14" x14ac:dyDescent="0.3">
      <c r="A16">
        <v>15</v>
      </c>
      <c r="B16">
        <v>46213</v>
      </c>
      <c r="C16">
        <f>executionTime1__5[[#This Row],[executionTime]]/1000</f>
        <v>46.213000000000001</v>
      </c>
      <c r="D16">
        <f>1000/executionTime1__5[[#This Row],[Colonna1]]</f>
        <v>21.63893276783589</v>
      </c>
      <c r="F16">
        <v>15</v>
      </c>
      <c r="G16">
        <v>390407</v>
      </c>
      <c r="H16">
        <f>executionTime10__5[[#This Row],[executionTime]]/1000</f>
        <v>390.40699999999998</v>
      </c>
      <c r="I16">
        <f>10000/executionTime10__5[[#This Row],[Colonna1]]</f>
        <v>25.614294825656302</v>
      </c>
      <c r="K16">
        <v>15</v>
      </c>
      <c r="L16">
        <v>841006</v>
      </c>
      <c r="M16">
        <f>executionTime20__5[[#This Row],[executionTime]]/1000</f>
        <v>841.00599999999997</v>
      </c>
      <c r="N16">
        <f>20000/executionTime20__5[[#This Row],[Colonna1]]</f>
        <v>23.7810431792401</v>
      </c>
    </row>
    <row r="17" spans="1:14" x14ac:dyDescent="0.3">
      <c r="A17">
        <v>16</v>
      </c>
      <c r="B17">
        <v>44428</v>
      </c>
      <c r="C17">
        <f>executionTime1__5[[#This Row],[executionTime]]/1000</f>
        <v>44.427999999999997</v>
      </c>
      <c r="D17">
        <f>1000/executionTime1__5[[#This Row],[Colonna1]]</f>
        <v>22.508328081390115</v>
      </c>
      <c r="F17">
        <v>16</v>
      </c>
      <c r="G17">
        <v>386971</v>
      </c>
      <c r="H17">
        <f>executionTime10__5[[#This Row],[executionTime]]/1000</f>
        <v>386.971</v>
      </c>
      <c r="I17">
        <f>10000/executionTime10__5[[#This Row],[Colonna1]]</f>
        <v>25.841729742022011</v>
      </c>
      <c r="K17">
        <v>16</v>
      </c>
      <c r="L17">
        <v>765457</v>
      </c>
      <c r="M17">
        <f>executionTime20__5[[#This Row],[executionTime]]/1000</f>
        <v>765.45699999999999</v>
      </c>
      <c r="N17">
        <f>20000/executionTime20__5[[#This Row],[Colonna1]]</f>
        <v>26.128182249296824</v>
      </c>
    </row>
    <row r="18" spans="1:14" x14ac:dyDescent="0.3">
      <c r="A18">
        <v>17</v>
      </c>
      <c r="B18">
        <v>42512</v>
      </c>
      <c r="C18">
        <f>executionTime1__5[[#This Row],[executionTime]]/1000</f>
        <v>42.512</v>
      </c>
      <c r="D18">
        <f>1000/executionTime1__5[[#This Row],[Colonna1]]</f>
        <v>23.522770041400076</v>
      </c>
      <c r="F18">
        <v>17</v>
      </c>
      <c r="G18">
        <v>370944</v>
      </c>
      <c r="H18">
        <f>executionTime10__5[[#This Row],[executionTime]]/1000</f>
        <v>370.94400000000002</v>
      </c>
      <c r="I18">
        <f>10000/executionTime10__5[[#This Row],[Colonna1]]</f>
        <v>26.958247066942718</v>
      </c>
      <c r="K18">
        <v>17</v>
      </c>
      <c r="L18">
        <v>725032</v>
      </c>
      <c r="M18">
        <f>executionTime20__5[[#This Row],[executionTime]]/1000</f>
        <v>725.03200000000004</v>
      </c>
      <c r="N18">
        <f>20000/executionTime20__5[[#This Row],[Colonna1]]</f>
        <v>27.584989352194107</v>
      </c>
    </row>
    <row r="19" spans="1:14" x14ac:dyDescent="0.3">
      <c r="A19">
        <v>18</v>
      </c>
      <c r="B19">
        <v>41891</v>
      </c>
      <c r="C19">
        <f>executionTime1__5[[#This Row],[executionTime]]/1000</f>
        <v>41.890999999999998</v>
      </c>
      <c r="D19">
        <f>1000/executionTime1__5[[#This Row],[Colonna1]]</f>
        <v>23.871475973359434</v>
      </c>
      <c r="F19">
        <v>18</v>
      </c>
      <c r="G19">
        <v>348635</v>
      </c>
      <c r="H19">
        <f>executionTime10__5[[#This Row],[executionTime]]/1000</f>
        <v>348.63499999999999</v>
      </c>
      <c r="I19">
        <f>10000/executionTime10__5[[#This Row],[Colonna1]]</f>
        <v>28.683293415749997</v>
      </c>
      <c r="K19">
        <v>18</v>
      </c>
      <c r="L19">
        <v>710300</v>
      </c>
      <c r="M19">
        <f>executionTime20__5[[#This Row],[executionTime]]/1000</f>
        <v>710.3</v>
      </c>
      <c r="N19">
        <f>20000/executionTime20__5[[#This Row],[Colonna1]]</f>
        <v>28.157116711248769</v>
      </c>
    </row>
    <row r="20" spans="1:14" x14ac:dyDescent="0.3">
      <c r="A20">
        <v>19</v>
      </c>
      <c r="B20">
        <v>46068</v>
      </c>
      <c r="C20">
        <f>executionTime1__5[[#This Row],[executionTime]]/1000</f>
        <v>46.067999999999998</v>
      </c>
      <c r="D20">
        <f>1000/executionTime1__5[[#This Row],[Colonna1]]</f>
        <v>21.707041764348357</v>
      </c>
      <c r="F20">
        <v>19</v>
      </c>
      <c r="G20">
        <v>337929</v>
      </c>
      <c r="H20">
        <f>executionTime10__5[[#This Row],[executionTime]]/1000</f>
        <v>337.92899999999997</v>
      </c>
      <c r="I20">
        <f>10000/executionTime10__5[[#This Row],[Colonna1]]</f>
        <v>29.592014890701897</v>
      </c>
      <c r="K20">
        <v>19</v>
      </c>
      <c r="L20">
        <v>680375</v>
      </c>
      <c r="M20">
        <f>executionTime20__5[[#This Row],[executionTime]]/1000</f>
        <v>680.375</v>
      </c>
      <c r="N20">
        <f>20000/executionTime20__5[[#This Row],[Colonna1]]</f>
        <v>29.395553922469226</v>
      </c>
    </row>
    <row r="21" spans="1:14" x14ac:dyDescent="0.3">
      <c r="A21">
        <v>20</v>
      </c>
      <c r="B21">
        <v>40086</v>
      </c>
      <c r="C21">
        <f>executionTime1__5[[#This Row],[executionTime]]/1000</f>
        <v>40.085999999999999</v>
      </c>
      <c r="D21">
        <f>1000/executionTime1__5[[#This Row],[Colonna1]]</f>
        <v>24.946365314573669</v>
      </c>
      <c r="F21">
        <v>20</v>
      </c>
      <c r="G21">
        <v>335767</v>
      </c>
      <c r="H21">
        <f>executionTime10__5[[#This Row],[executionTime]]/1000</f>
        <v>335.767</v>
      </c>
      <c r="I21">
        <f>10000/executionTime10__5[[#This Row],[Colonna1]]</f>
        <v>29.782557547346823</v>
      </c>
      <c r="K21">
        <v>20</v>
      </c>
      <c r="L21">
        <v>661290</v>
      </c>
      <c r="M21">
        <f>executionTime20__5[[#This Row],[executionTime]]/1000</f>
        <v>661.29</v>
      </c>
      <c r="N21">
        <f>20000/executionTime20__5[[#This Row],[Colonna1]]</f>
        <v>30.243917192154729</v>
      </c>
    </row>
    <row r="22" spans="1:14" x14ac:dyDescent="0.3">
      <c r="A22">
        <v>21</v>
      </c>
      <c r="B22">
        <v>46224</v>
      </c>
      <c r="C22">
        <f>executionTime1__5[[#This Row],[executionTime]]/1000</f>
        <v>46.223999999999997</v>
      </c>
      <c r="D22">
        <f>1000/executionTime1__5[[#This Row],[Colonna1]]</f>
        <v>21.633783316026307</v>
      </c>
      <c r="F22">
        <v>21</v>
      </c>
      <c r="G22">
        <v>314912</v>
      </c>
      <c r="H22">
        <f>executionTime10__5[[#This Row],[executionTime]]/1000</f>
        <v>314.91199999999998</v>
      </c>
      <c r="I22">
        <f>10000/executionTime10__5[[#This Row],[Colonna1]]</f>
        <v>31.754902957016565</v>
      </c>
      <c r="K22">
        <v>21</v>
      </c>
      <c r="L22">
        <v>646402</v>
      </c>
      <c r="M22">
        <f>executionTime20__5[[#This Row],[executionTime]]/1000</f>
        <v>646.40200000000004</v>
      </c>
      <c r="N22">
        <f>20000/executionTime20__5[[#This Row],[Colonna1]]</f>
        <v>30.940498327666063</v>
      </c>
    </row>
    <row r="23" spans="1:14" x14ac:dyDescent="0.3">
      <c r="A23">
        <v>22</v>
      </c>
      <c r="B23">
        <v>37054</v>
      </c>
      <c r="C23">
        <f>executionTime1__5[[#This Row],[executionTime]]/1000</f>
        <v>37.054000000000002</v>
      </c>
      <c r="D23">
        <f>1000/executionTime1__5[[#This Row],[Colonna1]]</f>
        <v>26.987639661035246</v>
      </c>
      <c r="F23">
        <v>22</v>
      </c>
      <c r="G23">
        <v>314070</v>
      </c>
      <c r="H23">
        <f>executionTime10__5[[#This Row],[executionTime]]/1000</f>
        <v>314.07</v>
      </c>
      <c r="I23">
        <f>10000/executionTime10__5[[#This Row],[Colonna1]]</f>
        <v>31.840035660839941</v>
      </c>
      <c r="K23">
        <v>22</v>
      </c>
      <c r="L23">
        <v>633856</v>
      </c>
      <c r="M23">
        <f>executionTime20__5[[#This Row],[executionTime]]/1000</f>
        <v>633.85599999999999</v>
      </c>
      <c r="N23">
        <f>20000/executionTime20__5[[#This Row],[Colonna1]]</f>
        <v>31.55290791599354</v>
      </c>
    </row>
    <row r="24" spans="1:14" x14ac:dyDescent="0.3">
      <c r="A24">
        <v>23</v>
      </c>
      <c r="B24">
        <v>37621</v>
      </c>
      <c r="C24">
        <f>executionTime1__5[[#This Row],[executionTime]]/1000</f>
        <v>37.621000000000002</v>
      </c>
      <c r="D24">
        <f>1000/executionTime1__5[[#This Row],[Colonna1]]</f>
        <v>26.58089896600303</v>
      </c>
      <c r="F24">
        <v>23</v>
      </c>
      <c r="G24">
        <v>319471</v>
      </c>
      <c r="H24">
        <f>executionTime10__5[[#This Row],[executionTime]]/1000</f>
        <v>319.471</v>
      </c>
      <c r="I24">
        <f>10000/executionTime10__5[[#This Row],[Colonna1]]</f>
        <v>31.301745698357596</v>
      </c>
      <c r="K24">
        <v>23</v>
      </c>
      <c r="L24">
        <v>640616</v>
      </c>
      <c r="M24">
        <f>executionTime20__5[[#This Row],[executionTime]]/1000</f>
        <v>640.61599999999999</v>
      </c>
      <c r="N24">
        <f>20000/executionTime20__5[[#This Row],[Colonna1]]</f>
        <v>31.219950797357544</v>
      </c>
    </row>
    <row r="25" spans="1:14" x14ac:dyDescent="0.3">
      <c r="A25">
        <v>24</v>
      </c>
      <c r="B25">
        <v>35338</v>
      </c>
      <c r="C25">
        <f>executionTime1__5[[#This Row],[executionTime]]/1000</f>
        <v>35.338000000000001</v>
      </c>
      <c r="D25">
        <f>1000/executionTime1__5[[#This Row],[Colonna1]]</f>
        <v>28.298149301035711</v>
      </c>
      <c r="F25">
        <v>24</v>
      </c>
      <c r="G25">
        <v>317132</v>
      </c>
      <c r="H25">
        <f>executionTime10__5[[#This Row],[executionTime]]/1000</f>
        <v>317.13200000000001</v>
      </c>
      <c r="I25">
        <f>10000/executionTime10__5[[#This Row],[Colonna1]]</f>
        <v>31.532611026323423</v>
      </c>
      <c r="K25">
        <v>24</v>
      </c>
      <c r="L25">
        <v>625498</v>
      </c>
      <c r="M25">
        <f>executionTime20__5[[#This Row],[executionTime]]/1000</f>
        <v>625.49800000000005</v>
      </c>
      <c r="N25">
        <f>20000/executionTime20__5[[#This Row],[Colonna1]]</f>
        <v>31.974522700312388</v>
      </c>
    </row>
    <row r="26" spans="1:14" x14ac:dyDescent="0.3">
      <c r="A26">
        <v>25</v>
      </c>
      <c r="B26">
        <v>35335</v>
      </c>
      <c r="C26">
        <f>executionTime1__5[[#This Row],[executionTime]]/1000</f>
        <v>35.335000000000001</v>
      </c>
      <c r="D26">
        <f>1000/executionTime1__5[[#This Row],[Colonna1]]</f>
        <v>28.300551860761285</v>
      </c>
      <c r="F26">
        <v>25</v>
      </c>
      <c r="G26">
        <v>318472</v>
      </c>
      <c r="H26">
        <f>executionTime10__5[[#This Row],[executionTime]]/1000</f>
        <v>318.47199999999998</v>
      </c>
      <c r="I26">
        <f>10000/executionTime10__5[[#This Row],[Colonna1]]</f>
        <v>31.399934688135851</v>
      </c>
      <c r="K26">
        <v>25</v>
      </c>
      <c r="L26">
        <v>618097</v>
      </c>
      <c r="M26">
        <f>executionTime20__5[[#This Row],[executionTime]]/1000</f>
        <v>618.09699999999998</v>
      </c>
      <c r="N26">
        <f>20000/executionTime20__5[[#This Row],[Colonna1]]</f>
        <v>32.357380799453807</v>
      </c>
    </row>
    <row r="27" spans="1:14" x14ac:dyDescent="0.3">
      <c r="A27">
        <v>26</v>
      </c>
      <c r="B27">
        <v>39581</v>
      </c>
      <c r="C27">
        <f>executionTime1__5[[#This Row],[executionTime]]/1000</f>
        <v>39.581000000000003</v>
      </c>
      <c r="D27">
        <f>1000/executionTime1__5[[#This Row],[Colonna1]]</f>
        <v>25.264647179202139</v>
      </c>
      <c r="F27">
        <v>26</v>
      </c>
      <c r="G27">
        <v>310437</v>
      </c>
      <c r="H27">
        <f>executionTime10__5[[#This Row],[executionTime]]/1000</f>
        <v>310.43700000000001</v>
      </c>
      <c r="I27">
        <f>10000/executionTime10__5[[#This Row],[Colonna1]]</f>
        <v>32.212655063668315</v>
      </c>
      <c r="K27">
        <v>26</v>
      </c>
      <c r="L27">
        <v>617832</v>
      </c>
      <c r="M27">
        <f>executionTime20__5[[#This Row],[executionTime]]/1000</f>
        <v>617.83199999999999</v>
      </c>
      <c r="N27">
        <f>20000/executionTime20__5[[#This Row],[Colonna1]]</f>
        <v>32.371259500964662</v>
      </c>
    </row>
    <row r="28" spans="1:14" x14ac:dyDescent="0.3">
      <c r="A28">
        <v>27</v>
      </c>
      <c r="B28">
        <v>43729</v>
      </c>
      <c r="C28">
        <f>executionTime1__5[[#This Row],[executionTime]]/1000</f>
        <v>43.728999999999999</v>
      </c>
      <c r="D28">
        <f>1000/executionTime1__5[[#This Row],[Colonna1]]</f>
        <v>22.868119554529031</v>
      </c>
      <c r="F28">
        <v>27</v>
      </c>
      <c r="G28">
        <v>302921</v>
      </c>
      <c r="H28">
        <f>executionTime10__5[[#This Row],[executionTime]]/1000</f>
        <v>302.92099999999999</v>
      </c>
      <c r="I28">
        <f>10000/executionTime10__5[[#This Row],[Colonna1]]</f>
        <v>33.01190739499738</v>
      </c>
      <c r="K28">
        <v>27</v>
      </c>
      <c r="L28">
        <v>609419</v>
      </c>
      <c r="M28">
        <f>executionTime20__5[[#This Row],[executionTime]]/1000</f>
        <v>609.41899999999998</v>
      </c>
      <c r="N28">
        <f>20000/executionTime20__5[[#This Row],[Colonna1]]</f>
        <v>32.818143182276891</v>
      </c>
    </row>
    <row r="29" spans="1:14" x14ac:dyDescent="0.3">
      <c r="A29">
        <v>28</v>
      </c>
      <c r="B29">
        <v>36517</v>
      </c>
      <c r="C29">
        <f>executionTime1__5[[#This Row],[executionTime]]/1000</f>
        <v>36.517000000000003</v>
      </c>
      <c r="D29">
        <f>1000/executionTime1__5[[#This Row],[Colonna1]]</f>
        <v>27.384505846591995</v>
      </c>
      <c r="F29">
        <v>28</v>
      </c>
      <c r="G29">
        <v>296765</v>
      </c>
      <c r="H29">
        <f>executionTime10__5[[#This Row],[executionTime]]/1000</f>
        <v>296.76499999999999</v>
      </c>
      <c r="I29">
        <f>10000/executionTime10__5[[#This Row],[Colonna1]]</f>
        <v>33.696696038953384</v>
      </c>
      <c r="K29">
        <v>28</v>
      </c>
      <c r="L29">
        <v>586355</v>
      </c>
      <c r="M29">
        <f>executionTime20__5[[#This Row],[executionTime]]/1000</f>
        <v>586.35500000000002</v>
      </c>
      <c r="N29">
        <f>20000/executionTime20__5[[#This Row],[Colonna1]]</f>
        <v>34.109029512837786</v>
      </c>
    </row>
    <row r="30" spans="1:14" x14ac:dyDescent="0.3">
      <c r="A30">
        <v>29</v>
      </c>
      <c r="B30">
        <v>34391</v>
      </c>
      <c r="C30">
        <f>executionTime1__5[[#This Row],[executionTime]]/1000</f>
        <v>34.390999999999998</v>
      </c>
      <c r="D30">
        <f>1000/executionTime1__5[[#This Row],[Colonna1]]</f>
        <v>29.077374894594517</v>
      </c>
      <c r="F30">
        <v>29</v>
      </c>
      <c r="G30">
        <v>291335</v>
      </c>
      <c r="H30">
        <f>executionTime10__5[[#This Row],[executionTime]]/1000</f>
        <v>291.33499999999998</v>
      </c>
      <c r="I30">
        <f>10000/executionTime10__5[[#This Row],[Colonna1]]</f>
        <v>34.324746425935778</v>
      </c>
      <c r="K30">
        <v>29</v>
      </c>
      <c r="L30">
        <v>579587</v>
      </c>
      <c r="M30">
        <f>executionTime20__5[[#This Row],[executionTime]]/1000</f>
        <v>579.58699999999999</v>
      </c>
      <c r="N30">
        <f>20000/executionTime20__5[[#This Row],[Colonna1]]</f>
        <v>34.507330219621906</v>
      </c>
    </row>
    <row r="31" spans="1:14" x14ac:dyDescent="0.3">
      <c r="A31">
        <v>30</v>
      </c>
      <c r="B31">
        <v>32493</v>
      </c>
      <c r="C31">
        <f>executionTime1__5[[#This Row],[executionTime]]/1000</f>
        <v>32.493000000000002</v>
      </c>
      <c r="D31">
        <f>1000/executionTime1__5[[#This Row],[Colonna1]]</f>
        <v>30.775859415874187</v>
      </c>
      <c r="F31">
        <v>30</v>
      </c>
      <c r="G31">
        <v>289682</v>
      </c>
      <c r="H31">
        <f>executionTime10__5[[#This Row],[executionTime]]/1000</f>
        <v>289.68200000000002</v>
      </c>
      <c r="I31">
        <f>10000/executionTime10__5[[#This Row],[Colonna1]]</f>
        <v>34.520612257578996</v>
      </c>
      <c r="K31">
        <v>30</v>
      </c>
      <c r="L31">
        <v>568765</v>
      </c>
      <c r="M31">
        <f>executionTime20__5[[#This Row],[executionTime]]/1000</f>
        <v>568.76499999999999</v>
      </c>
      <c r="N31">
        <f>20000/executionTime20__5[[#This Row],[Colonna1]]</f>
        <v>35.163907765069936</v>
      </c>
    </row>
    <row r="32" spans="1:14" x14ac:dyDescent="0.3">
      <c r="A32">
        <v>31</v>
      </c>
      <c r="B32">
        <v>38138</v>
      </c>
      <c r="C32">
        <f>executionTime1__5[[#This Row],[executionTime]]/1000</f>
        <v>38.137999999999998</v>
      </c>
      <c r="D32">
        <f>1000/executionTime1__5[[#This Row],[Colonna1]]</f>
        <v>26.220567413078822</v>
      </c>
      <c r="F32">
        <v>31</v>
      </c>
      <c r="G32">
        <v>281071</v>
      </c>
      <c r="H32">
        <f>executionTime10__5[[#This Row],[executionTime]]/1000</f>
        <v>281.07100000000003</v>
      </c>
      <c r="I32">
        <f>10000/executionTime10__5[[#This Row],[Colonna1]]</f>
        <v>35.578199102717818</v>
      </c>
      <c r="K32">
        <v>31</v>
      </c>
      <c r="L32">
        <v>557940</v>
      </c>
      <c r="M32">
        <f>executionTime20__5[[#This Row],[executionTime]]/1000</f>
        <v>557.94000000000005</v>
      </c>
      <c r="N32">
        <f>20000/executionTime20__5[[#This Row],[Colonna1]]</f>
        <v>35.846148331361789</v>
      </c>
    </row>
    <row r="33" spans="1:14" x14ac:dyDescent="0.3">
      <c r="A33">
        <v>32</v>
      </c>
      <c r="B33">
        <v>39795</v>
      </c>
      <c r="C33">
        <f>executionTime1__5[[#This Row],[executionTime]]/1000</f>
        <v>39.795000000000002</v>
      </c>
      <c r="D33">
        <f>1000/executionTime1__5[[#This Row],[Colonna1]]</f>
        <v>25.128785023244124</v>
      </c>
      <c r="F33">
        <v>32</v>
      </c>
      <c r="G33">
        <v>287413</v>
      </c>
      <c r="H33">
        <f>executionTime10__5[[#This Row],[executionTime]]/1000</f>
        <v>287.41300000000001</v>
      </c>
      <c r="I33">
        <f>10000/executionTime10__5[[#This Row],[Colonna1]]</f>
        <v>34.79313740157891</v>
      </c>
      <c r="K33">
        <v>32</v>
      </c>
      <c r="L33">
        <v>548089</v>
      </c>
      <c r="M33">
        <f>executionTime20__5[[#This Row],[executionTime]]/1000</f>
        <v>548.08900000000006</v>
      </c>
      <c r="N33">
        <f>20000/executionTime20__5[[#This Row],[Colonna1]]</f>
        <v>36.490424000481667</v>
      </c>
    </row>
    <row r="34" spans="1:14" x14ac:dyDescent="0.3">
      <c r="A34">
        <v>33</v>
      </c>
      <c r="B34">
        <v>36031</v>
      </c>
      <c r="C34">
        <f>executionTime1__5[[#This Row],[executionTime]]/1000</f>
        <v>36.030999999999999</v>
      </c>
      <c r="D34">
        <f>1000/executionTime1__5[[#This Row],[Colonna1]]</f>
        <v>27.753878604534986</v>
      </c>
      <c r="F34">
        <v>33</v>
      </c>
      <c r="G34">
        <v>285015</v>
      </c>
      <c r="H34">
        <f>executionTime10__5[[#This Row],[executionTime]]/1000</f>
        <v>285.01499999999999</v>
      </c>
      <c r="I34">
        <f>10000/executionTime10__5[[#This Row],[Colonna1]]</f>
        <v>35.085872673368073</v>
      </c>
      <c r="K34">
        <v>33</v>
      </c>
      <c r="L34">
        <v>569011</v>
      </c>
      <c r="M34">
        <f>executionTime20__5[[#This Row],[executionTime]]/1000</f>
        <v>569.01099999999997</v>
      </c>
      <c r="N34">
        <f>20000/executionTime20__5[[#This Row],[Colonna1]]</f>
        <v>35.148705385308901</v>
      </c>
    </row>
    <row r="35" spans="1:14" x14ac:dyDescent="0.3">
      <c r="A35">
        <v>34</v>
      </c>
      <c r="B35">
        <v>37580</v>
      </c>
      <c r="C35">
        <f>executionTime1__5[[#This Row],[executionTime]]/1000</f>
        <v>37.58</v>
      </c>
      <c r="D35">
        <f>1000/executionTime1__5[[#This Row],[Colonna1]]</f>
        <v>26.609898882384247</v>
      </c>
      <c r="F35">
        <v>34</v>
      </c>
      <c r="G35">
        <v>276565</v>
      </c>
      <c r="H35">
        <f>executionTime10__5[[#This Row],[executionTime]]/1000</f>
        <v>276.565</v>
      </c>
      <c r="I35">
        <f>10000/executionTime10__5[[#This Row],[Colonna1]]</f>
        <v>36.157865239636251</v>
      </c>
      <c r="K35">
        <v>34</v>
      </c>
      <c r="L35">
        <v>560670</v>
      </c>
      <c r="M35">
        <f>executionTime20__5[[#This Row],[executionTime]]/1000</f>
        <v>560.66999999999996</v>
      </c>
      <c r="N35">
        <f>20000/executionTime20__5[[#This Row],[Colonna1]]</f>
        <v>35.671607184261688</v>
      </c>
    </row>
    <row r="36" spans="1:14" x14ac:dyDescent="0.3">
      <c r="A36">
        <v>35</v>
      </c>
      <c r="B36">
        <v>38670</v>
      </c>
      <c r="C36">
        <f>executionTime1__5[[#This Row],[executionTime]]/1000</f>
        <v>38.67</v>
      </c>
      <c r="D36">
        <f>1000/executionTime1__5[[#This Row],[Colonna1]]</f>
        <v>25.859839668994052</v>
      </c>
      <c r="F36">
        <v>35</v>
      </c>
      <c r="G36">
        <v>281794</v>
      </c>
      <c r="H36">
        <f>executionTime10__5[[#This Row],[executionTime]]/1000</f>
        <v>281.79399999999998</v>
      </c>
      <c r="I36">
        <f>10000/executionTime10__5[[#This Row],[Colonna1]]</f>
        <v>35.486915974080361</v>
      </c>
      <c r="K36">
        <v>35</v>
      </c>
      <c r="L36">
        <v>575331</v>
      </c>
      <c r="M36">
        <f>executionTime20__5[[#This Row],[executionTime]]/1000</f>
        <v>575.33100000000002</v>
      </c>
      <c r="N36">
        <f>20000/executionTime20__5[[#This Row],[Colonna1]]</f>
        <v>34.762597530812698</v>
      </c>
    </row>
    <row r="37" spans="1:14" x14ac:dyDescent="0.3">
      <c r="A37">
        <v>36</v>
      </c>
      <c r="B37">
        <v>39478</v>
      </c>
      <c r="C37">
        <f>executionTime1__5[[#This Row],[executionTime]]/1000</f>
        <v>39.478000000000002</v>
      </c>
      <c r="D37">
        <f>1000/executionTime1__5[[#This Row],[Colonna1]]</f>
        <v>25.330563858351486</v>
      </c>
      <c r="F37">
        <v>36</v>
      </c>
      <c r="G37">
        <v>285366</v>
      </c>
      <c r="H37">
        <f>executionTime10__5[[#This Row],[executionTime]]/1000</f>
        <v>285.36599999999999</v>
      </c>
      <c r="I37">
        <f>10000/executionTime10__5[[#This Row],[Colonna1]]</f>
        <v>35.042717072110904</v>
      </c>
      <c r="K37">
        <v>36</v>
      </c>
      <c r="L37">
        <v>576441</v>
      </c>
      <c r="M37">
        <f>executionTime20__5[[#This Row],[executionTime]]/1000</f>
        <v>576.44100000000003</v>
      </c>
      <c r="N37">
        <f>20000/executionTime20__5[[#This Row],[Colonna1]]</f>
        <v>34.69565835879127</v>
      </c>
    </row>
    <row r="38" spans="1:14" x14ac:dyDescent="0.3">
      <c r="A38">
        <v>37</v>
      </c>
      <c r="B38">
        <v>37734</v>
      </c>
      <c r="C38">
        <f>executionTime1__5[[#This Row],[executionTime]]/1000</f>
        <v>37.734000000000002</v>
      </c>
      <c r="D38">
        <f>1000/executionTime1__5[[#This Row],[Colonna1]]</f>
        <v>26.501298563629618</v>
      </c>
      <c r="F38">
        <v>37</v>
      </c>
      <c r="G38">
        <v>291673</v>
      </c>
      <c r="H38">
        <f>executionTime10__5[[#This Row],[executionTime]]/1000</f>
        <v>291.673</v>
      </c>
      <c r="I38">
        <f>10000/executionTime10__5[[#This Row],[Colonna1]]</f>
        <v>34.284969812084078</v>
      </c>
      <c r="K38">
        <v>37</v>
      </c>
      <c r="L38">
        <v>577319</v>
      </c>
      <c r="M38">
        <f>executionTime20__5[[#This Row],[executionTime]]/1000</f>
        <v>577.31899999999996</v>
      </c>
      <c r="N38">
        <f>20000/executionTime20__5[[#This Row],[Colonna1]]</f>
        <v>34.642892404372631</v>
      </c>
    </row>
    <row r="39" spans="1:14" x14ac:dyDescent="0.3">
      <c r="A39">
        <v>38</v>
      </c>
      <c r="B39">
        <v>36642</v>
      </c>
      <c r="C39">
        <f>executionTime1__5[[#This Row],[executionTime]]/1000</f>
        <v>36.642000000000003</v>
      </c>
      <c r="D39">
        <f>1000/executionTime1__5[[#This Row],[Colonna1]]</f>
        <v>27.29108673107363</v>
      </c>
      <c r="F39">
        <v>38</v>
      </c>
      <c r="G39">
        <v>299059</v>
      </c>
      <c r="H39">
        <f>executionTime10__5[[#This Row],[executionTime]]/1000</f>
        <v>299.05900000000003</v>
      </c>
      <c r="I39">
        <f>10000/executionTime10__5[[#This Row],[Colonna1]]</f>
        <v>33.43821787674004</v>
      </c>
      <c r="K39">
        <v>38</v>
      </c>
      <c r="L39">
        <v>580024</v>
      </c>
      <c r="M39">
        <f>executionTime20__5[[#This Row],[executionTime]]/1000</f>
        <v>580.024</v>
      </c>
      <c r="N39">
        <f>20000/executionTime20__5[[#This Row],[Colonna1]]</f>
        <v>34.481331806959709</v>
      </c>
    </row>
    <row r="40" spans="1:14" x14ac:dyDescent="0.3">
      <c r="A40">
        <v>39</v>
      </c>
      <c r="B40">
        <v>35360</v>
      </c>
      <c r="C40">
        <f>executionTime1__5[[#This Row],[executionTime]]/1000</f>
        <v>35.36</v>
      </c>
      <c r="D40">
        <f>1000/executionTime1__5[[#This Row],[Colonna1]]</f>
        <v>28.280542986425338</v>
      </c>
      <c r="F40">
        <v>39</v>
      </c>
      <c r="G40">
        <v>294017</v>
      </c>
      <c r="H40">
        <f>executionTime10__5[[#This Row],[executionTime]]/1000</f>
        <v>294.017</v>
      </c>
      <c r="I40">
        <f>10000/executionTime10__5[[#This Row],[Colonna1]]</f>
        <v>34.011638782791472</v>
      </c>
      <c r="K40">
        <v>39</v>
      </c>
      <c r="L40">
        <v>579510</v>
      </c>
      <c r="M40">
        <f>executionTime20__5[[#This Row],[executionTime]]/1000</f>
        <v>579.51</v>
      </c>
      <c r="N40">
        <f>20000/executionTime20__5[[#This Row],[Colonna1]]</f>
        <v>34.511915238736172</v>
      </c>
    </row>
    <row r="41" spans="1:14" x14ac:dyDescent="0.3">
      <c r="A41">
        <v>40</v>
      </c>
      <c r="B41">
        <v>38628</v>
      </c>
      <c r="C41">
        <f>executionTime1__5[[#This Row],[executionTime]]/1000</f>
        <v>38.628</v>
      </c>
      <c r="D41">
        <f>1000/executionTime1__5[[#This Row],[Colonna1]]</f>
        <v>25.887956922439681</v>
      </c>
      <c r="F41">
        <v>40</v>
      </c>
      <c r="G41">
        <v>292323</v>
      </c>
      <c r="H41">
        <f>executionTime10__5[[#This Row],[executionTime]]/1000</f>
        <v>292.32299999999998</v>
      </c>
      <c r="I41">
        <f>10000/executionTime10__5[[#This Row],[Colonna1]]</f>
        <v>34.208734858358739</v>
      </c>
      <c r="K41">
        <v>40</v>
      </c>
      <c r="L41">
        <v>591361</v>
      </c>
      <c r="M41">
        <f>executionTime20__5[[#This Row],[executionTime]]/1000</f>
        <v>591.36099999999999</v>
      </c>
      <c r="N41">
        <f>20000/executionTime20__5[[#This Row],[Colonna1]]</f>
        <v>33.820289129651769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71FC-24DA-4E5E-999F-8825982334D3}">
  <dimension ref="A1"/>
  <sheetViews>
    <sheetView tabSelected="1" topLeftCell="A34" workbookViewId="0">
      <selection activeCell="N67" sqref="N67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b 5 8 5 d 1 9 - f 7 a 3 - 4 c c 4 - 8 0 5 f - b 5 3 8 7 3 2 b 5 3 0 b "   x m l n s = " h t t p : / / s c h e m a s . m i c r o s o f t . c o m / D a t a M a s h u p " > A A A A A P g E A A B Q S w M E F A A C A A g A j r i Z W i W v e v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U M z M w 0 j O w 0 Y c J 2 v h m 5 i E U G A E d D J J F E r R x L s 0 p K S 1 K t c s s 0 f U M s d G H c W 3 0 o X 6 w A w B Q S w M E F A A C A A g A j r i Z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6 4 m V p H C V 3 K + A E A A F A q A A A T A B w A R m 9 y b X V s Y X M v U 2 V j d G l v b j E u b S C i G A A o o B Q A A A A A A A A A A A A A A A A A A A A A A A A A A A D t l k 9 r 4 z A Q x e + B f A f h X h w w J n b j H r b 4 s D g t u 4 f 9 R 7 x 7 q f e g d a a p q C w F j R w 2 D f 3 u V U h h k 0 L Z U 6 T Q j i + 2 J E u a 4 c d 7 P I T W C q 3 Y b P f O L o e D 4 Q D v u I E 5 O 4 v g L 7 T 9 d r 4 W H W Q s z k c R K 5 k E O x w w 9 3 w z Y i E U u K k K V + l U t 3 0 H y s b X Q k J a a W X d A O O o + t D 8 R D D Y Y K / U u p k C 3 l u 9 b L 4 b v Q B r R V N d N Q a w l x Z / Z c 3 h j W m L q 2 i U 3 E x B i k 5 Y M G V 0 G S W s 0 r L v F J Z 5 w q 5 U q + d C L c o s L 9 z w R 6 8 t z O x a Q v n v M / 2 q F f w e J b u i z 6 L P r j K 0 / M H d I h i X D 9 w C m w s m x Q q k 1 N s O a / 7 H b X M V d u 6 M T 8 D n r v z 4 u d u E 3 T w v f J R y 1 n L J D Z b W 9 P s 3 f H E 1 3 Y q W W 8 2 s W O 4 d W R u u 8 F a b b t d C v V 4 C x v + t K N l s I l X f G V c I u v b d 3 x e T d L v 3 M W G b Q 0 i H y 4 + j 4 U C o 1 6 r a Z 3 1 w S O E T c k G Q g 0 D O x l 6 l P C b M Y T B 7 F X N G a g 6 D O f e q 5 p z U H E j N R 6 W c U / w K B P l F 1 C 6 O H 7 V z S m G n w d r l M N + w K Y y F o + 1 f 2 p T J g t H O / W u b o l k 4 b b P 4 / M i w z y m h n Q b r w j t r c v G Q C c 2 3 s M n F Q y Y 0 3 7 R J 2 y E T m m f a l N B C J r T J k W F P K K G d C O u x f 9 i k 7 J A + 7 p k 2 + X h I H y / I x 9 8 J 6 7 F / 2 K T s k D 7 u m T b 5 e E g f v y A f f 0 u s n w B Q S w E C L Q A U A A I A C A C O u J l a J a 9 6 + K c A A A D 3 A A A A E g A A A A A A A A A A A A A A A A A A A A A A Q 2 9 u Z m l n L 1 B h Y 2 t h Z 2 U u e G 1 s U E s B A i 0 A F A A C A A g A j r i Z W l N y O C y b A A A A 4 Q A A A B M A A A A A A A A A A A A A A A A A 8 w A A A F t D b 2 5 0 Z W 5 0 X 1 R 5 c G V z X S 5 4 b W x Q S w E C L Q A U A A I A C A C O u J l a R w l d y v g B A A B Q K g A A E w A A A A A A A A A A A A A A A A D b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w A A A A A A A A A n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m U 5 Z D J m Z i 0 2 M z N m L T Q x M 2 I t Y W M 3 M y 1 k Y j Q x N D I y N W M 5 M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m 9 n b G l v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z N D o w M S 4 3 N j A 5 N D E y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I C g y K S 9 B d X R v U m V t b 3 Z l Z E N v b H V t b n M x L n t u V G h y Z W F k c y w w f S Z x d W 9 0 O y w m c X V v d D t T Z W N 0 a W 9 u M S 9 l e G V j d X R p b 2 5 U a W 1 l M S A o M i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S A o M i k v Q X V 0 b 1 J l b W 9 2 Z W R D b 2 x 1 b W 5 z M S 5 7 b l R o c m V h Z H M s M H 0 m c X V v d D s s J n F 1 b 3 Q 7 U 2 V j d G l v b j E v Z X h l Y 3 V 0 a W 9 u V G l t Z T E g K D I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Q z M W Q 4 N D Q t M m R i Y y 0 0 N T I y L T h j Y W Y t Z D E 1 N D Y 1 Z D h h O T d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x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2 V 4 Z W N 1 d G l v b l R p b W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M 1 O j A x L j A 1 M D A 4 M j V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U v Q X V 0 b 1 J l b W 9 2 Z W R D b 2 x 1 b W 5 z M S 5 7 b l R o c m V h Z H M s M H 0 m c X V v d D s s J n F 1 b 3 Q 7 U 2 V j d G l v b j E v Z X h l Y 3 V 0 a W 9 u V G l t Z T U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N S 9 B d X R v U m V t b 3 Z l Z E N v b H V t b n M x L n t u V G h y Z W F k c y w w f S Z x d W 9 0 O y w m c X V v d D t T Z W N 0 a W 9 u M S 9 l e G V j d X R p b 2 5 U a W 1 l N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T J j O D R i Z S 0 5 M z E 5 L T Q y Z W Q t Y T l l N i 1 l N T N m Z T h k Z G I x O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E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2 V 4 Z W N 1 d G l v b l R p b W U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z N T o y N y 4 z O T M y O D g 0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M C 9 B d X R v U m V t b 3 Z l Z E N v b H V t b n M x L n t u V G h y Z W F k c y w w f S Z x d W 9 0 O y w m c X V v d D t T Z W N 0 a W 9 u M S 9 l e G V j d X R p b 2 5 U a W 1 l M T A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T A v Q X V 0 b 1 J l b W 9 2 Z W R D b 2 x 1 b W 5 z M S 5 7 b l R o c m V h Z H M s M H 0 m c X V v d D s s J n F 1 b 3 Q 7 U 2 V j d G l v b j E v Z X h l Y 3 V 0 a W 9 u V G l t Z T E w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2 M G V h N T Z h L T I 4 Z W Q t N D g w O S 0 4 Z W F i L T R h M m V j Y j M 4 Z G E z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S I g L z 4 8 R W 5 0 c n k g V H l w Z T 0 i U m V j b 3 Z l c n l U Y X J n Z X R D b 2 x 1 b W 4 i I F Z h b H V l P S J s M T Y i I C 8 + P E V u d H J 5 I F R 5 c G U 9 I l J l Y 2 9 2 Z X J 5 V G F y Z 2 V 0 U m 9 3 I i B W Y W x 1 Z T 0 i b D E i I C 8 + P E V u d H J 5 I F R 5 c G U 9 I k Z p b G x U Y X J n Z X Q i I F Z h b H V l P S J z Z X h l Y 3 V 0 a W 9 u V G l t Z T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M 1 O j Q 5 L j A y O T Y y N T J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1 L 0 F 1 d G 9 S Z W 1 v d m V k Q 2 9 s d W 1 u c z E u e 2 5 U a H J l Y W R z L D B 9 J n F 1 b 3 Q 7 L C Z x d W 9 0 O 1 N l Y 3 R p b 2 4 x L 2 V 4 Z W N 1 d G l v b l R p b W U x N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N S 9 B d X R v U m V t b 3 Z l Z E N v b H V t b n M x L n t u V G h y Z W F k c y w w f S Z x d W 9 0 O y w m c X V v d D t T Z W N 0 a W 9 u M S 9 l e G V j d X R p b 2 5 U a W 1 l M T U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1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R h N m V l M j k t M z A 0 M C 0 0 O T k 1 L W J i Y j Q t M j I 3 O T A z M z M 2 N z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x I i A v P j x F b n R y e S B U e X B l P S J S Z W N v d m V y e V R h c m d l d E N v b H V t b i I g V m F s d W U 9 I m w y M S I g L z 4 8 R W 5 0 c n k g V H l w Z T 0 i U m V j b 3 Z l c n l U Y X J n Z X R S b 3 c i I F Z h b H V l P S J s M S I g L z 4 8 R W 5 0 c n k g V H l w Z T 0 i R m l s b F R h c m d l d C I g V m F s d W U 9 I n N l e G V j d X R p b 2 5 U a W 1 l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M z Y 6 M T E u M j I z N T E 1 N 1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j A v Q X V 0 b 1 J l b W 9 2 Z W R D b 2 x 1 b W 5 z M S 5 7 b l R o c m V h Z H M s M H 0 m c X V v d D s s J n F 1 b 3 Q 7 U 2 V j d G l v b j E v Z X h l Y 3 V 0 a W 9 u V G l t Z T I w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I w L 0 F 1 d G 9 S Z W 1 v d m V k Q 2 9 s d W 1 u c z E u e 2 5 U a H J l Y W R z L D B 9 J n F 1 b 3 Q 7 L C Z x d W 9 0 O 1 N l Y 3 R p b 2 4 x L 2 V 4 Z W N 1 d G l v b l R p b W U y M C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j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4 N j R l N D d j L T k x M G M t N D c y Y i 1 h Z j I y L T g 2 M D Q y M T V j M m I 1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0 O T o 0 M y 4 2 M j M 1 N j k y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L 0 F 1 d G 9 S Z W 1 v d m V k Q 2 9 s d W 1 u c z E u e 2 5 U a H J l Y W R z L D B 9 J n F 1 b 3 Q 7 L C Z x d W 9 0 O 1 N l Y 3 R p b 2 4 x L 2 V 4 Z W N 1 d G l v b l R p b W U x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E v Q X V 0 b 1 J l b W 9 2 Z W R D b 2 x 1 b W 5 z M S 5 7 b l R o c m V h Z H M s M H 0 m c X V v d D s s J n F 1 b 3 Q 7 U 2 V j d G l v b j E v Z X h l Y 3 V 0 a W 9 u V G l t Z T E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D I w Y j E 0 N i 0 2 N G R l L T R m M j k t Y j Q w Y S 0 4 M j U 3 N m U 0 N T c x Z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I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U Y X J n Z X Q i I F Z h b H V l P S J z Z X h l Y 3 V 0 a W 9 u V G l t Z T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N D k 6 N T c u N D E 4 M z A 0 N 1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N S A o M i k v Q X V 0 b 1 J l b W 9 2 Z W R D b 2 x 1 b W 5 z M S 5 7 b l R o c m V h Z H M s M H 0 m c X V v d D s s J n F 1 b 3 Q 7 U 2 V j d G l v b j E v Z X h l Y 3 V 0 a W 9 u V G l t Z T U g K D I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U g K D I p L 0 F 1 d G 9 S Z W 1 v d m V k Q 2 9 s d W 1 u c z E u e 2 5 U a H J l Y W R z L D B 9 J n F 1 b 3 Q 7 L C Z x d W 9 0 O 1 N l Y 3 R p b 2 4 x L 2 V 4 Z W N 1 d G l v b l R p b W U 1 I C g y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N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2 Q y Y T l l M C 0 z N G U 3 L T Q 5 M m E t Y j J i M y 1 j Y j N j N z h m Z W Y w M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I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2 V 4 Z W N 1 d G l v b l R p b W U x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M D o y O S 4 0 N z I 3 M T M 4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M C A o M i k v Q X V 0 b 1 J l b W 9 2 Z W R D b 2 x 1 b W 5 z M S 5 7 b l R o c m V h Z H M s M H 0 m c X V v d D s s J n F 1 b 3 Q 7 U 2 V j d G l v b j E v Z X h l Y 3 V 0 a W 9 u V G l t Z T E w I C g y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M C A o M i k v Q X V 0 b 1 J l b W 9 2 Z W R D b 2 x 1 b W 5 z M S 5 7 b l R o c m V h Z H M s M H 0 m c X V v d D s s J n F 1 b 3 Q 7 U 2 V j d G l v b j E v Z X h l Y 3 V 0 a W 9 u V G l t Z T E w I C g y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T A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W V h Y z k x N i 1 j Y j R j L T Q z Z j Y t Y T F l O C 0 0 Y z R k N T Q 1 Y z Y 5 M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I i I C 8 + P E V u d H J 5 I F R 5 c G U 9 I l J l Y 2 9 2 Z X J 5 V G F y Z 2 V 0 Q 2 9 s d W 1 u I i B W Y W x 1 Z T 0 i b D E 2 I i A v P j x F b n R y e S B U e X B l P S J S Z W N v d m V y e V R h c m d l d F J v d y I g V m F s d W U 9 I m w x I i A v P j x F b n R y e S B U e X B l P S J G a W x s V G F y Z 2 V 0 I i B W Y W x 1 Z T 0 i c 2 V 4 Z W N 1 d G l v b l R p b W U x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M D o 0 M i 4 5 M T Y w O T Y 3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N S A o M i k v Q X V 0 b 1 J l b W 9 2 Z W R D b 2 x 1 b W 5 z M S 5 7 b l R o c m V h Z H M s M H 0 m c X V v d D s s J n F 1 b 3 Q 7 U 2 V j d G l v b j E v Z X h l Y 3 V 0 a W 9 u V G l t Z T E 1 I C g y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N S A o M i k v Q X V 0 b 1 J l b W 9 2 Z W R D b 2 x 1 b W 5 z M S 5 7 b l R o c m V h Z H M s M H 0 m c X V v d D s s J n F 1 b 3 Q 7 U 2 V j d G l v b j E v Z X h l Y 3 V 0 a W 9 u V G l t Z T E 1 I C g y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T U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z V j Z T Z h N C 0 w M 2 Z j L T Q w Z T c t Y W U 4 N C 0 1 N D U 1 M T N m O T h j Y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I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V G F y Z 2 V 0 I i B W Y W x 1 Z T 0 i c 2 V 4 Z W N 1 d G l v b l R p b W U y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M T o w N i 4 0 M T A x O D c 0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y M C A o M i k v Q X V 0 b 1 J l b W 9 2 Z W R D b 2 x 1 b W 5 z M S 5 7 b l R o c m V h Z H M s M H 0 m c X V v d D s s J n F 1 b 3 Q 7 U 2 V j d G l v b j E v Z X h l Y 3 V 0 a W 9 u V G l t Z T I w I C g y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y M C A o M i k v Q X V 0 b 1 J l b W 9 2 Z W R D b 2 x 1 b W 5 z M S 5 7 b l R o c m V h Z H M s M H 0 m c X V v d D s s J n F 1 b 3 Q 7 U 2 V j d G l v b j E v Z X h l Y 3 V 0 a W 9 u V G l t Z T I w I C g y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j A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m Y T k 4 M j U y L T M x M j g t N D N k Y y 1 h Z T E 5 L T M w N z A 3 M G Y 3 N T U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N z o w N S 4 x N T M w M j M y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I C g z K S 9 B d X R v U m V t b 3 Z l Z E N v b H V t b n M x L n t u V G h y Z W F k c y w w f S Z x d W 9 0 O y w m c X V v d D t T Z W N 0 a W 9 u M S 9 l e G V j d X R p b 2 5 U a W 1 l M S A o M y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S A o M y k v Q X V 0 b 1 J l b W 9 2 Z W R D b 2 x 1 b W 5 z M S 5 7 b l R o c m V h Z H M s M H 0 m c X V v d D s s J n F 1 b 3 Q 7 U 2 V j d G l v b j E v Z X h l Y 3 V 0 a W 9 u V G l t Z T E g K D M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S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c 0 M z c 0 Y 2 E t N W V k Z C 0 0 O T Q 3 L T g 4 Z j E t N j F h N D l h N T A z M D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z I i A v P j x F b n R y e S B U e X B l P S J S Z W N v d m V y e V R h c m d l d E N v b H V t b i I g V m F s d W U 9 I m w 2 I i A v P j x F b n R y e S B U e X B l P S J S Z W N v d m V y e V R h c m d l d F J v d y I g V m F s d W U 9 I m w x I i A v P j x F b n R y e S B U e X B l P S J G a W x s V G F y Z 2 V 0 I i B W Y W x 1 Z T 0 i c 2 V 4 Z W N 1 d G l v b l R p b W U 1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U 3 O j E 2 L j M 3 O T c y M z h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U g K D M p L 0 F 1 d G 9 S Z W 1 v d m V k Q 2 9 s d W 1 u c z E u e 2 5 U a H J l Y W R z L D B 9 J n F 1 b 3 Q 7 L C Z x d W 9 0 O 1 N l Y 3 R p b 2 4 x L 2 V 4 Z W N 1 d G l v b l R p b W U 1 I C g z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1 I C g z K S 9 B d X R v U m V t b 3 Z l Z E N v b H V t b n M x L n t u V G h y Z W F k c y w w f S Z x d W 9 0 O y w m c X V v d D t T Z W N 0 a W 9 u M S 9 l e G V j d X R p b 2 5 U a W 1 l N S A o M y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U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1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1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Z i O T Q 0 M j Q t Y W E 5 M C 0 0 Z j g 3 L W E 2 N D E t M T k 5 Z W M x M D Q 0 N m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z I i A v P j x F b n R y e S B U e X B l P S J S Z W N v d m V y e V R h c m d l d E N v b H V t b i I g V m F s d W U 9 I m w x M S I g L z 4 8 R W 5 0 c n k g V H l w Z T 0 i U m V j b 3 Z l c n l U Y X J n Z X R S b 3 c i I F Z h b H V l P S J s M S I g L z 4 8 R W 5 0 c n k g V H l w Z T 0 i R m l s b F R h c m d l d C I g V m F s d W U 9 I n N l e G V j d X R p b 2 5 U a W 1 l M T B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N T c 6 M z A u O T k w M T U z N l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T A g K D M p L 0 F 1 d G 9 S Z W 1 v d m V k Q 2 9 s d W 1 u c z E u e 2 5 U a H J l Y W R z L D B 9 J n F 1 b 3 Q 7 L C Z x d W 9 0 O 1 N l Y 3 R p b 2 4 x L 2 V 4 Z W N 1 d G l v b l R p b W U x M C A o M y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T A g K D M p L 0 F 1 d G 9 S Z W 1 v d m V k Q 2 9 s d W 1 u c z E u e 2 5 U a H J l Y W R z L D B 9 J n F 1 b 3 Q 7 L C Z x d W 9 0 O 1 N l Y 3 R p b 2 4 x L 2 V 4 Z W N 1 d G l v b l R p b W U x M C A o M y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w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h Y m E z Y 2 Q t Y j M 5 Z C 0 0 N T I y L T k x Z D M t O G I 2 Y W U y M D F l O W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z I i A v P j x F b n R y e S B U e X B l P S J S Z W N v d m V y e V R h c m d l d E N v b H V t b i I g V m F s d W U 9 I m w x N i I g L z 4 8 R W 5 0 c n k g V H l w Z T 0 i U m V j b 3 Z l c n l U Y X J n Z X R S b 3 c i I F Z h b H V l P S J s M S I g L z 4 8 R W 5 0 c n k g V H l w Z T 0 i R m l s b F R h c m d l d C I g V m F s d W U 9 I n N l e G V j d X R p b 2 5 U a W 1 l M T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N T c 6 N D U u M D U 3 N D k 2 N 1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T U g K D M p L 0 F 1 d G 9 S Z W 1 v d m V k Q 2 9 s d W 1 u c z E u e 2 5 U a H J l Y W R z L D B 9 J n F 1 b 3 Q 7 L C Z x d W 9 0 O 1 N l Y 3 R p b 2 4 x L 2 V 4 Z W N 1 d G l v b l R p b W U x N S A o M y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T U g K D M p L 0 F 1 d G 9 S Z W 1 v d m V k Q 2 9 s d W 1 u c z E u e 2 5 U a H J l Y W R z L D B 9 J n F 1 b 3 Q 7 L C Z x d W 9 0 O 1 N l Y 3 R p b 2 4 x L 2 V 4 Z W N 1 d G l v b l R p b W U x N S A o M y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1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1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E z O W Q z M T Y t Z j A 4 M S 0 0 Y j Q 0 L T k 4 N j Q t Y W R k Y z U 0 M 2 E 3 M D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z I i A v P j x F b n R y e S B U e X B l P S J S Z W N v d m V y e V R h c m d l d E N v b H V t b i I g V m F s d W U 9 I m w y M S I g L z 4 8 R W 5 0 c n k g V H l w Z T 0 i U m V j b 3 Z l c n l U Y X J n Z X R S b 3 c i I F Z h b H V l P S J s M S I g L z 4 8 R W 5 0 c n k g V H l w Z T 0 i R m l s b F R h c m d l d C I g V m F s d W U 9 I n N l e G V j d X R p b 2 5 U a W 1 l M j B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N T c 6 N T k u O D U 5 N z A 3 M l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j A g K D M p L 0 F 1 d G 9 S Z W 1 v d m V k Q 2 9 s d W 1 u c z E u e 2 5 U a H J l Y W R z L D B 9 J n F 1 b 3 Q 7 L C Z x d W 9 0 O 1 N l Y 3 R p b 2 4 x L 2 V 4 Z W N 1 d G l v b l R p b W U y M C A o M y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j A g K D M p L 0 F 1 d G 9 S Z W 1 v d m V k Q 2 9 s d W 1 u c z E u e 2 5 U a H J l Y W R z L D B 9 J n F 1 b 3 Q 7 L C Z x d W 9 0 O 1 N l Y 3 R p b 2 4 x L 2 V 4 Z W N 1 d G l v b l R p b W U y M C A o M y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I w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D Q 3 Y z N h Z S 0 4 N D k 2 L T Q 0 Z T g t O T d i Z C 1 j M W M 4 M 2 Z h Z T N h M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T g 6 M j M 6 M j E u O T g w O D U z N V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S A o N C k v Q X V 0 b 1 J l b W 9 2 Z W R D b 2 x 1 b W 5 z M S 5 7 b l R o c m V h Z H M s M H 0 m c X V v d D s s J n F 1 b 3 Q 7 U 2 V j d G l v b j E v Z X h l Y 3 V 0 a W 9 u V G l t Z T E g K D Q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E g K D Q p L 0 F 1 d G 9 S Z W 1 v d m V k Q 2 9 s d W 1 u c z E u e 2 5 U a H J l Y W R z L D B 9 J n F 1 b 3 Q 7 L C Z x d W 9 0 O 1 N l Y 3 R p b 2 4 x L 2 V 4 Z W N 1 d G l v b l R p b W U x I C g 0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S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m E w M z I y Z S 0 z Y j B l L T Q 2 M W Y t Y T Y 2 Z S 1 i Y z l m M D B k N T E 2 M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Q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T g 6 M j M 6 N D c u M j U 2 N j U x N V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T A g K D Q p L 0 F 1 d G 9 S Z W 1 v d m V k Q 2 9 s d W 1 u c z E u e 2 5 U a H J l Y W R z L D B 9 J n F 1 b 3 Q 7 L C Z x d W 9 0 O 1 N l Y 3 R p b 2 4 x L 2 V 4 Z W N 1 d G l v b l R p b W U x M C A o N C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T A g K D Q p L 0 F 1 d G 9 S Z W 1 v d m V k Q 2 9 s d W 1 u c z E u e 2 5 U a H J l Y W R z L D B 9 J n F 1 b 3 Q 7 L C Z x d W 9 0 O 1 N l Y 3 R p b 2 4 x L 2 V 4 Z W N 1 d G l v b l R p b W U x M C A o N C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w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I 3 Z j M 0 Y z c t Y T k 1 Z S 0 0 Y j Z l L T k z N z U t N G F i Y T Z l O G I y N D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y M C A o N C k v Q X V 0 b 1 J l b W 9 2 Z W R D b 2 x 1 b W 5 z M S 5 7 b l R o c m V h Z H M s M H 0 m c X V v d D s s J n F 1 b 3 Q 7 U 2 V j d G l v b j E v Z X h l Y 3 V 0 a W 9 u V G l t Z T I w I C g 0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y M C A o N C k v Q X V 0 b 1 J l b W 9 2 Z W R D b 2 x 1 b W 5 z M S 5 7 b l R o c m V h Z H M s M H 0 m c X V v d D s s J n F 1 b 3 Q 7 U 2 V j d G l v b j E v Z X h l Y 3 V 0 a W 9 u V G l t Z T I w I C g 0 K S 9 B d X R v U m V t b 3 Z l Z E N v b H V t b n M x L n t l e G V j d X R p b 2 5 U a W 1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E N v b H V t b l R 5 c G V z I i B W Y W x 1 Z T 0 i c 0 F 3 T T 0 i I C 8 + P E V u d H J 5 I F R 5 c G U 9 I k Z p b G x M Y X N 0 V X B k Y X R l Z C I g V m F s d W U 9 I m Q y M D I 1 L T A 0 L T I 1 V D E 4 O j I 0 O j M 2 L j c w M z Y w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w I i A v P j x F b n R y e S B U e X B l P S J S Z W N v d m V y e V R h c m d l d F N o Z W V 0 I i B W Y W x 1 Z T 0 i c 1 Y 0 I i A v P j x F b n R y e S B U e X B l P S J S Z W N v d m V y e V R h c m d l d E N v b H V t b i I g V m F s d W U 9 I m w x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j A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y Z m J l N D k 5 L T Y z Y T g t N D Q x Y S 0 5 N D I 3 L T Y 0 O T l m Y W I 3 O D c 5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M V 9 f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Q 2 9 s d W 1 u V H l w Z X M i I F Z h b H V l P S J z Q X d N P S I g L z 4 8 R W 5 0 c n k g V H l w Z T 0 i R m l s b E x h c 3 R V c G R h d G V k I i B W Y W x 1 Z T 0 i Z D I w M j U t M D Q t M j V U M j E 6 M D Q 6 M T M u O D k w N j I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I C g 1 K S 9 B d X R v U m V t b 3 Z l Z E N v b H V t b n M x L n t u V G h y Z W F k c y w w f S Z x d W 9 0 O y w m c X V v d D t T Z W N 0 a W 9 u M S 9 l e G V j d X R p b 2 5 U a W 1 l M S A o N S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S A o N S k v Q X V 0 b 1 J l b W 9 2 Z W R D b 2 x 1 b W 5 z M S 5 7 b l R o c m V h Z H M s M H 0 m c X V v d D s s J n F 1 b 3 Q 7 U 2 V j d G l v b j E v Z X h l Y 3 V 0 a W 9 u V G l t Z T E g K D U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S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S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k Z D c 2 N W Q 5 L T J k Z T c t N D h k N i 0 5 O G U x L W I 4 O D Y y O W R j M D B l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N C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N l e G V j d X R p b 2 5 U a W 1 l M T B f X z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E N v b H V t b l R 5 c G V z I i B W Y W x 1 Z T 0 i c 0 F 3 T T 0 i I C 8 + P E V u d H J 5 I F R 5 c G U 9 I k Z p b G x M Y X N 0 V X B k Y X R l Z C I g V m F s d W U 9 I m Q y M D I 1 L T A 0 L T I 1 V D I x O j A 0 O j I z L j U x N j I 5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T A g K D U p L 0 F 1 d G 9 S Z W 1 v d m V k Q 2 9 s d W 1 u c z E u e 2 5 U a H J l Y W R z L D B 9 J n F 1 b 3 Q 7 L C Z x d W 9 0 O 1 N l Y 3 R p b 2 4 x L 2 V 4 Z W N 1 d G l v b l R p b W U x M C A o N S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T A g K D U p L 0 F 1 d G 9 S Z W 1 v d m V k Q 2 9 s d W 1 u c z E u e 2 5 U a H J l Y W R z L D B 9 J n F 1 b 3 Q 7 L C Z x d W 9 0 O 1 N l Y 3 R p b 2 4 x L 2 V 4 Z W N 1 d G l v b l R p b W U x M C A o N S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w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k 2 O D d m M W I t N W I 5 Z C 0 0 N T E 3 L W F m Y z M t N D M y Z W E y M D g 0 Y j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0 I i A v P j x F b n R y e S B U e X B l P S J S Z W N v d m V y e V R h c m d l d E N v b H V t b i I g V m F s d W U 9 I m w x M S I g L z 4 8 R W 5 0 c n k g V H l w Z T 0 i U m V j b 3 Z l c n l U Y X J n Z X R S b 3 c i I F Z h b H V l P S J s M S I g L z 4 8 R W 5 0 c n k g V H l w Z T 0 i R m l s b F R h c m d l d C I g V m F s d W U 9 I n N l e G V j d X R p b 2 5 U a W 1 l M j B f X z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E N v b H V t b l R 5 c G V z I i B W Y W x 1 Z T 0 i c 0 F 3 T T 0 i I C 8 + P E V u d H J 5 I F R 5 c G U 9 I k Z p b G x M Y X N 0 V X B k Y X R l Z C I g V m F s d W U 9 I m Q y M D I 1 L T A 0 L T I 1 V D I x O j A 0 O j I 5 L j Q 0 O D I 1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j A g K D U p L 0 F 1 d G 9 S Z W 1 v d m V k Q 2 9 s d W 1 u c z E u e 2 5 U a H J l Y W R z L D B 9 J n F 1 b 3 Q 7 L C Z x d W 9 0 O 1 N l Y 3 R p b 2 4 x L 2 V 4 Z W N 1 d G l v b l R p b W U y M C A o N S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j A g K D U p L 0 F 1 d G 9 S Z W 1 v d m V k Q 2 9 s d W 1 u c z E u e 2 5 U a H J l Y W R z L D B 9 J n F 1 b 3 Q 7 L C Z x d W 9 0 O 1 N l Y 3 R p b 2 4 x L 2 V 4 Z W N 1 d G l v b l R p b W U y M C A o N S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I w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j h k Z T c y M y 1 l M G N h L T R l M W M t O D V k N S 1 m O T U 0 N G E 1 O T d j Z m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I 1 V D I x O j A z O j M 2 L j Q 1 M j I 2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S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S U y M C g 2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1 D 7 y A / M M T r v j S W H h E t M 8 A A A A A A I A A A A A A B B m A A A A A Q A A I A A A A I q C R q U 8 D f G v 3 1 u z 7 L s J z d G 2 O 8 w A a Y d N s f 1 3 i d K S b P O J A A A A A A 6 A A A A A A g A A I A A A A G P D G J X g 4 y 7 p G K 6 f D Y h J e B R x 4 k v B p K g T w K Y Y B p R f B t K f U A A A A D u q P J n Q A m H j t H U u 1 1 j w N z p Y q P 4 6 p / 4 2 s Q N 8 Y M 8 F 3 V n a 8 H H q P f A 6 6 d b s W E c f e z T O y e z 4 w 2 U W 1 J 6 5 K v r B i O U v f A r T P n l P t h F 1 v q G B P T q 9 h B / S Q A A A A L A T M w 4 0 m Q m v 2 4 J 9 Y j y k r J i 5 y Z 1 z 0 B l B i g E n f r t r Y K d A H J P 2 P 5 G U F b O F H N L s n c R l B O o b F d H W A Q l 1 P l k D z X B p d Z I = < / D a t a M a s h u p > 
</file>

<file path=customXml/itemProps1.xml><?xml version="1.0" encoding="utf-8"?>
<ds:datastoreItem xmlns:ds="http://schemas.openxmlformats.org/officeDocument/2006/customXml" ds:itemID="{EB924AA8-8E7D-4FA1-8EC4-79AE616245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V1</vt:lpstr>
      <vt:lpstr>V2</vt:lpstr>
      <vt:lpstr>V3</vt:lpstr>
      <vt:lpstr>V4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2025-04-25T21:06:23Z</dcterms:modified>
</cp:coreProperties>
</file>