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0365101B-3009-4682-A3B9-DD3E344F43C6}" xr6:coauthVersionLast="47" xr6:coauthVersionMax="47" xr10:uidLastSave="{00000000-0000-0000-0000-000000000000}"/>
  <bookViews>
    <workbookView xWindow="-110" yWindow="-110" windowWidth="38620" windowHeight="21820" activeTab="9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TPB" sheetId="13" r:id="rId8"/>
    <sheet name="V5" sheetId="7" r:id="rId9"/>
    <sheet name="V5_TPB" sheetId="9" r:id="rId10"/>
    <sheet name="V5_HighWorkload" sheetId="8" r:id="rId11"/>
    <sheet name="Comparison" sheetId="6" r:id="rId12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'V3'!$A$1:$C$16</definedName>
    <definedName name="DatiEsterni_1" localSheetId="5" hidden="1">V3_TPB!$A$1:$C$7</definedName>
    <definedName name="DatiEsterni_1" localSheetId="6" hidden="1">'V4'!$A$1:$C$16</definedName>
    <definedName name="DatiEsterni_1" localSheetId="7" hidden="1">V4_TPB!$A$1:$C$7</definedName>
    <definedName name="DatiEsterni_1" localSheetId="8" hidden="1">'V5'!$A$1:$C$16</definedName>
    <definedName name="DatiEsterni_1" localSheetId="10" hidden="1">V5_HighWorkload!$A$1:$C$10</definedName>
    <definedName name="DatiEsterni_1" localSheetId="9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'V3'!$H$1:$J$16</definedName>
    <definedName name="DatiEsterni_2" localSheetId="5" hidden="1">V3_TPB!$E$1:$G$7</definedName>
    <definedName name="DatiEsterni_2" localSheetId="6" hidden="1">'V4'!$H$1:$J$16</definedName>
    <definedName name="DatiEsterni_2" localSheetId="7" hidden="1">V4_TPB!$E$1:$G$7</definedName>
    <definedName name="DatiEsterni_2" localSheetId="8" hidden="1">'V5'!$H$1:$J$16</definedName>
    <definedName name="DatiEsterni_2" localSheetId="10" hidden="1">V5_HighWorkload!$H$1:$J$10</definedName>
    <definedName name="DatiEsterni_2" localSheetId="9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'V3'!$O$1:$Q$16</definedName>
    <definedName name="DatiEsterni_3" localSheetId="5" hidden="1">V3_TPB!$I$1:$K$7</definedName>
    <definedName name="DatiEsterni_3" localSheetId="6" hidden="1">'V4'!$O$1:$Q$16</definedName>
    <definedName name="DatiEsterni_3" localSheetId="7" hidden="1">V4_TPB!$I$1:$K$7</definedName>
    <definedName name="DatiEsterni_3" localSheetId="8" hidden="1">'V5'!$O$1:$Q$16</definedName>
    <definedName name="DatiEsterni_3" localSheetId="10" hidden="1">V5_HighWorkload!$O$1:$Q$10</definedName>
    <definedName name="DatiEsterni_3" localSheetId="9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E2" i="8"/>
  <c r="E3" i="8"/>
  <c r="E4" i="8"/>
  <c r="E5" i="8"/>
  <c r="E6" i="8"/>
  <c r="E7" i="8"/>
  <c r="E8" i="8"/>
  <c r="E9" i="8"/>
  <c r="E10" i="8"/>
  <c r="F2" i="8"/>
  <c r="F3" i="8"/>
  <c r="F4" i="8"/>
  <c r="F5" i="8"/>
  <c r="F6" i="8"/>
  <c r="F7" i="8"/>
  <c r="F8" i="8"/>
  <c r="F9" i="8"/>
  <c r="F10" i="8"/>
  <c r="K2" i="8"/>
  <c r="K3" i="8"/>
  <c r="K4" i="8"/>
  <c r="K5" i="8"/>
  <c r="K6" i="8"/>
  <c r="K7" i="8"/>
  <c r="K8" i="8"/>
  <c r="K9" i="8"/>
  <c r="K10" i="8"/>
  <c r="L2" i="8"/>
  <c r="L3" i="8"/>
  <c r="L4" i="8"/>
  <c r="L5" i="8"/>
  <c r="L6" i="8"/>
  <c r="L7" i="8"/>
  <c r="L8" i="8"/>
  <c r="L9" i="8"/>
  <c r="L10" i="8"/>
  <c r="M2" i="8"/>
  <c r="M3" i="8"/>
  <c r="M4" i="8"/>
  <c r="M5" i="8"/>
  <c r="M6" i="8"/>
  <c r="M7" i="8"/>
  <c r="M8" i="8"/>
  <c r="M9" i="8"/>
  <c r="M10" i="8"/>
  <c r="R2" i="8"/>
  <c r="R3" i="8"/>
  <c r="R4" i="8"/>
  <c r="R5" i="8"/>
  <c r="R6" i="8"/>
  <c r="R7" i="8"/>
  <c r="R8" i="8"/>
  <c r="R9" i="8"/>
  <c r="R10" i="8"/>
  <c r="S2" i="8"/>
  <c r="S3" i="8"/>
  <c r="S4" i="8"/>
  <c r="S5" i="8"/>
  <c r="S6" i="8"/>
  <c r="S7" i="8"/>
  <c r="S8" i="8"/>
  <c r="S9" i="8"/>
  <c r="S10" i="8"/>
  <c r="T2" i="8"/>
  <c r="T3" i="8"/>
  <c r="T4" i="8"/>
  <c r="T5" i="8"/>
  <c r="T6" i="8"/>
  <c r="T7" i="8"/>
  <c r="T8" i="8"/>
  <c r="T9" i="8"/>
  <c r="T10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BB6EB9B6-35FD-4FCA-B34B-2F81E05EC0DC}" keepAlive="1" name="Query - testTPB_15IMGS (5)" description="Connessione alla query 'testTPB_15IMGS (5)' nella cartella di lavoro." type="5" refreshedVersion="8" background="1" saveData="1">
    <dbPr connection="Provider=Microsoft.Mashup.OleDb.1;Data Source=$Workbook$;Location=&quot;testTPB_15IMGS (5)&quot;;Extended Properties=&quot;&quot;" command="SELECT * FROM [testTPB_15IMGS (5)]"/>
  </connection>
  <connection id="27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8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9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30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1" xr16:uid="{3B094050-AF1A-48D4-9317-F3811A81D320}" keepAlive="1" name="Query - testTPB_30IMGS (5)" description="Connessione alla query 'testTPB_30IMGS (5)' nella cartella di lavoro." type="5" refreshedVersion="8" background="1" saveData="1">
    <dbPr connection="Provider=Microsoft.Mashup.OleDb.1;Data Source=$Workbook$;Location=&quot;testTPB_30IMGS (5)&quot;;Extended Properties=&quot;&quot;" command="SELECT * FROM [testTPB_30IMGS (5)]"/>
  </connection>
  <connection id="32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3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4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5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  <connection id="36" xr16:uid="{E77F11DC-7483-4A48-BBA7-F2C9F0007220}" keepAlive="1" name="Query - testTPB_3IMGS (5)" description="Connessione alla query 'testTPB_3IMGS (5)' nella cartella di lavoro." type="5" refreshedVersion="8" background="1" saveData="1">
    <dbPr connection="Provider=Microsoft.Mashup.OleDb.1;Data Source=$Workbook$;Location=&quot;testTPB_3IMGS (5)&quot;;Extended Properties=&quot;&quot;" command="SELECT * FROM [testTPB_3IMGS (5)]"/>
  </connection>
</connections>
</file>

<file path=xl/sharedStrings.xml><?xml version="1.0" encoding="utf-8"?>
<sst xmlns="http://schemas.openxmlformats.org/spreadsheetml/2006/main" count="153" uniqueCount="8">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</sst>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'V3'!$D$2:$D$16</c:f>
              <c:numCache>
                <c:formatCode>General</c:formatCode>
                <c:ptCount val="15"/>
                <c:pt idx="0">
                  <c:v>0.19420184498226128</c:v>
                </c:pt>
                <c:pt idx="1">
                  <c:v>0.39239303376799295</c:v>
                </c:pt>
                <c:pt idx="2">
                  <c:v>0.78083328445895361</c:v>
                </c:pt>
                <c:pt idx="3">
                  <c:v>1.5261423090397479</c:v>
                </c:pt>
                <c:pt idx="4">
                  <c:v>3.0188243825749432</c:v>
                </c:pt>
                <c:pt idx="5">
                  <c:v>6.0336800017698797</c:v>
                </c:pt>
                <c:pt idx="6">
                  <c:v>12.029978706937689</c:v>
                </c:pt>
                <c:pt idx="7">
                  <c:v>23.085032434470573</c:v>
                </c:pt>
                <c:pt idx="8">
                  <c:v>44.016452371753175</c:v>
                </c:pt>
                <c:pt idx="9">
                  <c:v>87.675716748984428</c:v>
                </c:pt>
                <c:pt idx="10">
                  <c:v>156.19034396584641</c:v>
                </c:pt>
                <c:pt idx="11">
                  <c:v>171.92633911515244</c:v>
                </c:pt>
                <c:pt idx="12">
                  <c:v>224.96625506174075</c:v>
                </c:pt>
                <c:pt idx="13">
                  <c:v>270.95375722543355</c:v>
                </c:pt>
                <c:pt idx="14">
                  <c:v>309.88534242330337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'V3'!$K$2:$K$16</c:f>
              <c:numCache>
                <c:formatCode>General</c:formatCode>
                <c:ptCount val="15"/>
                <c:pt idx="0">
                  <c:v>0.19449475171255978</c:v>
                </c:pt>
                <c:pt idx="1">
                  <c:v>0.3921625495292585</c:v>
                </c:pt>
                <c:pt idx="2">
                  <c:v>0.78653099577952712</c:v>
                </c:pt>
                <c:pt idx="3">
                  <c:v>1.5580217693726157</c:v>
                </c:pt>
                <c:pt idx="4">
                  <c:v>3.0988824465800873</c:v>
                </c:pt>
                <c:pt idx="5">
                  <c:v>6.1078002309562853</c:v>
                </c:pt>
                <c:pt idx="6">
                  <c:v>11.909462676802589</c:v>
                </c:pt>
                <c:pt idx="7">
                  <c:v>23.018420874945527</c:v>
                </c:pt>
                <c:pt idx="8">
                  <c:v>45.075185409262652</c:v>
                </c:pt>
                <c:pt idx="9">
                  <c:v>88.469304100453954</c:v>
                </c:pt>
                <c:pt idx="10">
                  <c:v>160.86653439862727</c:v>
                </c:pt>
                <c:pt idx="11">
                  <c:v>176.53704924206758</c:v>
                </c:pt>
                <c:pt idx="12">
                  <c:v>220.84372116762529</c:v>
                </c:pt>
                <c:pt idx="13">
                  <c:v>254.82035165208526</c:v>
                </c:pt>
                <c:pt idx="14">
                  <c:v>267.79019530831579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2.0205422549092402</c:v>
                </c:pt>
                <c:pt idx="2">
                  <c:v>4.0207305163876086</c:v>
                </c:pt>
                <c:pt idx="3">
                  <c:v>7.8585366126627081</c:v>
                </c:pt>
                <c:pt idx="4">
                  <c:v>15.544777048079474</c:v>
                </c:pt>
                <c:pt idx="5">
                  <c:v>31.069117815646941</c:v>
                </c:pt>
                <c:pt idx="6">
                  <c:v>61.945748806024611</c:v>
                </c:pt>
                <c:pt idx="7">
                  <c:v>118.87133428922468</c:v>
                </c:pt>
                <c:pt idx="8">
                  <c:v>226.65311122957513</c:v>
                </c:pt>
                <c:pt idx="9">
                  <c:v>451.46696086740508</c:v>
                </c:pt>
                <c:pt idx="10">
                  <c:v>804.26807469369339</c:v>
                </c:pt>
                <c:pt idx="11">
                  <c:v>885.29714602277068</c:v>
                </c:pt>
                <c:pt idx="12">
                  <c:v>1158.4146128080788</c:v>
                </c:pt>
                <c:pt idx="13">
                  <c:v>1395.2172145953757</c:v>
                </c:pt>
                <c:pt idx="14">
                  <c:v>1595.6869125090382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2.0163143019346266</c:v>
                </c:pt>
                <c:pt idx="2">
                  <c:v>4.0439702812234586</c:v>
                </c:pt>
                <c:pt idx="3">
                  <c:v>8.0106108553262523</c:v>
                </c:pt>
                <c:pt idx="4">
                  <c:v>15.932987493461358</c:v>
                </c:pt>
                <c:pt idx="5">
                  <c:v>31.4034192551524</c:v>
                </c:pt>
                <c:pt idx="6">
                  <c:v>61.232822849653878</c:v>
                </c:pt>
                <c:pt idx="7">
                  <c:v>118.34983037981418</c:v>
                </c:pt>
                <c:pt idx="8">
                  <c:v>231.75527880504683</c:v>
                </c:pt>
                <c:pt idx="9">
                  <c:v>454.86730783975656</c:v>
                </c:pt>
                <c:pt idx="10">
                  <c:v>827.09961570772327</c:v>
                </c:pt>
                <c:pt idx="11">
                  <c:v>907.66998948623791</c:v>
                </c:pt>
                <c:pt idx="12">
                  <c:v>1135.4739355332638</c:v>
                </c:pt>
                <c:pt idx="13">
                  <c:v>1310.1656955179931</c:v>
                </c:pt>
                <c:pt idx="14">
                  <c:v>1376.850495709406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1.3509916521349954</c:v>
                </c:pt>
                <c:pt idx="2">
                  <c:v>2.7122428385401096</c:v>
                </c:pt>
                <c:pt idx="3">
                  <c:v>5.4392081748224497</c:v>
                </c:pt>
                <c:pt idx="4">
                  <c:v>10.850153023720113</c:v>
                </c:pt>
                <c:pt idx="5">
                  <c:v>21.483954316602443</c:v>
                </c:pt>
                <c:pt idx="6">
                  <c:v>42.259808595777791</c:v>
                </c:pt>
                <c:pt idx="7">
                  <c:v>80.959354738892614</c:v>
                </c:pt>
                <c:pt idx="8">
                  <c:v>153.22520014640966</c:v>
                </c:pt>
                <c:pt idx="9">
                  <c:v>293.52684611764704</c:v>
                </c:pt>
                <c:pt idx="10">
                  <c:v>531.23343303717434</c:v>
                </c:pt>
                <c:pt idx="11">
                  <c:v>676.66517826147333</c:v>
                </c:pt>
                <c:pt idx="12">
                  <c:v>790.55877372647626</c:v>
                </c:pt>
                <c:pt idx="13">
                  <c:v>880.3684213497736</c:v>
                </c:pt>
                <c:pt idx="14">
                  <c:v>896.49898527644757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'V4'!$C$2:$C$16</c:f>
              <c:numCache>
                <c:formatCode>General</c:formatCode>
                <c:ptCount val="15"/>
                <c:pt idx="0">
                  <c:v>14490.382666666666</c:v>
                </c:pt>
                <c:pt idx="1">
                  <c:v>7244.5209999999997</c:v>
                </c:pt>
                <c:pt idx="2">
                  <c:v>3637.1863333333336</c:v>
                </c:pt>
                <c:pt idx="3">
                  <c:v>1842.1073333333334</c:v>
                </c:pt>
                <c:pt idx="4">
                  <c:v>931.28200000000004</c:v>
                </c:pt>
                <c:pt idx="5">
                  <c:v>469.15433333333334</c:v>
                </c:pt>
                <c:pt idx="6">
                  <c:v>237.54733333333334</c:v>
                </c:pt>
                <c:pt idx="7">
                  <c:v>125.318</c:v>
                </c:pt>
                <c:pt idx="8">
                  <c:v>65.674999999999997</c:v>
                </c:pt>
                <c:pt idx="9">
                  <c:v>33.311666666666667</c:v>
                </c:pt>
                <c:pt idx="10">
                  <c:v>19.243666666666666</c:v>
                </c:pt>
                <c:pt idx="11">
                  <c:v>17.210666666666665</c:v>
                </c:pt>
                <c:pt idx="12">
                  <c:v>13.298999999999999</c:v>
                </c:pt>
                <c:pt idx="13">
                  <c:v>11.136666666666667</c:v>
                </c:pt>
                <c:pt idx="14">
                  <c:v>9.7576666666666672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8AD-8F5D-85BC0DF6B58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'V4'!$J$2:$J$16</c:f>
              <c:numCache>
                <c:formatCode>General</c:formatCode>
                <c:ptCount val="15"/>
                <c:pt idx="0">
                  <c:v>72000.281000000003</c:v>
                </c:pt>
                <c:pt idx="1">
                  <c:v>36203.416666666672</c:v>
                </c:pt>
                <c:pt idx="2">
                  <c:v>18063.076666666668</c:v>
                </c:pt>
                <c:pt idx="3">
                  <c:v>9087.0203333333338</c:v>
                </c:pt>
                <c:pt idx="4">
                  <c:v>4577.1509999999998</c:v>
                </c:pt>
                <c:pt idx="5">
                  <c:v>2327.9763333333335</c:v>
                </c:pt>
                <c:pt idx="6">
                  <c:v>1198.1316666666667</c:v>
                </c:pt>
                <c:pt idx="7">
                  <c:v>624.06666666666672</c:v>
                </c:pt>
                <c:pt idx="8">
                  <c:v>318.39699999999999</c:v>
                </c:pt>
                <c:pt idx="9">
                  <c:v>162.66300000000001</c:v>
                </c:pt>
                <c:pt idx="10">
                  <c:v>88.620666666666665</c:v>
                </c:pt>
                <c:pt idx="11">
                  <c:v>81.772999999999996</c:v>
                </c:pt>
                <c:pt idx="12">
                  <c:v>64.365333333333339</c:v>
                </c:pt>
                <c:pt idx="13">
                  <c:v>58.101666666666667</c:v>
                </c:pt>
                <c:pt idx="14">
                  <c:v>54.351333333333336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8AD-8F5D-85BC0DF6B58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8AD-8F5D-85BC0DF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'V4'!$D$2:$D$16</c:f>
              <c:numCache>
                <c:formatCode>General</c:formatCode>
                <c:ptCount val="15"/>
                <c:pt idx="0">
                  <c:v>0.20703386991298228</c:v>
                </c:pt>
                <c:pt idx="1">
                  <c:v>0.41410605338848494</c:v>
                </c:pt>
                <c:pt idx="2">
                  <c:v>0.82481339284331412</c:v>
                </c:pt>
                <c:pt idx="3">
                  <c:v>1.6285695983694037</c:v>
                </c:pt>
                <c:pt idx="4">
                  <c:v>3.2213658161545053</c:v>
                </c:pt>
                <c:pt idx="5">
                  <c:v>6.394484259976994</c:v>
                </c:pt>
                <c:pt idx="6">
                  <c:v>12.629061997468574</c:v>
                </c:pt>
                <c:pt idx="7">
                  <c:v>23.939098932316188</c:v>
                </c:pt>
                <c:pt idx="8">
                  <c:v>45.679482299200608</c:v>
                </c:pt>
                <c:pt idx="9">
                  <c:v>90.05853804973232</c:v>
                </c:pt>
                <c:pt idx="10">
                  <c:v>155.89544612080167</c:v>
                </c:pt>
                <c:pt idx="11">
                  <c:v>174.31050511310818</c:v>
                </c:pt>
                <c:pt idx="12">
                  <c:v>225.58087074216107</c:v>
                </c:pt>
                <c:pt idx="13">
                  <c:v>269.38042502244838</c:v>
                </c:pt>
                <c:pt idx="14">
                  <c:v>307.45055170293443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7-48E5-B5D6-F3F4A55E84E0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'V4'!$K$2:$K$16</c:f>
              <c:numCache>
                <c:formatCode>General</c:formatCode>
                <c:ptCount val="15"/>
                <c:pt idx="0">
                  <c:v>0.20833252025780288</c:v>
                </c:pt>
                <c:pt idx="1">
                  <c:v>0.41432553557329987</c:v>
                </c:pt>
                <c:pt idx="2">
                  <c:v>0.83042331474353848</c:v>
                </c:pt>
                <c:pt idx="3">
                  <c:v>1.6507061115486297</c:v>
                </c:pt>
                <c:pt idx="4">
                  <c:v>3.2771477279207089</c:v>
                </c:pt>
                <c:pt idx="5">
                  <c:v>6.4433644729206145</c:v>
                </c:pt>
                <c:pt idx="6">
                  <c:v>12.519492153756056</c:v>
                </c:pt>
                <c:pt idx="7">
                  <c:v>24.035893601110992</c:v>
                </c:pt>
                <c:pt idx="8">
                  <c:v>47.110996648837776</c:v>
                </c:pt>
                <c:pt idx="9">
                  <c:v>92.215193375260498</c:v>
                </c:pt>
                <c:pt idx="10">
                  <c:v>169.26074429591293</c:v>
                </c:pt>
                <c:pt idx="11">
                  <c:v>183.43463001235128</c:v>
                </c:pt>
                <c:pt idx="12">
                  <c:v>233.04470315283587</c:v>
                </c:pt>
                <c:pt idx="13">
                  <c:v>258.16815352399527</c:v>
                </c:pt>
                <c:pt idx="14">
                  <c:v>275.98218994934194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8E5-B5D6-F3F4A55E84E0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7-48E5-B5D6-F3F4A55E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2.0001850593940809</c:v>
                </c:pt>
                <c:pt idx="2">
                  <c:v>3.9839538969637607</c:v>
                </c:pt>
                <c:pt idx="3">
                  <c:v>7.8661988932241007</c:v>
                </c:pt>
                <c:pt idx="4">
                  <c:v>15.559607795132587</c:v>
                </c:pt>
                <c:pt idx="5">
                  <c:v>30.886174627681154</c:v>
                </c:pt>
                <c:pt idx="6">
                  <c:v>60.999980354792449</c:v>
                </c:pt>
                <c:pt idx="7">
                  <c:v>115.62890140815099</c:v>
                </c:pt>
                <c:pt idx="8">
                  <c:v>220.6377261768811</c:v>
                </c:pt>
                <c:pt idx="9">
                  <c:v>434.99422624706057</c:v>
                </c:pt>
                <c:pt idx="10">
                  <c:v>752.99489009371052</c:v>
                </c:pt>
                <c:pt idx="11">
                  <c:v>841.94197396963136</c:v>
                </c:pt>
                <c:pt idx="12">
                  <c:v>1089.5843797779282</c:v>
                </c:pt>
                <c:pt idx="13">
                  <c:v>1301.1418138281952</c:v>
                </c:pt>
                <c:pt idx="14">
                  <c:v>1485.0253817511016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418-9019-3690F21AD04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1.988770332450206</c:v>
                </c:pt>
                <c:pt idx="2">
                  <c:v>3.9860474673657476</c:v>
                </c:pt>
                <c:pt idx="3">
                  <c:v>7.9234202586612454</c:v>
                </c:pt>
                <c:pt idx="4">
                  <c:v>15.730370485920172</c:v>
                </c:pt>
                <c:pt idx="5">
                  <c:v>30.928270175713411</c:v>
                </c:pt>
                <c:pt idx="6">
                  <c:v>60.093796869848752</c:v>
                </c:pt>
                <c:pt idx="7">
                  <c:v>115.37273955773955</c:v>
                </c:pt>
                <c:pt idx="8">
                  <c:v>226.13366646042522</c:v>
                </c:pt>
                <c:pt idx="9">
                  <c:v>442.63465569920635</c:v>
                </c:pt>
                <c:pt idx="10">
                  <c:v>812.45474343832518</c:v>
                </c:pt>
                <c:pt idx="11">
                  <c:v>880.48966040135508</c:v>
                </c:pt>
                <c:pt idx="12">
                  <c:v>1118.6189408377179</c:v>
                </c:pt>
                <c:pt idx="13">
                  <c:v>1239.2119732652534</c:v>
                </c:pt>
                <c:pt idx="14">
                  <c:v>1324.7196818231996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418-9019-3690F21AD04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1.3645846150500736</c:v>
                </c:pt>
                <c:pt idx="2">
                  <c:v>2.7279250319605799</c:v>
                </c:pt>
                <c:pt idx="3">
                  <c:v>5.4659851282009546</c:v>
                </c:pt>
                <c:pt idx="4">
                  <c:v>10.869207748386033</c:v>
                </c:pt>
                <c:pt idx="5">
                  <c:v>21.559026507300228</c:v>
                </c:pt>
                <c:pt idx="6">
                  <c:v>42.267284645886321</c:v>
                </c:pt>
                <c:pt idx="7">
                  <c:v>80.469665986114563</c:v>
                </c:pt>
                <c:pt idx="8">
                  <c:v>152.23718672566417</c:v>
                </c:pt>
                <c:pt idx="9">
                  <c:v>293.30271828951061</c:v>
                </c:pt>
                <c:pt idx="10">
                  <c:v>529.15782431053924</c:v>
                </c:pt>
                <c:pt idx="11">
                  <c:v>674.35031452698013</c:v>
                </c:pt>
                <c:pt idx="12">
                  <c:v>770.74448214666745</c:v>
                </c:pt>
                <c:pt idx="13">
                  <c:v>857.98079797464845</c:v>
                </c:pt>
                <c:pt idx="14">
                  <c:v>891.41157227253166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2-4418-9019-3690F21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V4_TPB!$C$2:$C$8</c:f>
              <c:numCache>
                <c:formatCode>General</c:formatCode>
                <c:ptCount val="7"/>
                <c:pt idx="0">
                  <c:v>472.14300000000003</c:v>
                </c:pt>
                <c:pt idx="1">
                  <c:v>484.91666666666669</c:v>
                </c:pt>
                <c:pt idx="2">
                  <c:v>509.45100000000002</c:v>
                </c:pt>
                <c:pt idx="3">
                  <c:v>517.50799999999992</c:v>
                </c:pt>
                <c:pt idx="4">
                  <c:v>534.96333333333337</c:v>
                </c:pt>
                <c:pt idx="5">
                  <c:v>547.60466666666673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933-A2AA-B649D9723120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V4_TPB!$G$2:$G$8</c:f>
              <c:numCache>
                <c:formatCode>General</c:formatCode>
                <c:ptCount val="7"/>
                <c:pt idx="0">
                  <c:v>2310.3406666666665</c:v>
                </c:pt>
                <c:pt idx="1">
                  <c:v>2323.7600000000002</c:v>
                </c:pt>
                <c:pt idx="2">
                  <c:v>2385.1006666666667</c:v>
                </c:pt>
                <c:pt idx="3">
                  <c:v>2510.5936666666666</c:v>
                </c:pt>
                <c:pt idx="4">
                  <c:v>2597.5839999999998</c:v>
                </c:pt>
                <c:pt idx="5">
                  <c:v>2680.9120000000003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C-4933-A2AA-B649D9723120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V4_TPB!$K$2:$K$8</c:f>
              <c:numCache>
                <c:formatCode>General</c:formatCode>
                <c:ptCount val="7"/>
                <c:pt idx="0">
                  <c:v>4548.9073333333336</c:v>
                </c:pt>
                <c:pt idx="1">
                  <c:v>4570.6210000000001</c:v>
                </c:pt>
                <c:pt idx="2">
                  <c:v>4668.6916666666666</c:v>
                </c:pt>
                <c:pt idx="3">
                  <c:v>4837.3026666666665</c:v>
                </c:pt>
                <c:pt idx="4">
                  <c:v>4955.6859999999997</c:v>
                </c:pt>
                <c:pt idx="5">
                  <c:v>5148.1790000000001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C-4933-A2AA-B649D972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'V5'!$C$2:$C$16</c:f>
              <c:numCache>
                <c:formatCode>General</c:formatCode>
                <c:ptCount val="15"/>
                <c:pt idx="0">
                  <c:v>502.44633333333331</c:v>
                </c:pt>
                <c:pt idx="1">
                  <c:v>248.22866666666667</c:v>
                </c:pt>
                <c:pt idx="2">
                  <c:v>157.583</c:v>
                </c:pt>
                <c:pt idx="3">
                  <c:v>124.3</c:v>
                </c:pt>
                <c:pt idx="4">
                  <c:v>75.093333333333334</c:v>
                </c:pt>
                <c:pt idx="5">
                  <c:v>39.453666666666663</c:v>
                </c:pt>
                <c:pt idx="6">
                  <c:v>20.579000000000001</c:v>
                </c:pt>
                <c:pt idx="7">
                  <c:v>11.521333333333335</c:v>
                </c:pt>
                <c:pt idx="8">
                  <c:v>6.6783333333333337</c:v>
                </c:pt>
                <c:pt idx="9">
                  <c:v>4.8816666666666668</c:v>
                </c:pt>
                <c:pt idx="10">
                  <c:v>4.3449999999999998</c:v>
                </c:pt>
                <c:pt idx="11">
                  <c:v>4.9630000000000001</c:v>
                </c:pt>
                <c:pt idx="12">
                  <c:v>5.1613333333333333</c:v>
                </c:pt>
                <c:pt idx="13">
                  <c:v>4.7156666666666665</c:v>
                </c:pt>
                <c:pt idx="14">
                  <c:v>5.2149999999999999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2-4FE6-AAF5-B099137216EF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'V5'!$J$2:$J$16</c:f>
              <c:numCache>
                <c:formatCode>General</c:formatCode>
                <c:ptCount val="15"/>
                <c:pt idx="0">
                  <c:v>2472.569</c:v>
                </c:pt>
                <c:pt idx="1">
                  <c:v>1235.962</c:v>
                </c:pt>
                <c:pt idx="2">
                  <c:v>650.68200000000002</c:v>
                </c:pt>
                <c:pt idx="3">
                  <c:v>326.95766666666668</c:v>
                </c:pt>
                <c:pt idx="4">
                  <c:v>163.10666666666665</c:v>
                </c:pt>
                <c:pt idx="5">
                  <c:v>148.26566666666668</c:v>
                </c:pt>
                <c:pt idx="6">
                  <c:v>92.827666666666659</c:v>
                </c:pt>
                <c:pt idx="7">
                  <c:v>49.223999999999997</c:v>
                </c:pt>
                <c:pt idx="8">
                  <c:v>27.976333333333333</c:v>
                </c:pt>
                <c:pt idx="9">
                  <c:v>23.734999999999999</c:v>
                </c:pt>
                <c:pt idx="10">
                  <c:v>19.48</c:v>
                </c:pt>
                <c:pt idx="11">
                  <c:v>17.238</c:v>
                </c:pt>
                <c:pt idx="12">
                  <c:v>15.917</c:v>
                </c:pt>
                <c:pt idx="13">
                  <c:v>16.534333333333333</c:v>
                </c:pt>
                <c:pt idx="14">
                  <c:v>17.358666666666668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2-4FE6-AAF5-B099137216EF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2-4FE6-AAF5-B0991372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'V5'!$D$2:$D$16</c:f>
              <c:numCache>
                <c:formatCode>General</c:formatCode>
                <c:ptCount val="15"/>
                <c:pt idx="0">
                  <c:v>5.9707869298147269</c:v>
                </c:pt>
                <c:pt idx="1">
                  <c:v>12.085630722210436</c:v>
                </c:pt>
                <c:pt idx="2">
                  <c:v>19.037586541695486</c:v>
                </c:pt>
                <c:pt idx="3">
                  <c:v>24.135156878519712</c:v>
                </c:pt>
                <c:pt idx="4">
                  <c:v>39.950284090909093</c:v>
                </c:pt>
                <c:pt idx="5">
                  <c:v>76.038559998648211</c:v>
                </c:pt>
                <c:pt idx="6">
                  <c:v>145.77967831284317</c:v>
                </c:pt>
                <c:pt idx="7">
                  <c:v>260.38652933688229</c:v>
                </c:pt>
                <c:pt idx="8">
                  <c:v>449.21387571749437</c:v>
                </c:pt>
                <c:pt idx="9">
                  <c:v>614.54421304199388</c:v>
                </c:pt>
                <c:pt idx="10">
                  <c:v>690.44879171461457</c:v>
                </c:pt>
                <c:pt idx="11">
                  <c:v>604.47310094700788</c:v>
                </c:pt>
                <c:pt idx="12">
                  <c:v>581.24515629036421</c:v>
                </c:pt>
                <c:pt idx="13">
                  <c:v>636.17728140241752</c:v>
                </c:pt>
                <c:pt idx="14">
                  <c:v>575.26366251198465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481-B7DD-35B1197D392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'V5'!$K$2:$K$16</c:f>
              <c:numCache>
                <c:formatCode>General</c:formatCode>
                <c:ptCount val="15"/>
                <c:pt idx="0">
                  <c:v>6.0665647753409511</c:v>
                </c:pt>
                <c:pt idx="1">
                  <c:v>12.136295452449186</c:v>
                </c:pt>
                <c:pt idx="2">
                  <c:v>23.052735437587025</c:v>
                </c:pt>
                <c:pt idx="3">
                  <c:v>45.877498921878775</c:v>
                </c:pt>
                <c:pt idx="4">
                  <c:v>91.964358701871987</c:v>
                </c:pt>
                <c:pt idx="5">
                  <c:v>101.16974709811441</c:v>
                </c:pt>
                <c:pt idx="6">
                  <c:v>161.58975592765088</c:v>
                </c:pt>
                <c:pt idx="7">
                  <c:v>304.72940029254022</c:v>
                </c:pt>
                <c:pt idx="8">
                  <c:v>536.16747488948988</c:v>
                </c:pt>
                <c:pt idx="9">
                  <c:v>631.97809142616393</c:v>
                </c:pt>
                <c:pt idx="10">
                  <c:v>770.02053388090349</c:v>
                </c:pt>
                <c:pt idx="11">
                  <c:v>870.17055342847198</c:v>
                </c:pt>
                <c:pt idx="12">
                  <c:v>942.38864107557959</c:v>
                </c:pt>
                <c:pt idx="13">
                  <c:v>907.20319335524061</c:v>
                </c:pt>
                <c:pt idx="14">
                  <c:v>864.12166833090089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4-4481-B7DD-35B1197D392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4-4481-B7DD-35B1197D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2.0241269474651058</c:v>
                </c:pt>
                <c:pt idx="2">
                  <c:v>3.1884551844636371</c:v>
                </c:pt>
                <c:pt idx="3">
                  <c:v>4.0422070260123357</c:v>
                </c:pt>
                <c:pt idx="4">
                  <c:v>6.6909579190340907</c:v>
                </c:pt>
                <c:pt idx="5">
                  <c:v>12.735098554422487</c:v>
                </c:pt>
                <c:pt idx="6">
                  <c:v>24.415488280933637</c:v>
                </c:pt>
                <c:pt idx="7">
                  <c:v>43.610085638236306</c:v>
                </c:pt>
                <c:pt idx="8">
                  <c:v>75.235288245570246</c:v>
                </c:pt>
                <c:pt idx="9">
                  <c:v>102.92516217138954</c:v>
                </c:pt>
                <c:pt idx="10">
                  <c:v>115.63782125047948</c:v>
                </c:pt>
                <c:pt idx="11">
                  <c:v>101.23843105648464</c:v>
                </c:pt>
                <c:pt idx="12">
                  <c:v>97.348165848617924</c:v>
                </c:pt>
                <c:pt idx="13">
                  <c:v>106.54831413020429</c:v>
                </c:pt>
                <c:pt idx="14">
                  <c:v>96.346372643016934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2EA-9B89-C76F4172EEC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2.0005218607044553</c:v>
                </c:pt>
                <c:pt idx="2">
                  <c:v>3.7999652672119404</c:v>
                </c:pt>
                <c:pt idx="3">
                  <c:v>7.562352108784725</c:v>
                </c:pt>
                <c:pt idx="4">
                  <c:v>15.159214828741929</c:v>
                </c:pt>
                <c:pt idx="5">
                  <c:v>16.676612027509176</c:v>
                </c:pt>
                <c:pt idx="6">
                  <c:v>26.636121414951724</c:v>
                </c:pt>
                <c:pt idx="7">
                  <c:v>50.230964570128393</c:v>
                </c:pt>
                <c:pt idx="8">
                  <c:v>88.380738481335413</c:v>
                </c:pt>
                <c:pt idx="9">
                  <c:v>104.17396250263324</c:v>
                </c:pt>
                <c:pt idx="10">
                  <c:v>126.92859342915811</c:v>
                </c:pt>
                <c:pt idx="11">
                  <c:v>143.43711567467224</c:v>
                </c:pt>
                <c:pt idx="12">
                  <c:v>155.34139599170697</c:v>
                </c:pt>
                <c:pt idx="13">
                  <c:v>149.54149950607825</c:v>
                </c:pt>
                <c:pt idx="14">
                  <c:v>142.44002995621781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2EA-9B89-C76F4172EEC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'V5'!$S$2:$S$16</c:f>
              <c:numCache>
                <c:formatCode>General</c:formatCode>
                <c:ptCount val="15"/>
                <c:pt idx="0">
                  <c:v>1</c:v>
                </c:pt>
                <c:pt idx="1">
                  <c:v>2.000707929198442</c:v>
                </c:pt>
                <c:pt idx="2">
                  <c:v>4.0016518872386513</c:v>
                </c:pt>
                <c:pt idx="3">
                  <c:v>7.5934450868887895</c:v>
                </c:pt>
                <c:pt idx="4">
                  <c:v>15.149538097384339</c:v>
                </c:pt>
                <c:pt idx="5">
                  <c:v>30.27447796676633</c:v>
                </c:pt>
                <c:pt idx="6">
                  <c:v>33.415715164890649</c:v>
                </c:pt>
                <c:pt idx="7">
                  <c:v>52.997221983868194</c:v>
                </c:pt>
                <c:pt idx="8">
                  <c:v>87.051903053224407</c:v>
                </c:pt>
                <c:pt idx="9">
                  <c:v>107.41073447146459</c:v>
                </c:pt>
                <c:pt idx="10">
                  <c:v>131.81957314361938</c:v>
                </c:pt>
                <c:pt idx="11">
                  <c:v>147.43056204807891</c:v>
                </c:pt>
                <c:pt idx="12">
                  <c:v>159.02919214676535</c:v>
                </c:pt>
                <c:pt idx="13">
                  <c:v>162.92892865386514</c:v>
                </c:pt>
                <c:pt idx="14">
                  <c:v>156.97459493804934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C-42EA-9B89-C76F417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310.54633333333334</c:v>
                </c:pt>
                <c:pt idx="1">
                  <c:v>303.428</c:v>
                </c:pt>
                <c:pt idx="2">
                  <c:v>251.68033333333332</c:v>
                </c:pt>
                <c:pt idx="3">
                  <c:v>161.73733333333334</c:v>
                </c:pt>
                <c:pt idx="4">
                  <c:v>128.76866666666666</c:v>
                </c:pt>
                <c:pt idx="5">
                  <c:v>132.43433333333334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1182.0609999999999</c:v>
                </c:pt>
                <c:pt idx="1">
                  <c:v>653.15766666666661</c:v>
                </c:pt>
                <c:pt idx="2">
                  <c:v>653.45400000000006</c:v>
                </c:pt>
                <c:pt idx="3">
                  <c:v>656.18799999999999</c:v>
                </c:pt>
                <c:pt idx="4">
                  <c:v>627.52699999999993</c:v>
                </c:pt>
                <c:pt idx="5">
                  <c:v>655.45900000000006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1307.7053333333333</c:v>
                </c:pt>
                <c:pt idx="1">
                  <c:v>1305.7593333333334</c:v>
                </c:pt>
                <c:pt idx="2">
                  <c:v>1305.48</c:v>
                </c:pt>
                <c:pt idx="3">
                  <c:v>1244.3720000000001</c:v>
                </c:pt>
                <c:pt idx="4">
                  <c:v>1248.9116666666666</c:v>
                </c:pt>
                <c:pt idx="5">
                  <c:v>1323.8543333333332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4941.0369999999994</c:v>
                </c:pt>
                <c:pt idx="1">
                  <c:v>2469.6443333333332</c:v>
                </c:pt>
                <c:pt idx="2">
                  <c:v>1234.7493333333332</c:v>
                </c:pt>
                <c:pt idx="3">
                  <c:v>650.69766666666669</c:v>
                </c:pt>
                <c:pt idx="4">
                  <c:v>326.15100000000001</c:v>
                </c:pt>
                <c:pt idx="5">
                  <c:v>163.208</c:v>
                </c:pt>
                <c:pt idx="6">
                  <c:v>147.86566666666667</c:v>
                </c:pt>
                <c:pt idx="7">
                  <c:v>93.231999999999999</c:v>
                </c:pt>
                <c:pt idx="8">
                  <c:v>56.759666666666668</c:v>
                </c:pt>
                <c:pt idx="9">
                  <c:v>46.001333333333328</c:v>
                </c:pt>
                <c:pt idx="10">
                  <c:v>37.483333333333334</c:v>
                </c:pt>
                <c:pt idx="11">
                  <c:v>33.514333333333333</c:v>
                </c:pt>
                <c:pt idx="12">
                  <c:v>31.07</c:v>
                </c:pt>
                <c:pt idx="13">
                  <c:v>30.326333333333334</c:v>
                </c:pt>
                <c:pt idx="14">
                  <c:v>31.476666666666667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4783-83D7-23A2F86A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6.0715999495652442</c:v>
                </c:pt>
                <c:pt idx="1">
                  <c:v>12.147498162016042</c:v>
                </c:pt>
                <c:pt idx="2">
                  <c:v>24.29642939673586</c:v>
                </c:pt>
                <c:pt idx="3">
                  <c:v>46.104360806580424</c:v>
                </c:pt>
                <c:pt idx="4">
                  <c:v>91.98193474801549</c:v>
                </c:pt>
                <c:pt idx="5">
                  <c:v>183.81451889613254</c:v>
                </c:pt>
                <c:pt idx="6">
                  <c:v>202.88685450983664</c:v>
                </c:pt>
                <c:pt idx="7">
                  <c:v>321.77793032435216</c:v>
                </c:pt>
                <c:pt idx="8">
                  <c:v>528.54433018751581</c:v>
                </c:pt>
                <c:pt idx="9">
                  <c:v>652.15500999971027</c:v>
                </c:pt>
                <c:pt idx="10">
                  <c:v>800.35571365051135</c:v>
                </c:pt>
                <c:pt idx="11">
                  <c:v>895.13939309549153</c:v>
                </c:pt>
                <c:pt idx="12">
                  <c:v>965.56163501770197</c:v>
                </c:pt>
                <c:pt idx="13">
                  <c:v>989.23927499752688</c:v>
                </c:pt>
                <c:pt idx="14">
                  <c:v>953.08694270888486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BD7-88F3-7A02F57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'V3'!$C$2:$C$16</c:f>
              <c:numCache>
                <c:formatCode>General</c:formatCode>
                <c:ptCount val="15"/>
                <c:pt idx="0">
                  <c:v>15447.844999999999</c:v>
                </c:pt>
                <c:pt idx="1">
                  <c:v>7645.3956666666663</c:v>
                </c:pt>
                <c:pt idx="2">
                  <c:v>3842.0493333333334</c:v>
                </c:pt>
                <c:pt idx="3">
                  <c:v>1965.7406666666666</c:v>
                </c:pt>
                <c:pt idx="4">
                  <c:v>993.7643333333333</c:v>
                </c:pt>
                <c:pt idx="5">
                  <c:v>497.209</c:v>
                </c:pt>
                <c:pt idx="6">
                  <c:v>249.37700000000001</c:v>
                </c:pt>
                <c:pt idx="7">
                  <c:v>129.95433333333332</c:v>
                </c:pt>
                <c:pt idx="8">
                  <c:v>68.156333333333336</c:v>
                </c:pt>
                <c:pt idx="9">
                  <c:v>34.216999999999999</c:v>
                </c:pt>
                <c:pt idx="10">
                  <c:v>19.207333333333331</c:v>
                </c:pt>
                <c:pt idx="11">
                  <c:v>17.449333333333332</c:v>
                </c:pt>
                <c:pt idx="12">
                  <c:v>13.335333333333333</c:v>
                </c:pt>
                <c:pt idx="13">
                  <c:v>11.071999999999999</c:v>
                </c:pt>
                <c:pt idx="14">
                  <c:v>9.6810000000000009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'V3'!$J$2:$J$16</c:f>
              <c:numCache>
                <c:formatCode>General</c:formatCode>
                <c:ptCount val="15"/>
                <c:pt idx="0">
                  <c:v>77122.903666666665</c:v>
                </c:pt>
                <c:pt idx="1">
                  <c:v>38249.445333333337</c:v>
                </c:pt>
                <c:pt idx="2">
                  <c:v>19071.085666666666</c:v>
                </c:pt>
                <c:pt idx="3">
                  <c:v>9627.5933333333342</c:v>
                </c:pt>
                <c:pt idx="4">
                  <c:v>4840.4546666666665</c:v>
                </c:pt>
                <c:pt idx="5">
                  <c:v>2455.8760000000002</c:v>
                </c:pt>
                <c:pt idx="6">
                  <c:v>1259.5026666666668</c:v>
                </c:pt>
                <c:pt idx="7">
                  <c:v>651.65199999999993</c:v>
                </c:pt>
                <c:pt idx="8">
                  <c:v>332.77733333333333</c:v>
                </c:pt>
                <c:pt idx="9">
                  <c:v>169.55033333333333</c:v>
                </c:pt>
                <c:pt idx="10">
                  <c:v>93.245000000000005</c:v>
                </c:pt>
                <c:pt idx="11">
                  <c:v>84.968000000000004</c:v>
                </c:pt>
                <c:pt idx="12">
                  <c:v>67.921333333333337</c:v>
                </c:pt>
                <c:pt idx="13">
                  <c:v>58.865000000000002</c:v>
                </c:pt>
                <c:pt idx="14">
                  <c:v>56.013999999999996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14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41276</xdr:rowOff>
    </xdr:from>
    <xdr:to>
      <xdr:col>27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41276</xdr:rowOff>
    </xdr:from>
    <xdr:to>
      <xdr:col>41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53B84E-4C05-4F38-BEA8-5E05D230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F767AF-7E27-4375-9155-7A4EFB2F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16AF837-3B77-4000-9479-FBF619B9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48DF2-8030-4040-9713-7CB2E542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2D6D23-FB06-4799-97CF-8F1586B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FF65CB-3366-4504-BC5C-611B29D8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CD2C59F-764B-4101-B3B3-11EA2BBD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4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5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0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6" xr16:uid="{1007B34E-7D33-4EB4-8FEF-A4DD409CACB3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6" xr16:uid="{BD8A64E5-C0DE-4AB7-AF91-E63E40A0654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1" xr16:uid="{E099123C-39AE-4C0D-9220-DFC91E43A8FD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53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52">
      <calculatedColumnFormula>$C$2/executionTime_3IMGS[[#This Row],[mean]]</calculatedColumnFormula>
    </tableColumn>
    <tableColumn id="6" xr3:uid="{F8745B51-6C0C-40D8-92CA-9EA81C377D6F}" uniqueName="6" name="Colonna3" queryTableFieldId="6" dataDxfId="51">
      <calculatedColumnFormula>LOG(executionTime_3IMGS[[#This Row],[Blocks]],2)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6" tableType="queryTable" totalsRowShown="0">
  <autoFilter ref="A1:F16" xr:uid="{A9D3E5EA-352F-46C9-A82B-53F973F865E0}"/>
  <tableColumns count="6">
    <tableColumn id="1" xr3:uid="{02B49B2D-1F6A-4188-A00C-FD822C5F2D38}" uniqueName="1" name="Blocks" queryTableFieldId="7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35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34">
      <calculatedColumnFormula>$C$2/executionTime_3IMGS__3[[#This Row],[mean]]</calculatedColumnFormula>
    </tableColumn>
    <tableColumn id="6" xr3:uid="{381811F1-1543-4588-9607-6976DADD565F}" uniqueName="6" name="Colonna3" queryTableFieldId="6" dataDxfId="33">
      <calculatedColumnFormula>LOG(executionTime_3IMGS__3[[#This Row],[Blocks]],2)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6" tableType="queryTable" totalsRowShown="0">
  <autoFilter ref="H1:M16" xr:uid="{0D04398D-02C1-44D2-A67A-ADFEEC279DAA}"/>
  <tableColumns count="6">
    <tableColumn id="1" xr3:uid="{AEB69DCF-DC32-4ACE-92B5-47C77E72CB80}" uniqueName="1" name="Blocks" queryTableFieldId="7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32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31">
      <calculatedColumnFormula>$J$2/executionTime_15IMGS__3[[#This Row],[mean]]</calculatedColumnFormula>
    </tableColumn>
    <tableColumn id="6" xr3:uid="{BFCF0BCC-5DDF-4429-8CAE-F31234639D5D}" uniqueName="6" name="Colonna3" queryTableFieldId="6" dataDxfId="30">
      <calculatedColumnFormula>LOG(executionTime_15IMGS__3[[#This Row],[Blocks]],2)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6" tableType="queryTable" totalsRowShown="0">
  <autoFilter ref="O1:T16" xr:uid="{C4A0D5F6-13A1-422D-8ACA-AA3569235F3A}"/>
  <tableColumns count="6">
    <tableColumn id="1" xr3:uid="{6E29A1F6-1646-42C6-BF6D-C0ABC17C7576}" uniqueName="1" name="Blocks" queryTableFieldId="7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9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28">
      <calculatedColumnFormula>$Q$2/executionTime_30IMGS__3[[#This Row],[mean]]</calculatedColumnFormula>
    </tableColumn>
    <tableColumn id="6" xr3:uid="{46A04E98-665D-4F58-A355-C53955953888}" uniqueName="6" name="Colonna3" queryTableFieldId="6" dataDxfId="27">
      <calculatedColumnFormula>LOG(executionTime_30IMGS__3[[#This Row],[Blocks]],2)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6" tableType="queryTable" totalsRowShown="0">
  <autoFilter ref="A1:F16" xr:uid="{38D821A5-714E-448E-A2E3-44AEEEE472D5}"/>
  <tableColumns count="6">
    <tableColumn id="1" xr3:uid="{E870E5F8-64E1-4FCC-8B59-FDCB92CB4A24}" uniqueName="1" name="Blocks" queryTableFieldId="7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26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25">
      <calculatedColumnFormula>$C$2/executionTime_3IMGS__4[[#This Row],[mean]]</calculatedColumnFormula>
    </tableColumn>
    <tableColumn id="6" xr3:uid="{CB06D5FB-018A-4EAE-AA03-7C9A09D5FDB8}" uniqueName="6" name="Colonna3" queryTableFieldId="6" dataDxfId="24">
      <calculatedColumnFormula>LOG(executionTime_3IMGS__4[[#This Row],[Blocks]],2)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0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9">
      <calculatedColumnFormula>$J$2/executionTime_15IMGS[[#This Row],[mean]]</calculatedColumnFormula>
    </tableColumn>
    <tableColumn id="6" xr3:uid="{6DA4D3BE-08E8-499F-B45C-FE09809E78C0}" uniqueName="6" name="Colonna3" queryTableFieldId="6" dataDxfId="48">
      <calculatedColumnFormula>LOG(executionTime_15IMGS[[#This Row],[Blocks]],2)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6" tableType="queryTable" totalsRowShown="0">
  <autoFilter ref="H1:M16" xr:uid="{92C3A200-77B0-49FC-91F3-C3E6934ACF06}"/>
  <tableColumns count="6">
    <tableColumn id="1" xr3:uid="{8F39FAAA-CE11-4E31-AE88-82C9F20D7BCB}" uniqueName="1" name="Blocks" queryTableFieldId="9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23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22">
      <calculatedColumnFormula>$J$2/executionTime_15IMGS__4[[#This Row],[mean]]</calculatedColumnFormula>
    </tableColumn>
    <tableColumn id="8" xr3:uid="{D53BC8F0-8383-4557-AC89-94BACB55200E}" uniqueName="8" name="Colonna3" queryTableFieldId="8" dataDxfId="21">
      <calculatedColumnFormula>LOG(executionTime_15IMGS__4[[#This Row],[Blocks]],2)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6" tableType="queryTable" totalsRowShown="0">
  <autoFilter ref="O1:T16" xr:uid="{4B8EA535-8C64-4589-9D3C-D6FC2AD7CA30}"/>
  <tableColumns count="6">
    <tableColumn id="1" xr3:uid="{83379AE1-E536-4E62-98FF-36905B9AC483}" uniqueName="1" name="Blocks" queryTableFieldId="7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20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9">
      <calculatedColumnFormula>$Q$2/executionTime_30IMGS__4[[#This Row],[mean]]</calculatedColumnFormula>
    </tableColumn>
    <tableColumn id="6" xr3:uid="{D8BE9AEB-F481-4E01-85BD-DE0E605F6EDD}" uniqueName="6" name="Colonna3" queryTableFieldId="6" dataDxfId="18">
      <calculatedColumnFormula>LOG(executionTime_30IMGS__4[[#This Row],[Blocks]],2)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78091FA-F381-4053-8297-B293718D5439}" name="testTPB_3IMGS__5" displayName="testTPB_3IMGS__5" ref="A1:C7" tableType="queryTable" totalsRowShown="0">
  <autoFilter ref="A1:C7" xr:uid="{578091FA-F381-4053-8297-B293718D5439}"/>
  <tableColumns count="3">
    <tableColumn id="1" xr3:uid="{03BE42F1-5537-40F5-9F27-AA4F9D87F52F}" uniqueName="1" name="ThreadsPerBlock" queryTableFieldId="1"/>
    <tableColumn id="2" xr3:uid="{15C9D49C-C89F-4D6C-9B14-FDA5BC1FB588}" uniqueName="2" name="NImgs" queryTableFieldId="2"/>
    <tableColumn id="3" xr3:uid="{70CD2B2D-EEA3-42E6-88B2-1F4C3BF61C01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FAEBC5-B32F-4381-9F21-4F03A74ADEC7}" name="testTPB_15IMGS__5" displayName="testTPB_15IMGS__5" ref="E1:G7" tableType="queryTable" totalsRowShown="0">
  <autoFilter ref="E1:G7" xr:uid="{B6FAEBC5-B32F-4381-9F21-4F03A74ADEC7}"/>
  <tableColumns count="3">
    <tableColumn id="1" xr3:uid="{9113D0CC-5DB1-44BB-9403-989C291963EC}" uniqueName="1" name="ThreadsPerBlock" queryTableFieldId="1"/>
    <tableColumn id="2" xr3:uid="{F0FE5F2F-C34F-4FA8-84E1-C93F0C31F2DF}" uniqueName="2" name="NImgs" queryTableFieldId="2"/>
    <tableColumn id="3" xr3:uid="{3A1EB111-4987-49B5-9CC3-A067D96498B6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F4CCDD-696B-41C3-AD8F-3AF4A5F9D66E}" name="testTPB_30IMGS__5" displayName="testTPB_30IMGS__5" ref="I1:K7" tableType="queryTable" totalsRowShown="0">
  <autoFilter ref="I1:K7" xr:uid="{30F4CCDD-696B-41C3-AD8F-3AF4A5F9D66E}"/>
  <tableColumns count="3">
    <tableColumn id="1" xr3:uid="{C893A998-0DFF-46B4-9FBD-CEA06D0B5916}" uniqueName="1" name="ThreadsPerBlock" queryTableFieldId="1"/>
    <tableColumn id="2" xr3:uid="{B07C6F37-E75F-410B-8D09-B13EAB1DF3D0}" uniqueName="2" name="NImgs" queryTableFieldId="2"/>
    <tableColumn id="3" xr3:uid="{183A912B-007E-4D27-AC57-BE123413DA3B}" uniqueName="3" name="mea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6" tableType="queryTable" totalsRowShown="0">
  <autoFilter ref="A1:F16" xr:uid="{3AEBE2BA-A33C-4128-BBB7-EB26A1CC6CD8}"/>
  <tableColumns count="6">
    <tableColumn id="1" xr3:uid="{2040B196-7461-43CC-AB84-0BB54F995304}" uniqueName="1" name="Blocks" queryTableFieldId="9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17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6">
      <calculatedColumnFormula>$C$2/executionTime_3IMGS__5[[#This Row],[mean]]</calculatedColumnFormula>
    </tableColumn>
    <tableColumn id="8" xr3:uid="{D7CADC5D-E516-4B31-9DF3-80A36FD7E826}" uniqueName="8" name="Colonna3" queryTableFieldId="8" dataDxfId="15">
      <calculatedColumnFormula>LOG(executionTime_3IMGS__5[[#This Row],[Blocks]],2)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6" tableType="queryTable" totalsRowShown="0">
  <autoFilter ref="H1:M16" xr:uid="{42927B12-0473-4034-9282-BCA6CFF0A883}"/>
  <tableColumns count="6">
    <tableColumn id="1" xr3:uid="{B7D749CA-24FE-48CC-A22D-D314D6EE8CE4}" uniqueName="1" name="Blocks" queryTableFieldId="7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14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13">
      <calculatedColumnFormula>$J$2/executionTime_15IMGS__5[[#This Row],[mean]]</calculatedColumnFormula>
    </tableColumn>
    <tableColumn id="6" xr3:uid="{4EE50DEA-88ED-4E5D-81EB-8D57D342019E}" uniqueName="6" name="Colonna3" queryTableFieldId="6" dataDxfId="12">
      <calculatedColumnFormula>LOG(executionTime_15IMGS__5[[#This Row],[Blocks]],2)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6" tableType="queryTable" totalsRowShown="0">
  <autoFilter ref="O1:T16" xr:uid="{5425A9F3-BA79-48E7-B464-583D43E4DDE8}"/>
  <tableColumns count="6">
    <tableColumn id="1" xr3:uid="{4997357B-241D-4EB8-91A4-791BF5BA421D}" uniqueName="1" name="Blocks" queryTableFieldId="7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11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10">
      <calculatedColumnFormula>$Q$2/executionTime_30IMGS__6[[#This Row],[mean]]</calculatedColumnFormula>
    </tableColumn>
    <tableColumn id="6" xr3:uid="{DB1DD758-985E-4518-AD05-5D30FAB2ED84}" uniqueName="6" name="Colonna3" queryTableFieldId="6" dataDxfId="9">
      <calculatedColumnFormula>LOG(executionTime_30IMGS__6[[#This Row],[Blocks]],2)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47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46">
      <calculatedColumnFormula>$Q$2/executionTime_30IMGS[[#This Row],[mean]]</calculatedColumnFormula>
    </tableColumn>
    <tableColumn id="6" xr3:uid="{2CFCBC26-E847-44B0-94BD-72F36A8187F7}" uniqueName="6" name="Colonna3" queryTableFieldId="6" dataDxfId="45">
      <calculatedColumnFormula>LOG(executionTime_30IMGS[[#This Row],[Blocks]],2)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8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7">
      <calculatedColumnFormula>$C$2/executionTime_30IMGS__7[[#This Row],[mean]]</calculatedColumnFormula>
    </tableColumn>
    <tableColumn id="6" xr3:uid="{E54BC62B-B158-47C2-9BE3-48680FD011AC}" uniqueName="6" name="Colonna3" queryTableFieldId="6" dataDxfId="6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">
      <calculatedColumnFormula>$J$2/executionTime_100IMGS__2[[#This Row],[mean]]</calculatedColumnFormula>
    </tableColumn>
    <tableColumn id="6" xr3:uid="{88089D1D-7D6F-4201-A8EB-BE46E7BE1932}" uniqueName="6" name="Colonna3" queryTableFieldId="6" dataDxfId="3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2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1">
      <calculatedColumnFormula>$Q$2/executionTime_200IMGS__2[[#This Row],[mean]]</calculatedColumnFormula>
    </tableColumn>
    <tableColumn id="6" xr3:uid="{1E9C53E9-6E68-417A-9F59-2D8DF8780F17}" uniqueName="6" name="Colonna3" queryTableFieldId="6" dataDxfId="0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44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43">
      <calculatedColumnFormula>$C$2/executionTime_3IMGS__2[[#This Row],[mean]]</calculatedColumnFormula>
    </tableColumn>
    <tableColumn id="6" xr3:uid="{F45B5544-9D02-4B50-A286-CA4CCB527245}" uniqueName="6" name="Colonna3" queryTableFieldId="6" dataDxfId="42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41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40">
      <calculatedColumnFormula>$J$2/executionTime_15IMGS__2[[#This Row],[mean]]</calculatedColumnFormula>
    </tableColumn>
    <tableColumn id="6" xr3:uid="{56CBA5DB-D5BC-4FD7-BA0F-9A14AD843F05}" uniqueName="6" name="Colonna3" queryTableFieldId="6" dataDxfId="39">
      <calculatedColumnFormula>LOG(executionTime_15IMGS__2[[#This Row],[Blocks]],2)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38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37">
      <calculatedColumnFormula>$Q$2/executionTime_30IMGS__2[[#This Row],[mean]]</calculatedColumnFormula>
    </tableColumn>
    <tableColumn id="6" xr3:uid="{5898FBE6-804B-475C-A3E3-BCDE3A98D172}" uniqueName="6" name="Colonna3" queryTableFieldId="6" dataDxfId="36">
      <calculatedColumnFormula>LOG(executionTime_30IMGS__2[[#This Row],[Blocks]],2)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J24" sqref="J24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>
        <f>LOG(executionTime_3IMGS[[#This Row],[Blocks]],2)</f>
        <v>0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>
        <f>LOG(executionTime_15IMGS[[#This Row],[Blocks]],2)</f>
        <v>0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>
        <f>LOG(executionTime_30IMGS[[#This Row],[Blocks]],2)</f>
        <v>0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>
        <f>LOG(executionTime_3IMGS[[#This Row],[Blocks]],2)</f>
        <v>1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>
        <f>LOG(executionTime_15IMGS[[#This Row],[Blocks]],2)</f>
        <v>1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>
        <f>LOG(executionTime_30IMGS[[#This Row],[Blocks]],2)</f>
        <v>1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>
        <f>LOG(executionTime_3IMGS[[#This Row],[Blocks]],2)</f>
        <v>2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>
        <f>LOG(executionTime_15IMGS[[#This Row],[Blocks]],2)</f>
        <v>2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>
        <f>LOG(executionTime_30IMGS[[#This Row],[Blocks]],2)</f>
        <v>2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>
        <f>LOG(executionTime_3IMGS[[#This Row],[Blocks]],2)</f>
        <v>3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>
        <f>LOG(executionTime_15IMGS[[#This Row],[Blocks]],2)</f>
        <v>3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>
        <f>LOG(executionTime_30IMGS[[#This Row],[Blocks]],2)</f>
        <v>3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>
        <f>LOG(executionTime_3IMGS[[#This Row],[Blocks]],2)</f>
        <v>4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>
        <f>LOG(executionTime_15IMGS[[#This Row],[Blocks]],2)</f>
        <v>4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>
        <f>LOG(executionTime_30IMGS[[#This Row],[Blocks]],2)</f>
        <v>4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>
        <f>LOG(executionTime_3IMGS[[#This Row],[Blocks]],2)</f>
        <v>5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>
        <f>LOG(executionTime_15IMGS[[#This Row],[Blocks]],2)</f>
        <v>5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>
        <f>LOG(executionTime_30IMGS[[#This Row],[Blocks]],2)</f>
        <v>5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>
        <f>LOG(executionTime_3IMGS[[#This Row],[Blocks]],2)</f>
        <v>6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>
        <f>LOG(executionTime_15IMGS[[#This Row],[Blocks]],2)</f>
        <v>6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>
        <f>LOG(executionTime_30IMGS[[#This Row],[Blocks]],2)</f>
        <v>6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>
        <f>LOG(executionTime_3IMGS[[#This Row],[Blocks]],2)</f>
        <v>7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>
        <f>LOG(executionTime_15IMGS[[#This Row],[Blocks]],2)</f>
        <v>7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>
        <f>LOG(executionTime_30IMGS[[#This Row],[Blocks]],2)</f>
        <v>7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>
        <f>LOG(executionTime_3IMGS[[#This Row],[Blocks]],2)</f>
        <v>8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>
        <f>LOG(executionTime_15IMGS[[#This Row],[Blocks]],2)</f>
        <v>8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>
        <f>LOG(executionTime_30IMGS[[#This Row],[Blocks]],2)</f>
        <v>8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>
        <f>LOG(executionTime_3IMGS[[#This Row],[Blocks]],2)</f>
        <v>9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>
        <f>LOG(executionTime_15IMGS[[#This Row],[Blocks]],2)</f>
        <v>9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>
        <f>LOG(executionTime_30IMGS[[#This Row],[Blocks]],2)</f>
        <v>9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>
        <f>LOG(executionTime_3IMGS[[#This Row],[Blocks]],2)</f>
        <v>10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>
        <f>LOG(executionTime_15IMGS[[#This Row],[Blocks]],2)</f>
        <v>10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>
        <f>LOG(executionTime_30IMGS[[#This Row],[Blocks]],2)</f>
        <v>10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>
        <f>LOG(executionTime_3IMGS[[#This Row],[Blocks]],2)</f>
        <v>11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>
        <f>LOG(executionTime_15IMGS[[#This Row],[Blocks]],2)</f>
        <v>11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>
        <f>LOG(executionTime_30IMGS[[#This Row],[Blocks]],2)</f>
        <v>11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>
        <f>LOG(executionTime_3IMGS[[#This Row],[Blocks]],2)</f>
        <v>12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>
        <f>LOG(executionTime_15IMGS[[#This Row],[Blocks]],2)</f>
        <v>12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>
        <f>LOG(executionTime_30IMGS[[#This Row],[Blocks]],2)</f>
        <v>12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>
        <f>LOG(executionTime_3IMGS[[#This Row],[Blocks]],2)</f>
        <v>13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>
        <f>LOG(executionTime_15IMGS[[#This Row],[Blocks]],2)</f>
        <v>13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>
        <f>LOG(executionTime_30IMGS[[#This Row],[Blocks]],2)</f>
        <v>13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>
        <f>LOG(executionTime_3IMGS[[#This Row],[Blocks]],2)</f>
        <v>14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>
        <f>LOG(executionTime_15IMGS[[#This Row],[Blocks]],2)</f>
        <v>14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>
        <f>LOG(executionTime_30IMGS[[#This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tabSelected="1"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310.54633333333334</v>
      </c>
      <c r="E2">
        <v>32</v>
      </c>
      <c r="F2">
        <v>15</v>
      </c>
      <c r="G2">
        <v>1182.0609999999999</v>
      </c>
      <c r="I2">
        <v>32</v>
      </c>
      <c r="J2">
        <v>30</v>
      </c>
      <c r="K2">
        <v>1307.7053333333333</v>
      </c>
    </row>
    <row r="3" spans="1:11" x14ac:dyDescent="0.35">
      <c r="A3">
        <v>64</v>
      </c>
      <c r="B3">
        <v>3</v>
      </c>
      <c r="C3">
        <v>303.428</v>
      </c>
      <c r="E3">
        <v>64</v>
      </c>
      <c r="F3">
        <v>15</v>
      </c>
      <c r="G3">
        <v>653.15766666666661</v>
      </c>
      <c r="I3">
        <v>64</v>
      </c>
      <c r="J3">
        <v>30</v>
      </c>
      <c r="K3">
        <v>1305.7593333333334</v>
      </c>
    </row>
    <row r="4" spans="1:11" x14ac:dyDescent="0.35">
      <c r="A4">
        <v>128</v>
      </c>
      <c r="B4">
        <v>3</v>
      </c>
      <c r="C4">
        <v>251.68033333333332</v>
      </c>
      <c r="E4">
        <v>128</v>
      </c>
      <c r="F4">
        <v>15</v>
      </c>
      <c r="G4">
        <v>653.45400000000006</v>
      </c>
      <c r="I4">
        <v>128</v>
      </c>
      <c r="J4">
        <v>30</v>
      </c>
      <c r="K4">
        <v>1305.48</v>
      </c>
    </row>
    <row r="5" spans="1:11" x14ac:dyDescent="0.35">
      <c r="A5">
        <v>256</v>
      </c>
      <c r="B5">
        <v>3</v>
      </c>
      <c r="C5">
        <v>161.73733333333334</v>
      </c>
      <c r="E5">
        <v>256</v>
      </c>
      <c r="F5">
        <v>15</v>
      </c>
      <c r="G5">
        <v>656.18799999999999</v>
      </c>
      <c r="I5">
        <v>256</v>
      </c>
      <c r="J5">
        <v>30</v>
      </c>
      <c r="K5">
        <v>1244.3720000000001</v>
      </c>
    </row>
    <row r="6" spans="1:11" x14ac:dyDescent="0.35">
      <c r="A6">
        <v>512</v>
      </c>
      <c r="B6">
        <v>3</v>
      </c>
      <c r="C6">
        <v>128.76866666666666</v>
      </c>
      <c r="E6">
        <v>512</v>
      </c>
      <c r="F6">
        <v>15</v>
      </c>
      <c r="G6">
        <v>627.52699999999993</v>
      </c>
      <c r="I6">
        <v>512</v>
      </c>
      <c r="J6">
        <v>30</v>
      </c>
      <c r="K6">
        <v>1248.9116666666666</v>
      </c>
    </row>
    <row r="7" spans="1:11" x14ac:dyDescent="0.35">
      <c r="A7">
        <v>1024</v>
      </c>
      <c r="B7">
        <v>3</v>
      </c>
      <c r="C7">
        <v>132.43433333333334</v>
      </c>
      <c r="E7">
        <v>1024</v>
      </c>
      <c r="F7">
        <v>15</v>
      </c>
      <c r="G7">
        <v>655.45900000000006</v>
      </c>
      <c r="I7">
        <v>1024</v>
      </c>
      <c r="J7">
        <v>30</v>
      </c>
      <c r="K7">
        <v>1323.8543333333332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workbookViewId="0">
      <selection activeCell="G43" sqref="G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3" sqref="J23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6"/>
  <sheetViews>
    <sheetView workbookViewId="0">
      <selection activeCell="S20" sqref="S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15447.844999999999</v>
      </c>
      <c r="D2" s="1">
        <f>executionTime_3IMGS__3[[#This Row],[NImgs]]*1000/executionTime_3IMGS__3[[#This Row],[mean]]</f>
        <v>0.19420184498226128</v>
      </c>
      <c r="E2" s="1">
        <f>$C$2/executionTime_3IMGS__3[[#This Row],[mean]]</f>
        <v>1</v>
      </c>
      <c r="F2" s="1">
        <f>LOG(executionTime_3IMGS__3[[#This Row],[Blocks]],2)</f>
        <v>0</v>
      </c>
      <c r="H2">
        <v>1</v>
      </c>
      <c r="I2">
        <v>15</v>
      </c>
      <c r="J2">
        <v>77122.903666666665</v>
      </c>
      <c r="K2" s="1">
        <f>executionTime_15IMGS__3[[#This Row],[NImgs]]*1000/executionTime_15IMGS__3[[#This Row],[mean]]</f>
        <v>0.19449475171255978</v>
      </c>
      <c r="L2" s="1">
        <f>$J$2/executionTime_15IMGS__3[[#This Row],[mean]]</f>
        <v>1</v>
      </c>
      <c r="M2" s="1">
        <f>LOG(executionTime_15IMGS__3[[#This Row],[Blocks]],2)</f>
        <v>0</v>
      </c>
      <c r="O2">
        <v>1</v>
      </c>
      <c r="P2">
        <v>30</v>
      </c>
      <c r="Q2">
        <v>103957.42466666667</v>
      </c>
      <c r="R2" s="1">
        <f>executionTime_30IMGS__3[[#This Row],[NImgs]]*1000/executionTime_30IMGS__3[[#This Row],[mean]]</f>
        <v>0.28857967669161894</v>
      </c>
      <c r="S2" s="1">
        <f>$Q$2/executionTime_30IMGS__3[[#This Row],[mean]]</f>
        <v>1</v>
      </c>
      <c r="T2" s="1">
        <f>LOG(executionTime_30IMGS__3[[#This Row],[Blocks]],2)</f>
        <v>0</v>
      </c>
    </row>
    <row r="3" spans="1:20" x14ac:dyDescent="0.35">
      <c r="A3">
        <v>2</v>
      </c>
      <c r="B3">
        <v>3</v>
      </c>
      <c r="C3">
        <v>7645.3956666666663</v>
      </c>
      <c r="D3" s="1">
        <f>executionTime_3IMGS__3[[#This Row],[NImgs]]*1000/executionTime_3IMGS__3[[#This Row],[mean]]</f>
        <v>0.39239303376799295</v>
      </c>
      <c r="E3" s="1">
        <f>$C$2/executionTime_3IMGS__3[[#This Row],[mean]]</f>
        <v>2.0205422549092402</v>
      </c>
      <c r="F3" s="1">
        <f>LOG(executionTime_3IMGS__3[[#This Row],[Blocks]],2)</f>
        <v>1</v>
      </c>
      <c r="H3">
        <v>2</v>
      </c>
      <c r="I3">
        <v>15</v>
      </c>
      <c r="J3">
        <v>38249.445333333337</v>
      </c>
      <c r="K3" s="1">
        <f>executionTime_15IMGS__3[[#This Row],[NImgs]]*1000/executionTime_15IMGS__3[[#This Row],[mean]]</f>
        <v>0.3921625495292585</v>
      </c>
      <c r="L3" s="1">
        <f>$J$2/executionTime_15IMGS__3[[#This Row],[mean]]</f>
        <v>2.0163143019346266</v>
      </c>
      <c r="M3" s="1">
        <f>LOG(executionTime_15IMGS__3[[#This Row],[Blocks]],2)</f>
        <v>1</v>
      </c>
      <c r="O3">
        <v>2</v>
      </c>
      <c r="P3">
        <v>30</v>
      </c>
      <c r="Q3">
        <v>76948.976333333339</v>
      </c>
      <c r="R3" s="1">
        <f>executionTime_30IMGS__3[[#This Row],[NImgs]]*1000/executionTime_30IMGS__3[[#This Row],[mean]]</f>
        <v>0.38986873418619311</v>
      </c>
      <c r="S3" s="1">
        <f>$Q$2/executionTime_30IMGS__3[[#This Row],[mean]]</f>
        <v>1.3509916521349954</v>
      </c>
      <c r="T3" s="1">
        <f>LOG(executionTime_30IMGS__3[[#This Row],[Blocks]],2)</f>
        <v>1</v>
      </c>
    </row>
    <row r="4" spans="1:20" x14ac:dyDescent="0.35">
      <c r="A4">
        <v>4</v>
      </c>
      <c r="B4">
        <v>3</v>
      </c>
      <c r="C4">
        <v>3842.0493333333334</v>
      </c>
      <c r="D4" s="1">
        <f>executionTime_3IMGS__3[[#This Row],[NImgs]]*1000/executionTime_3IMGS__3[[#This Row],[mean]]</f>
        <v>0.78083328445895361</v>
      </c>
      <c r="E4" s="1">
        <f>$C$2/executionTime_3IMGS__3[[#This Row],[mean]]</f>
        <v>4.0207305163876086</v>
      </c>
      <c r="F4" s="1">
        <f>LOG(executionTime_3IMGS__3[[#This Row],[Blocks]],2)</f>
        <v>2</v>
      </c>
      <c r="H4">
        <v>4</v>
      </c>
      <c r="I4">
        <v>15</v>
      </c>
      <c r="J4">
        <v>19071.085666666666</v>
      </c>
      <c r="K4" s="1">
        <f>executionTime_15IMGS__3[[#This Row],[NImgs]]*1000/executionTime_15IMGS__3[[#This Row],[mean]]</f>
        <v>0.78653099577952712</v>
      </c>
      <c r="L4" s="1">
        <f>$J$2/executionTime_15IMGS__3[[#This Row],[mean]]</f>
        <v>4.0439702812234586</v>
      </c>
      <c r="M4" s="1">
        <f>LOG(executionTime_15IMGS__3[[#This Row],[Blocks]],2)</f>
        <v>2</v>
      </c>
      <c r="O4">
        <v>4</v>
      </c>
      <c r="P4">
        <v>30</v>
      </c>
      <c r="Q4">
        <v>38328.951666666668</v>
      </c>
      <c r="R4" s="1">
        <f>executionTime_30IMGS__3[[#This Row],[NImgs]]*1000/executionTime_30IMGS__3[[#This Row],[mean]]</f>
        <v>0.78269816145506366</v>
      </c>
      <c r="S4" s="1">
        <f>$Q$2/executionTime_30IMGS__3[[#This Row],[mean]]</f>
        <v>2.7122428385401096</v>
      </c>
      <c r="T4" s="1">
        <f>LOG(executionTime_30IMGS__3[[#This Row],[Blocks]],2)</f>
        <v>2</v>
      </c>
    </row>
    <row r="5" spans="1:20" x14ac:dyDescent="0.35">
      <c r="A5">
        <v>8</v>
      </c>
      <c r="B5">
        <v>3</v>
      </c>
      <c r="C5">
        <v>1965.7406666666666</v>
      </c>
      <c r="D5" s="1">
        <f>executionTime_3IMGS__3[[#This Row],[NImgs]]*1000/executionTime_3IMGS__3[[#This Row],[mean]]</f>
        <v>1.5261423090397479</v>
      </c>
      <c r="E5" s="1">
        <f>$C$2/executionTime_3IMGS__3[[#This Row],[mean]]</f>
        <v>7.8585366126627081</v>
      </c>
      <c r="F5" s="1">
        <f>LOG(executionTime_3IMGS__3[[#This Row],[Blocks]],2)</f>
        <v>3</v>
      </c>
      <c r="H5">
        <v>8</v>
      </c>
      <c r="I5">
        <v>15</v>
      </c>
      <c r="J5">
        <v>9627.5933333333342</v>
      </c>
      <c r="K5" s="1">
        <f>executionTime_15IMGS__3[[#This Row],[NImgs]]*1000/executionTime_15IMGS__3[[#This Row],[mean]]</f>
        <v>1.5580217693726157</v>
      </c>
      <c r="L5" s="1">
        <f>$J$2/executionTime_15IMGS__3[[#This Row],[mean]]</f>
        <v>8.0106108553262523</v>
      </c>
      <c r="M5" s="1">
        <f>LOG(executionTime_15IMGS__3[[#This Row],[Blocks]],2)</f>
        <v>3</v>
      </c>
      <c r="O5">
        <v>8</v>
      </c>
      <c r="P5">
        <v>30</v>
      </c>
      <c r="Q5">
        <v>19112.602666666666</v>
      </c>
      <c r="R5" s="1">
        <f>executionTime_30IMGS__3[[#This Row],[NImgs]]*1000/executionTime_30IMGS__3[[#This Row],[mean]]</f>
        <v>1.5696449365486731</v>
      </c>
      <c r="S5" s="1">
        <f>$Q$2/executionTime_30IMGS__3[[#This Row],[mean]]</f>
        <v>5.4392081748224497</v>
      </c>
      <c r="T5" s="1">
        <f>LOG(executionTime_30IMGS__3[[#This Row],[Blocks]],2)</f>
        <v>3</v>
      </c>
    </row>
    <row r="6" spans="1:20" x14ac:dyDescent="0.35">
      <c r="A6">
        <v>16</v>
      </c>
      <c r="B6">
        <v>3</v>
      </c>
      <c r="C6">
        <v>993.7643333333333</v>
      </c>
      <c r="D6" s="1">
        <f>executionTime_3IMGS__3[[#This Row],[NImgs]]*1000/executionTime_3IMGS__3[[#This Row],[mean]]</f>
        <v>3.0188243825749432</v>
      </c>
      <c r="E6" s="1">
        <f>$C$2/executionTime_3IMGS__3[[#This Row],[mean]]</f>
        <v>15.544777048079474</v>
      </c>
      <c r="F6" s="1">
        <f>LOG(executionTime_3IMGS__3[[#This Row],[Blocks]],2)</f>
        <v>4</v>
      </c>
      <c r="H6">
        <v>16</v>
      </c>
      <c r="I6">
        <v>15</v>
      </c>
      <c r="J6">
        <v>4840.4546666666665</v>
      </c>
      <c r="K6" s="1">
        <f>executionTime_15IMGS__3[[#This Row],[NImgs]]*1000/executionTime_15IMGS__3[[#This Row],[mean]]</f>
        <v>3.0988824465800873</v>
      </c>
      <c r="L6" s="1">
        <f>$J$2/executionTime_15IMGS__3[[#This Row],[mean]]</f>
        <v>15.932987493461358</v>
      </c>
      <c r="M6" s="1">
        <f>LOG(executionTime_15IMGS__3[[#This Row],[Blocks]],2)</f>
        <v>4</v>
      </c>
      <c r="O6">
        <v>16</v>
      </c>
      <c r="P6">
        <v>30</v>
      </c>
      <c r="Q6">
        <v>9581.1943333333329</v>
      </c>
      <c r="R6" s="1">
        <f>executionTime_30IMGS__3[[#This Row],[NImgs]]*1000/executionTime_30IMGS__3[[#This Row],[mean]]</f>
        <v>3.1311336516397419</v>
      </c>
      <c r="S6" s="1">
        <f>$Q$2/executionTime_30IMGS__3[[#This Row],[mean]]</f>
        <v>10.850153023720113</v>
      </c>
      <c r="T6" s="1">
        <f>LOG(executionTime_30IMGS__3[[#This Row],[Blocks]],2)</f>
        <v>4</v>
      </c>
    </row>
    <row r="7" spans="1:20" x14ac:dyDescent="0.35">
      <c r="A7">
        <v>32</v>
      </c>
      <c r="B7">
        <v>3</v>
      </c>
      <c r="C7">
        <v>497.209</v>
      </c>
      <c r="D7" s="1">
        <f>executionTime_3IMGS__3[[#This Row],[NImgs]]*1000/executionTime_3IMGS__3[[#This Row],[mean]]</f>
        <v>6.0336800017698797</v>
      </c>
      <c r="E7" s="1">
        <f>$C$2/executionTime_3IMGS__3[[#This Row],[mean]]</f>
        <v>31.069117815646941</v>
      </c>
      <c r="F7" s="1">
        <f>LOG(executionTime_3IMGS__3[[#This Row],[Blocks]],2)</f>
        <v>5</v>
      </c>
      <c r="H7">
        <v>32</v>
      </c>
      <c r="I7">
        <v>15</v>
      </c>
      <c r="J7">
        <v>2455.8760000000002</v>
      </c>
      <c r="K7" s="1">
        <f>executionTime_15IMGS__3[[#This Row],[NImgs]]*1000/executionTime_15IMGS__3[[#This Row],[mean]]</f>
        <v>6.1078002309562853</v>
      </c>
      <c r="L7" s="1">
        <f>$J$2/executionTime_15IMGS__3[[#This Row],[mean]]</f>
        <v>31.4034192551524</v>
      </c>
      <c r="M7" s="1">
        <f>LOG(executionTime_15IMGS__3[[#This Row],[Blocks]],2)</f>
        <v>5</v>
      </c>
      <c r="O7">
        <v>32</v>
      </c>
      <c r="P7">
        <v>30</v>
      </c>
      <c r="Q7">
        <v>4838.8403333333335</v>
      </c>
      <c r="R7" s="1">
        <f>executionTime_30IMGS__3[[#This Row],[NImgs]]*1000/executionTime_30IMGS__3[[#This Row],[mean]]</f>
        <v>6.1998325907426439</v>
      </c>
      <c r="S7" s="1">
        <f>$Q$2/executionTime_30IMGS__3[[#This Row],[mean]]</f>
        <v>21.483954316602443</v>
      </c>
      <c r="T7" s="1">
        <f>LOG(executionTime_30IMGS__3[[#This Row],[Blocks]],2)</f>
        <v>5</v>
      </c>
    </row>
    <row r="8" spans="1:20" x14ac:dyDescent="0.35">
      <c r="A8">
        <v>64</v>
      </c>
      <c r="B8">
        <v>3</v>
      </c>
      <c r="C8">
        <v>249.37700000000001</v>
      </c>
      <c r="D8" s="1">
        <f>executionTime_3IMGS__3[[#This Row],[NImgs]]*1000/executionTime_3IMGS__3[[#This Row],[mean]]</f>
        <v>12.029978706937689</v>
      </c>
      <c r="E8" s="1">
        <f>$C$2/executionTime_3IMGS__3[[#This Row],[mean]]</f>
        <v>61.945748806024611</v>
      </c>
      <c r="F8" s="1">
        <f>LOG(executionTime_3IMGS__3[[#This Row],[Blocks]],2)</f>
        <v>6</v>
      </c>
      <c r="H8">
        <v>64</v>
      </c>
      <c r="I8">
        <v>15</v>
      </c>
      <c r="J8">
        <v>1259.5026666666668</v>
      </c>
      <c r="K8" s="1">
        <f>executionTime_15IMGS__3[[#This Row],[NImgs]]*1000/executionTime_15IMGS__3[[#This Row],[mean]]</f>
        <v>11.909462676802589</v>
      </c>
      <c r="L8" s="1">
        <f>$J$2/executionTime_15IMGS__3[[#This Row],[mean]]</f>
        <v>61.232822849653878</v>
      </c>
      <c r="M8" s="1">
        <f>LOG(executionTime_15IMGS__3[[#This Row],[Blocks]],2)</f>
        <v>6</v>
      </c>
      <c r="O8">
        <v>64</v>
      </c>
      <c r="P8">
        <v>30</v>
      </c>
      <c r="Q8">
        <v>2459.9596666666666</v>
      </c>
      <c r="R8" s="1">
        <f>executionTime_30IMGS__3[[#This Row],[NImgs]]*1000/executionTime_30IMGS__3[[#This Row],[mean]]</f>
        <v>12.195321901619254</v>
      </c>
      <c r="S8" s="1">
        <f>$Q$2/executionTime_30IMGS__3[[#This Row],[mean]]</f>
        <v>42.259808595777791</v>
      </c>
      <c r="T8" s="1">
        <f>LOG(executionTime_30IMGS__3[[#This Row],[Blocks]],2)</f>
        <v>6</v>
      </c>
    </row>
    <row r="9" spans="1:20" x14ac:dyDescent="0.35">
      <c r="A9">
        <v>128</v>
      </c>
      <c r="B9">
        <v>3</v>
      </c>
      <c r="C9">
        <v>129.95433333333332</v>
      </c>
      <c r="D9" s="1">
        <f>executionTime_3IMGS__3[[#This Row],[NImgs]]*1000/executionTime_3IMGS__3[[#This Row],[mean]]</f>
        <v>23.085032434470573</v>
      </c>
      <c r="E9" s="1">
        <f>$C$2/executionTime_3IMGS__3[[#This Row],[mean]]</f>
        <v>118.87133428922468</v>
      </c>
      <c r="F9" s="1">
        <f>LOG(executionTime_3IMGS__3[[#This Row],[Blocks]],2)</f>
        <v>7</v>
      </c>
      <c r="H9">
        <v>128</v>
      </c>
      <c r="I9">
        <v>15</v>
      </c>
      <c r="J9">
        <v>651.65199999999993</v>
      </c>
      <c r="K9" s="1">
        <f>executionTime_15IMGS__3[[#This Row],[NImgs]]*1000/executionTime_15IMGS__3[[#This Row],[mean]]</f>
        <v>23.018420874945527</v>
      </c>
      <c r="L9" s="1">
        <f>$J$2/executionTime_15IMGS__3[[#This Row],[mean]]</f>
        <v>118.34983037981418</v>
      </c>
      <c r="M9" s="1">
        <f>LOG(executionTime_15IMGS__3[[#This Row],[Blocks]],2)</f>
        <v>7</v>
      </c>
      <c r="O9">
        <v>128</v>
      </c>
      <c r="P9">
        <v>30</v>
      </c>
      <c r="Q9">
        <v>1284.0693333333334</v>
      </c>
      <c r="R9" s="1">
        <f>executionTime_30IMGS__3[[#This Row],[NImgs]]*1000/executionTime_30IMGS__3[[#This Row],[mean]]</f>
        <v>23.363224415711716</v>
      </c>
      <c r="S9" s="1">
        <f>$Q$2/executionTime_30IMGS__3[[#This Row],[mean]]</f>
        <v>80.959354738892614</v>
      </c>
      <c r="T9" s="1">
        <f>LOG(executionTime_30IMGS__3[[#This Row],[Blocks]],2)</f>
        <v>7</v>
      </c>
    </row>
    <row r="10" spans="1:20" x14ac:dyDescent="0.35">
      <c r="A10">
        <v>256</v>
      </c>
      <c r="B10">
        <v>3</v>
      </c>
      <c r="C10">
        <v>68.156333333333336</v>
      </c>
      <c r="D10" s="1">
        <f>executionTime_3IMGS__3[[#This Row],[NImgs]]*1000/executionTime_3IMGS__3[[#This Row],[mean]]</f>
        <v>44.016452371753175</v>
      </c>
      <c r="E10" s="1">
        <f>$C$2/executionTime_3IMGS__3[[#This Row],[mean]]</f>
        <v>226.65311122957513</v>
      </c>
      <c r="F10" s="1">
        <f>LOG(executionTime_3IMGS__3[[#This Row],[Blocks]],2)</f>
        <v>8</v>
      </c>
      <c r="H10">
        <v>256</v>
      </c>
      <c r="I10">
        <v>15</v>
      </c>
      <c r="J10">
        <v>332.77733333333333</v>
      </c>
      <c r="K10" s="1">
        <f>executionTime_15IMGS__3[[#This Row],[NImgs]]*1000/executionTime_15IMGS__3[[#This Row],[mean]]</f>
        <v>45.075185409262652</v>
      </c>
      <c r="L10" s="1">
        <f>$J$2/executionTime_15IMGS__3[[#This Row],[mean]]</f>
        <v>231.75527880504683</v>
      </c>
      <c r="M10" s="1">
        <f>LOG(executionTime_15IMGS__3[[#This Row],[Blocks]],2)</f>
        <v>8</v>
      </c>
      <c r="O10">
        <v>256</v>
      </c>
      <c r="P10">
        <v>30</v>
      </c>
      <c r="Q10">
        <v>678.4616666666667</v>
      </c>
      <c r="R10" s="1">
        <f>executionTime_30IMGS__3[[#This Row],[NImgs]]*1000/executionTime_30IMGS__3[[#This Row],[mean]]</f>
        <v>44.217678719259496</v>
      </c>
      <c r="S10" s="1">
        <f>$Q$2/executionTime_30IMGS__3[[#This Row],[mean]]</f>
        <v>153.22520014640966</v>
      </c>
      <c r="T10" s="1">
        <f>LOG(executionTime_30IMGS__3[[#This Row],[Blocks]],2)</f>
        <v>8</v>
      </c>
    </row>
    <row r="11" spans="1:20" x14ac:dyDescent="0.35">
      <c r="A11">
        <v>512</v>
      </c>
      <c r="B11">
        <v>3</v>
      </c>
      <c r="C11">
        <v>34.216999999999999</v>
      </c>
      <c r="D11" s="1">
        <f>executionTime_3IMGS__3[[#This Row],[NImgs]]*1000/executionTime_3IMGS__3[[#This Row],[mean]]</f>
        <v>87.675716748984428</v>
      </c>
      <c r="E11" s="1">
        <f>$C$2/executionTime_3IMGS__3[[#This Row],[mean]]</f>
        <v>451.46696086740508</v>
      </c>
      <c r="F11" s="1">
        <f>LOG(executionTime_3IMGS__3[[#This Row],[Blocks]],2)</f>
        <v>9</v>
      </c>
      <c r="H11">
        <v>512</v>
      </c>
      <c r="I11">
        <v>15</v>
      </c>
      <c r="J11">
        <v>169.55033333333333</v>
      </c>
      <c r="K11" s="1">
        <f>executionTime_15IMGS__3[[#This Row],[NImgs]]*1000/executionTime_15IMGS__3[[#This Row],[mean]]</f>
        <v>88.469304100453954</v>
      </c>
      <c r="L11" s="1">
        <f>$J$2/executionTime_15IMGS__3[[#This Row],[mean]]</f>
        <v>454.86730783975656</v>
      </c>
      <c r="M11" s="1">
        <f>LOG(executionTime_15IMGS__3[[#This Row],[Blocks]],2)</f>
        <v>9</v>
      </c>
      <c r="O11">
        <v>512</v>
      </c>
      <c r="P11">
        <v>30</v>
      </c>
      <c r="Q11">
        <v>354.16666666666669</v>
      </c>
      <c r="R11" s="1">
        <f>executionTime_30IMGS__3[[#This Row],[NImgs]]*1000/executionTime_30IMGS__3[[#This Row],[mean]]</f>
        <v>84.705882352941174</v>
      </c>
      <c r="S11" s="1">
        <f>$Q$2/executionTime_30IMGS__3[[#This Row],[mean]]</f>
        <v>293.52684611764704</v>
      </c>
      <c r="T11" s="1">
        <f>LOG(executionTime_30IMGS__3[[#This Row],[Blocks]],2)</f>
        <v>9</v>
      </c>
    </row>
    <row r="12" spans="1:20" x14ac:dyDescent="0.35">
      <c r="A12">
        <v>1024</v>
      </c>
      <c r="B12">
        <v>3</v>
      </c>
      <c r="C12">
        <v>19.207333333333331</v>
      </c>
      <c r="D12" s="1">
        <f>executionTime_3IMGS__3[[#This Row],[NImgs]]*1000/executionTime_3IMGS__3[[#This Row],[mean]]</f>
        <v>156.19034396584641</v>
      </c>
      <c r="E12" s="1">
        <f>$C$2/executionTime_3IMGS__3[[#This Row],[mean]]</f>
        <v>804.26807469369339</v>
      </c>
      <c r="F12" s="1">
        <f>LOG(executionTime_3IMGS__3[[#This Row],[Blocks]],2)</f>
        <v>10</v>
      </c>
      <c r="H12">
        <v>1024</v>
      </c>
      <c r="I12">
        <v>15</v>
      </c>
      <c r="J12">
        <v>93.245000000000005</v>
      </c>
      <c r="K12" s="1">
        <f>executionTime_15IMGS__3[[#This Row],[NImgs]]*1000/executionTime_15IMGS__3[[#This Row],[mean]]</f>
        <v>160.86653439862727</v>
      </c>
      <c r="L12" s="1">
        <f>$J$2/executionTime_15IMGS__3[[#This Row],[mean]]</f>
        <v>827.09961570772327</v>
      </c>
      <c r="M12" s="1">
        <f>LOG(executionTime_15IMGS__3[[#This Row],[Blocks]],2)</f>
        <v>10</v>
      </c>
      <c r="O12">
        <v>1024</v>
      </c>
      <c r="P12">
        <v>30</v>
      </c>
      <c r="Q12">
        <v>195.69066666666666</v>
      </c>
      <c r="R12" s="1">
        <f>executionTime_30IMGS__3[[#This Row],[NImgs]]*1000/executionTime_30IMGS__3[[#This Row],[mean]]</f>
        <v>153.30317235364657</v>
      </c>
      <c r="S12" s="1">
        <f>$Q$2/executionTime_30IMGS__3[[#This Row],[mean]]</f>
        <v>531.23343303717434</v>
      </c>
      <c r="T12" s="1">
        <f>LOG(executionTime_30IMGS__3[[#This Row],[Blocks]],2)</f>
        <v>10</v>
      </c>
    </row>
    <row r="13" spans="1:20" x14ac:dyDescent="0.35">
      <c r="A13">
        <v>2048</v>
      </c>
      <c r="B13">
        <v>3</v>
      </c>
      <c r="C13">
        <v>17.449333333333332</v>
      </c>
      <c r="D13" s="1">
        <f>executionTime_3IMGS__3[[#This Row],[NImgs]]*1000/executionTime_3IMGS__3[[#This Row],[mean]]</f>
        <v>171.92633911515244</v>
      </c>
      <c r="E13" s="1">
        <f>$C$2/executionTime_3IMGS__3[[#This Row],[mean]]</f>
        <v>885.29714602277068</v>
      </c>
      <c r="F13" s="1">
        <f>LOG(executionTime_3IMGS__3[[#This Row],[Blocks]],2)</f>
        <v>11</v>
      </c>
      <c r="H13">
        <v>2048</v>
      </c>
      <c r="I13">
        <v>15</v>
      </c>
      <c r="J13">
        <v>84.968000000000004</v>
      </c>
      <c r="K13" s="1">
        <f>executionTime_15IMGS__3[[#This Row],[NImgs]]*1000/executionTime_15IMGS__3[[#This Row],[mean]]</f>
        <v>176.53704924206758</v>
      </c>
      <c r="L13" s="1">
        <f>$J$2/executionTime_15IMGS__3[[#This Row],[mean]]</f>
        <v>907.66998948623791</v>
      </c>
      <c r="M13" s="1">
        <f>LOG(executionTime_15IMGS__3[[#This Row],[Blocks]],2)</f>
        <v>11</v>
      </c>
      <c r="O13">
        <v>2048</v>
      </c>
      <c r="P13">
        <v>30</v>
      </c>
      <c r="Q13">
        <v>153.63200000000001</v>
      </c>
      <c r="R13" s="1">
        <f>executionTime_30IMGS__3[[#This Row],[NImgs]]*1000/executionTime_30IMGS__3[[#This Row],[mean]]</f>
        <v>195.27181837117266</v>
      </c>
      <c r="S13" s="1">
        <f>$Q$2/executionTime_30IMGS__3[[#This Row],[mean]]</f>
        <v>676.66517826147333</v>
      </c>
      <c r="T13" s="1">
        <f>LOG(executionTime_30IMGS__3[[#This Row],[Blocks]],2)</f>
        <v>11</v>
      </c>
    </row>
    <row r="14" spans="1:20" x14ac:dyDescent="0.35">
      <c r="A14">
        <v>4096</v>
      </c>
      <c r="B14">
        <v>3</v>
      </c>
      <c r="C14">
        <v>13.335333333333333</v>
      </c>
      <c r="D14" s="1">
        <f>executionTime_3IMGS__3[[#This Row],[NImgs]]*1000/executionTime_3IMGS__3[[#This Row],[mean]]</f>
        <v>224.96625506174075</v>
      </c>
      <c r="E14" s="1">
        <f>$C$2/executionTime_3IMGS__3[[#This Row],[mean]]</f>
        <v>1158.4146128080788</v>
      </c>
      <c r="F14" s="1">
        <f>LOG(executionTime_3IMGS__3[[#This Row],[Blocks]],2)</f>
        <v>12</v>
      </c>
      <c r="H14">
        <v>4096</v>
      </c>
      <c r="I14">
        <v>15</v>
      </c>
      <c r="J14">
        <v>67.921333333333337</v>
      </c>
      <c r="K14" s="1">
        <f>executionTime_15IMGS__3[[#This Row],[NImgs]]*1000/executionTime_15IMGS__3[[#This Row],[mean]]</f>
        <v>220.84372116762529</v>
      </c>
      <c r="L14" s="1">
        <f>$J$2/executionTime_15IMGS__3[[#This Row],[mean]]</f>
        <v>1135.4739355332638</v>
      </c>
      <c r="M14" s="1">
        <f>LOG(executionTime_15IMGS__3[[#This Row],[Blocks]],2)</f>
        <v>12</v>
      </c>
      <c r="O14">
        <v>4096</v>
      </c>
      <c r="P14">
        <v>30</v>
      </c>
      <c r="Q14">
        <v>131.49866666666668</v>
      </c>
      <c r="R14" s="1">
        <f>executionTime_30IMGS__3[[#This Row],[NImgs]]*1000/executionTime_30IMGS__3[[#This Row],[mean]]</f>
        <v>228.13919532770925</v>
      </c>
      <c r="S14" s="1">
        <f>$Q$2/executionTime_30IMGS__3[[#This Row],[mean]]</f>
        <v>790.55877372647626</v>
      </c>
      <c r="T14" s="1">
        <f>LOG(executionTime_30IMGS__3[[#This Row],[Blocks]],2)</f>
        <v>12</v>
      </c>
    </row>
    <row r="15" spans="1:20" x14ac:dyDescent="0.35">
      <c r="A15">
        <v>8192</v>
      </c>
      <c r="B15">
        <v>3</v>
      </c>
      <c r="C15">
        <v>11.071999999999999</v>
      </c>
      <c r="D15" s="1">
        <f>executionTime_3IMGS__3[[#This Row],[NImgs]]*1000/executionTime_3IMGS__3[[#This Row],[mean]]</f>
        <v>270.95375722543355</v>
      </c>
      <c r="E15" s="1">
        <f>$C$2/executionTime_3IMGS__3[[#This Row],[mean]]</f>
        <v>1395.2172145953757</v>
      </c>
      <c r="F15" s="1">
        <f>LOG(executionTime_3IMGS__3[[#This Row],[Blocks]],2)</f>
        <v>13</v>
      </c>
      <c r="H15">
        <v>8192</v>
      </c>
      <c r="I15">
        <v>15</v>
      </c>
      <c r="J15">
        <v>58.865000000000002</v>
      </c>
      <c r="K15" s="1">
        <f>executionTime_15IMGS__3[[#This Row],[NImgs]]*1000/executionTime_15IMGS__3[[#This Row],[mean]]</f>
        <v>254.82035165208526</v>
      </c>
      <c r="L15" s="1">
        <f>$J$2/executionTime_15IMGS__3[[#This Row],[mean]]</f>
        <v>1310.1656955179931</v>
      </c>
      <c r="M15" s="1">
        <f>LOG(executionTime_15IMGS__3[[#This Row],[Blocks]],2)</f>
        <v>13</v>
      </c>
      <c r="O15">
        <v>8192</v>
      </c>
      <c r="P15">
        <v>30</v>
      </c>
      <c r="Q15">
        <v>118.084</v>
      </c>
      <c r="R15" s="1">
        <f>executionTime_30IMGS__3[[#This Row],[NImgs]]*1000/executionTime_30IMGS__3[[#This Row],[mean]]</f>
        <v>254.05643440262864</v>
      </c>
      <c r="S15" s="1">
        <f>$Q$2/executionTime_30IMGS__3[[#This Row],[mean]]</f>
        <v>880.3684213497736</v>
      </c>
      <c r="T15" s="1">
        <f>LOG(executionTime_30IMGS__3[[#This Row],[Blocks]],2)</f>
        <v>13</v>
      </c>
    </row>
    <row r="16" spans="1:20" x14ac:dyDescent="0.35">
      <c r="A16">
        <v>16384</v>
      </c>
      <c r="B16">
        <v>3</v>
      </c>
      <c r="C16">
        <v>9.6810000000000009</v>
      </c>
      <c r="D16" s="1">
        <f>executionTime_3IMGS__3[[#This Row],[NImgs]]*1000/executionTime_3IMGS__3[[#This Row],[mean]]</f>
        <v>309.88534242330337</v>
      </c>
      <c r="E16" s="1">
        <f>$C$2/executionTime_3IMGS__3[[#This Row],[mean]]</f>
        <v>1595.6869125090382</v>
      </c>
      <c r="F16" s="1">
        <f>LOG(executionTime_3IMGS__3[[#This Row],[Blocks]],2)</f>
        <v>14</v>
      </c>
      <c r="H16">
        <v>16384</v>
      </c>
      <c r="I16">
        <v>15</v>
      </c>
      <c r="J16">
        <v>56.013999999999996</v>
      </c>
      <c r="K16" s="1">
        <f>executionTime_15IMGS__3[[#This Row],[NImgs]]*1000/executionTime_15IMGS__3[[#This Row],[mean]]</f>
        <v>267.79019530831579</v>
      </c>
      <c r="L16" s="1">
        <f>$J$2/executionTime_15IMGS__3[[#This Row],[mean]]</f>
        <v>1376.850495709406</v>
      </c>
      <c r="M16" s="1">
        <f>LOG(executionTime_15IMGS__3[[#This Row],[Blocks]],2)</f>
        <v>14</v>
      </c>
      <c r="O16">
        <v>16384</v>
      </c>
      <c r="P16">
        <v>30</v>
      </c>
      <c r="Q16">
        <v>115.95933333333333</v>
      </c>
      <c r="R16" s="1">
        <f>executionTime_30IMGS__3[[#This Row],[NImgs]]*1000/executionTime_30IMGS__3[[#This Row],[mean]]</f>
        <v>258.71138732544171</v>
      </c>
      <c r="S16" s="1">
        <f>$Q$2/executionTime_30IMGS__3[[#This Row],[mean]]</f>
        <v>896.49898527644757</v>
      </c>
      <c r="T16" s="1">
        <f>LOG(executionTime_30IMGS__3[[#This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6"/>
  <sheetViews>
    <sheetView workbookViewId="0">
      <selection activeCell="L19" sqref="L19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14490.382666666666</v>
      </c>
      <c r="D2" s="1">
        <f>executionTime_3IMGS__4[[#This Row],[NImgs]]*1000/executionTime_3IMGS__4[[#This Row],[mean]]</f>
        <v>0.20703386991298228</v>
      </c>
      <c r="E2" s="1">
        <f>$C$2/executionTime_3IMGS__4[[#This Row],[mean]]</f>
        <v>1</v>
      </c>
      <c r="F2" s="1">
        <f>LOG(executionTime_3IMGS__4[[#This Row],[Blocks]],2)</f>
        <v>0</v>
      </c>
      <c r="H2">
        <v>1</v>
      </c>
      <c r="I2">
        <v>15</v>
      </c>
      <c r="J2">
        <v>72000.281000000003</v>
      </c>
      <c r="K2" s="1">
        <f>executionTime_15IMGS__4[[#This Row],[NImgs]]*1000/executionTime_15IMGS__4[[#This Row],[mean]]</f>
        <v>0.20833252025780288</v>
      </c>
      <c r="L2" s="1">
        <f>$J$2/executionTime_15IMGS__4[[#This Row],[mean]]</f>
        <v>1</v>
      </c>
      <c r="M2" s="1">
        <f>LOG(executionTime_15IMGS__4[[#This Row],[Blocks]],2)</f>
        <v>0</v>
      </c>
      <c r="O2">
        <v>1</v>
      </c>
      <c r="P2">
        <v>30</v>
      </c>
      <c r="Q2">
        <v>98731.854333333336</v>
      </c>
      <c r="R2" s="1">
        <f>executionTime_30IMGS__4[[#This Row],[NImgs]]*1000/executionTime_30IMGS__4[[#This Row],[mean]]</f>
        <v>0.30385330248853187</v>
      </c>
      <c r="S2" s="1">
        <f>$Q$2/executionTime_30IMGS__4[[#This Row],[mean]]</f>
        <v>1</v>
      </c>
      <c r="T2" s="1">
        <f>LOG(executionTime_30IMGS__4[[#This Row],[Blocks]],2)</f>
        <v>0</v>
      </c>
    </row>
    <row r="3" spans="1:20" x14ac:dyDescent="0.35">
      <c r="A3">
        <v>2</v>
      </c>
      <c r="B3">
        <v>3</v>
      </c>
      <c r="C3">
        <v>7244.5209999999997</v>
      </c>
      <c r="D3" s="1">
        <f>executionTime_3IMGS__4[[#This Row],[NImgs]]*1000/executionTime_3IMGS__4[[#This Row],[mean]]</f>
        <v>0.41410605338848494</v>
      </c>
      <c r="E3" s="1">
        <f>$C$2/executionTime_3IMGS__4[[#This Row],[mean]]</f>
        <v>2.0001850593940809</v>
      </c>
      <c r="F3" s="1">
        <f>LOG(executionTime_3IMGS__4[[#This Row],[Blocks]],2)</f>
        <v>1</v>
      </c>
      <c r="H3">
        <v>2</v>
      </c>
      <c r="I3">
        <v>15</v>
      </c>
      <c r="J3">
        <v>36203.416666666672</v>
      </c>
      <c r="K3" s="1">
        <f>executionTime_15IMGS__4[[#This Row],[NImgs]]*1000/executionTime_15IMGS__4[[#This Row],[mean]]</f>
        <v>0.41432553557329987</v>
      </c>
      <c r="L3" s="1">
        <f>$J$2/executionTime_15IMGS__4[[#This Row],[mean]]</f>
        <v>1.988770332450206</v>
      </c>
      <c r="M3" s="1">
        <f>LOG(executionTime_15IMGS__4[[#This Row],[Blocks]],2)</f>
        <v>1</v>
      </c>
      <c r="O3">
        <v>2</v>
      </c>
      <c r="P3">
        <v>30</v>
      </c>
      <c r="Q3">
        <v>72353.046666666662</v>
      </c>
      <c r="R3" s="1">
        <f>executionTime_30IMGS__4[[#This Row],[NImgs]]*1000/executionTime_30IMGS__4[[#This Row],[mean]]</f>
        <v>0.41463354180800682</v>
      </c>
      <c r="S3" s="1">
        <f>$Q$2/executionTime_30IMGS__4[[#This Row],[mean]]</f>
        <v>1.3645846150500736</v>
      </c>
      <c r="T3" s="1">
        <f>LOG(executionTime_30IMGS__4[[#This Row],[Blocks]],2)</f>
        <v>1</v>
      </c>
    </row>
    <row r="4" spans="1:20" x14ac:dyDescent="0.35">
      <c r="A4">
        <v>4</v>
      </c>
      <c r="B4">
        <v>3</v>
      </c>
      <c r="C4">
        <v>3637.1863333333336</v>
      </c>
      <c r="D4" s="1">
        <f>executionTime_3IMGS__4[[#This Row],[NImgs]]*1000/executionTime_3IMGS__4[[#This Row],[mean]]</f>
        <v>0.82481339284331412</v>
      </c>
      <c r="E4" s="1">
        <f>$C$2/executionTime_3IMGS__4[[#This Row],[mean]]</f>
        <v>3.9839538969637607</v>
      </c>
      <c r="F4" s="1">
        <f>LOG(executionTime_3IMGS__4[[#This Row],[Blocks]],2)</f>
        <v>2</v>
      </c>
      <c r="H4">
        <v>4</v>
      </c>
      <c r="I4">
        <v>15</v>
      </c>
      <c r="J4">
        <v>18063.076666666668</v>
      </c>
      <c r="K4" s="1">
        <f>executionTime_15IMGS__4[[#This Row],[NImgs]]*1000/executionTime_15IMGS__4[[#This Row],[mean]]</f>
        <v>0.83042331474353848</v>
      </c>
      <c r="L4" s="1">
        <f>$J$2/executionTime_15IMGS__4[[#This Row],[mean]]</f>
        <v>3.9860474673657476</v>
      </c>
      <c r="M4" s="1">
        <f>LOG(executionTime_15IMGS__4[[#This Row],[Blocks]],2)</f>
        <v>2</v>
      </c>
      <c r="O4">
        <v>4</v>
      </c>
      <c r="P4">
        <v>30</v>
      </c>
      <c r="Q4">
        <v>36193.023333333331</v>
      </c>
      <c r="R4" s="1">
        <f>executionTime_30IMGS__4[[#This Row],[NImgs]]*1000/executionTime_30IMGS__4[[#This Row],[mean]]</f>
        <v>0.82888902990235602</v>
      </c>
      <c r="S4" s="1">
        <f>$Q$2/executionTime_30IMGS__4[[#This Row],[mean]]</f>
        <v>2.7279250319605799</v>
      </c>
      <c r="T4" s="1">
        <f>LOG(executionTime_30IMGS__4[[#This Row],[Blocks]],2)</f>
        <v>2</v>
      </c>
    </row>
    <row r="5" spans="1:20" x14ac:dyDescent="0.35">
      <c r="A5">
        <v>8</v>
      </c>
      <c r="B5">
        <v>3</v>
      </c>
      <c r="C5">
        <v>1842.1073333333334</v>
      </c>
      <c r="D5" s="1">
        <f>executionTime_3IMGS__4[[#This Row],[NImgs]]*1000/executionTime_3IMGS__4[[#This Row],[mean]]</f>
        <v>1.6285695983694037</v>
      </c>
      <c r="E5" s="1">
        <f>$C$2/executionTime_3IMGS__4[[#This Row],[mean]]</f>
        <v>7.8661988932241007</v>
      </c>
      <c r="F5" s="1">
        <f>LOG(executionTime_3IMGS__4[[#This Row],[Blocks]],2)</f>
        <v>3</v>
      </c>
      <c r="H5">
        <v>8</v>
      </c>
      <c r="I5">
        <v>15</v>
      </c>
      <c r="J5">
        <v>9087.0203333333338</v>
      </c>
      <c r="K5" s="1">
        <f>executionTime_15IMGS__4[[#This Row],[NImgs]]*1000/executionTime_15IMGS__4[[#This Row],[mean]]</f>
        <v>1.6507061115486297</v>
      </c>
      <c r="L5" s="1">
        <f>$J$2/executionTime_15IMGS__4[[#This Row],[mean]]</f>
        <v>7.9234202586612454</v>
      </c>
      <c r="M5" s="1">
        <f>LOG(executionTime_15IMGS__4[[#This Row],[Blocks]],2)</f>
        <v>3</v>
      </c>
      <c r="O5">
        <v>8</v>
      </c>
      <c r="P5">
        <v>30</v>
      </c>
      <c r="Q5">
        <v>18062.957000000002</v>
      </c>
      <c r="R5" s="1">
        <f>executionTime_30IMGS__4[[#This Row],[NImgs]]*1000/executionTime_30IMGS__4[[#This Row],[mean]]</f>
        <v>1.6608576325570612</v>
      </c>
      <c r="S5" s="1">
        <f>$Q$2/executionTime_30IMGS__4[[#This Row],[mean]]</f>
        <v>5.4659851282009546</v>
      </c>
      <c r="T5" s="1">
        <f>LOG(executionTime_30IMGS__4[[#This Row],[Blocks]],2)</f>
        <v>3</v>
      </c>
    </row>
    <row r="6" spans="1:20" x14ac:dyDescent="0.35">
      <c r="A6">
        <v>16</v>
      </c>
      <c r="B6">
        <v>3</v>
      </c>
      <c r="C6">
        <v>931.28200000000004</v>
      </c>
      <c r="D6" s="1">
        <f>executionTime_3IMGS__4[[#This Row],[NImgs]]*1000/executionTime_3IMGS__4[[#This Row],[mean]]</f>
        <v>3.2213658161545053</v>
      </c>
      <c r="E6" s="1">
        <f>$C$2/executionTime_3IMGS__4[[#This Row],[mean]]</f>
        <v>15.559607795132587</v>
      </c>
      <c r="F6" s="1">
        <f>LOG(executionTime_3IMGS__4[[#This Row],[Blocks]],2)</f>
        <v>4</v>
      </c>
      <c r="H6">
        <v>16</v>
      </c>
      <c r="I6">
        <v>15</v>
      </c>
      <c r="J6">
        <v>4577.1509999999998</v>
      </c>
      <c r="K6" s="1">
        <f>executionTime_15IMGS__4[[#This Row],[NImgs]]*1000/executionTime_15IMGS__4[[#This Row],[mean]]</f>
        <v>3.2771477279207089</v>
      </c>
      <c r="L6" s="1">
        <f>$J$2/executionTime_15IMGS__4[[#This Row],[mean]]</f>
        <v>15.730370485920172</v>
      </c>
      <c r="M6" s="1">
        <f>LOG(executionTime_15IMGS__4[[#This Row],[Blocks]],2)</f>
        <v>4</v>
      </c>
      <c r="O6">
        <v>16</v>
      </c>
      <c r="P6">
        <v>30</v>
      </c>
      <c r="Q6">
        <v>9083.6293333333342</v>
      </c>
      <c r="R6" s="1">
        <f>executionTime_30IMGS__4[[#This Row],[NImgs]]*1000/executionTime_30IMGS__4[[#This Row],[mean]]</f>
        <v>3.3026446697810359</v>
      </c>
      <c r="S6" s="1">
        <f>$Q$2/executionTime_30IMGS__4[[#This Row],[mean]]</f>
        <v>10.869207748386033</v>
      </c>
      <c r="T6" s="1">
        <f>LOG(executionTime_30IMGS__4[[#This Row],[Blocks]],2)</f>
        <v>4</v>
      </c>
    </row>
    <row r="7" spans="1:20" x14ac:dyDescent="0.35">
      <c r="A7">
        <v>32</v>
      </c>
      <c r="B7">
        <v>3</v>
      </c>
      <c r="C7">
        <v>469.15433333333334</v>
      </c>
      <c r="D7" s="1">
        <f>executionTime_3IMGS__4[[#This Row],[NImgs]]*1000/executionTime_3IMGS__4[[#This Row],[mean]]</f>
        <v>6.394484259976994</v>
      </c>
      <c r="E7" s="1">
        <f>$C$2/executionTime_3IMGS__4[[#This Row],[mean]]</f>
        <v>30.886174627681154</v>
      </c>
      <c r="F7" s="1">
        <f>LOG(executionTime_3IMGS__4[[#This Row],[Blocks]],2)</f>
        <v>5</v>
      </c>
      <c r="H7">
        <v>32</v>
      </c>
      <c r="I7">
        <v>15</v>
      </c>
      <c r="J7">
        <v>2327.9763333333335</v>
      </c>
      <c r="K7" s="1">
        <f>executionTime_15IMGS__4[[#This Row],[NImgs]]*1000/executionTime_15IMGS__4[[#This Row],[mean]]</f>
        <v>6.4433644729206145</v>
      </c>
      <c r="L7" s="1">
        <f>$J$2/executionTime_15IMGS__4[[#This Row],[mean]]</f>
        <v>30.928270175713411</v>
      </c>
      <c r="M7" s="1">
        <f>LOG(executionTime_15IMGS__4[[#This Row],[Blocks]],2)</f>
        <v>5</v>
      </c>
      <c r="O7">
        <v>32</v>
      </c>
      <c r="P7">
        <v>30</v>
      </c>
      <c r="Q7">
        <v>4579.6063333333332</v>
      </c>
      <c r="R7" s="1">
        <f>executionTime_30IMGS__4[[#This Row],[NImgs]]*1000/executionTime_30IMGS__4[[#This Row],[mean]]</f>
        <v>6.5507814026809728</v>
      </c>
      <c r="S7" s="1">
        <f>$Q$2/executionTime_30IMGS__4[[#This Row],[mean]]</f>
        <v>21.559026507300228</v>
      </c>
      <c r="T7" s="1">
        <f>LOG(executionTime_30IMGS__4[[#This Row],[Blocks]],2)</f>
        <v>5</v>
      </c>
    </row>
    <row r="8" spans="1:20" x14ac:dyDescent="0.35">
      <c r="A8">
        <v>64</v>
      </c>
      <c r="B8">
        <v>3</v>
      </c>
      <c r="C8">
        <v>237.54733333333334</v>
      </c>
      <c r="D8" s="1">
        <f>executionTime_3IMGS__4[[#This Row],[NImgs]]*1000/executionTime_3IMGS__4[[#This Row],[mean]]</f>
        <v>12.629061997468574</v>
      </c>
      <c r="E8" s="1">
        <f>$C$2/executionTime_3IMGS__4[[#This Row],[mean]]</f>
        <v>60.999980354792449</v>
      </c>
      <c r="F8" s="1">
        <f>LOG(executionTime_3IMGS__4[[#This Row],[Blocks]],2)</f>
        <v>6</v>
      </c>
      <c r="H8">
        <v>64</v>
      </c>
      <c r="I8">
        <v>15</v>
      </c>
      <c r="J8">
        <v>1198.1316666666667</v>
      </c>
      <c r="K8" s="1">
        <f>executionTime_15IMGS__4[[#This Row],[NImgs]]*1000/executionTime_15IMGS__4[[#This Row],[mean]]</f>
        <v>12.519492153756056</v>
      </c>
      <c r="L8" s="1">
        <f>$J$2/executionTime_15IMGS__4[[#This Row],[mean]]</f>
        <v>60.093796869848752</v>
      </c>
      <c r="M8" s="1">
        <f>LOG(executionTime_15IMGS__4[[#This Row],[Blocks]],2)</f>
        <v>6</v>
      </c>
      <c r="O8">
        <v>64</v>
      </c>
      <c r="P8">
        <v>30</v>
      </c>
      <c r="Q8">
        <v>2335.893</v>
      </c>
      <c r="R8" s="1">
        <f>executionTime_30IMGS__4[[#This Row],[NImgs]]*1000/executionTime_30IMGS__4[[#This Row],[mean]]</f>
        <v>12.843054026875375</v>
      </c>
      <c r="S8" s="1">
        <f>$Q$2/executionTime_30IMGS__4[[#This Row],[mean]]</f>
        <v>42.267284645886321</v>
      </c>
      <c r="T8" s="1">
        <f>LOG(executionTime_30IMGS__4[[#This Row],[Blocks]],2)</f>
        <v>6</v>
      </c>
    </row>
    <row r="9" spans="1:20" x14ac:dyDescent="0.35">
      <c r="A9">
        <v>128</v>
      </c>
      <c r="B9">
        <v>3</v>
      </c>
      <c r="C9">
        <v>125.318</v>
      </c>
      <c r="D9" s="1">
        <f>executionTime_3IMGS__4[[#This Row],[NImgs]]*1000/executionTime_3IMGS__4[[#This Row],[mean]]</f>
        <v>23.939098932316188</v>
      </c>
      <c r="E9" s="1">
        <f>$C$2/executionTime_3IMGS__4[[#This Row],[mean]]</f>
        <v>115.62890140815099</v>
      </c>
      <c r="F9" s="1">
        <f>LOG(executionTime_3IMGS__4[[#This Row],[Blocks]],2)</f>
        <v>7</v>
      </c>
      <c r="H9">
        <v>128</v>
      </c>
      <c r="I9">
        <v>15</v>
      </c>
      <c r="J9">
        <v>624.06666666666672</v>
      </c>
      <c r="K9" s="1">
        <f>executionTime_15IMGS__4[[#This Row],[NImgs]]*1000/executionTime_15IMGS__4[[#This Row],[mean]]</f>
        <v>24.035893601110992</v>
      </c>
      <c r="L9" s="1">
        <f>$J$2/executionTime_15IMGS__4[[#This Row],[mean]]</f>
        <v>115.37273955773955</v>
      </c>
      <c r="M9" s="1">
        <f>LOG(executionTime_15IMGS__4[[#This Row],[Blocks]],2)</f>
        <v>7</v>
      </c>
      <c r="O9">
        <v>128</v>
      </c>
      <c r="P9">
        <v>30</v>
      </c>
      <c r="Q9">
        <v>1226.9449999999999</v>
      </c>
      <c r="R9" s="1">
        <f>executionTime_30IMGS__4[[#This Row],[NImgs]]*1000/executionTime_30IMGS__4[[#This Row],[mean]]</f>
        <v>24.450973760029996</v>
      </c>
      <c r="S9" s="1">
        <f>$Q$2/executionTime_30IMGS__4[[#This Row],[mean]]</f>
        <v>80.469665986114563</v>
      </c>
      <c r="T9" s="1">
        <f>LOG(executionTime_30IMGS__4[[#This Row],[Blocks]],2)</f>
        <v>7</v>
      </c>
    </row>
    <row r="10" spans="1:20" x14ac:dyDescent="0.35">
      <c r="A10">
        <v>256</v>
      </c>
      <c r="B10">
        <v>3</v>
      </c>
      <c r="C10">
        <v>65.674999999999997</v>
      </c>
      <c r="D10" s="1">
        <f>executionTime_3IMGS__4[[#This Row],[NImgs]]*1000/executionTime_3IMGS__4[[#This Row],[mean]]</f>
        <v>45.679482299200608</v>
      </c>
      <c r="E10" s="1">
        <f>$C$2/executionTime_3IMGS__4[[#This Row],[mean]]</f>
        <v>220.6377261768811</v>
      </c>
      <c r="F10" s="1">
        <f>LOG(executionTime_3IMGS__4[[#This Row],[Blocks]],2)</f>
        <v>8</v>
      </c>
      <c r="H10">
        <v>256</v>
      </c>
      <c r="I10">
        <v>15</v>
      </c>
      <c r="J10">
        <v>318.39699999999999</v>
      </c>
      <c r="K10" s="1">
        <f>executionTime_15IMGS__4[[#This Row],[NImgs]]*1000/executionTime_15IMGS__4[[#This Row],[mean]]</f>
        <v>47.110996648837776</v>
      </c>
      <c r="L10" s="1">
        <f>$J$2/executionTime_15IMGS__4[[#This Row],[mean]]</f>
        <v>226.13366646042522</v>
      </c>
      <c r="M10" s="1">
        <f>LOG(executionTime_15IMGS__4[[#This Row],[Blocks]],2)</f>
        <v>8</v>
      </c>
      <c r="O10">
        <v>256</v>
      </c>
      <c r="P10">
        <v>30</v>
      </c>
      <c r="Q10">
        <v>648.53966666666668</v>
      </c>
      <c r="R10" s="1">
        <f>executionTime_30IMGS__4[[#This Row],[NImgs]]*1000/executionTime_30IMGS__4[[#This Row],[mean]]</f>
        <v>46.257771948156346</v>
      </c>
      <c r="S10" s="1">
        <f>$Q$2/executionTime_30IMGS__4[[#This Row],[mean]]</f>
        <v>152.23718672566417</v>
      </c>
      <c r="T10" s="1">
        <f>LOG(executionTime_30IMGS__4[[#This Row],[Blocks]],2)</f>
        <v>8</v>
      </c>
    </row>
    <row r="11" spans="1:20" x14ac:dyDescent="0.35">
      <c r="A11">
        <v>512</v>
      </c>
      <c r="B11">
        <v>3</v>
      </c>
      <c r="C11">
        <v>33.311666666666667</v>
      </c>
      <c r="D11" s="1">
        <f>executionTime_3IMGS__4[[#This Row],[NImgs]]*1000/executionTime_3IMGS__4[[#This Row],[mean]]</f>
        <v>90.05853804973232</v>
      </c>
      <c r="E11" s="1">
        <f>$C$2/executionTime_3IMGS__4[[#This Row],[mean]]</f>
        <v>434.99422624706057</v>
      </c>
      <c r="F11" s="1">
        <f>LOG(executionTime_3IMGS__4[[#This Row],[Blocks]],2)</f>
        <v>9</v>
      </c>
      <c r="H11">
        <v>512</v>
      </c>
      <c r="I11">
        <v>15</v>
      </c>
      <c r="J11">
        <v>162.66300000000001</v>
      </c>
      <c r="K11" s="1">
        <f>executionTime_15IMGS__4[[#This Row],[NImgs]]*1000/executionTime_15IMGS__4[[#This Row],[mean]]</f>
        <v>92.215193375260498</v>
      </c>
      <c r="L11" s="1">
        <f>$J$2/executionTime_15IMGS__4[[#This Row],[mean]]</f>
        <v>442.63465569920635</v>
      </c>
      <c r="M11" s="1">
        <f>LOG(executionTime_15IMGS__4[[#This Row],[Blocks]],2)</f>
        <v>9</v>
      </c>
      <c r="O11">
        <v>512</v>
      </c>
      <c r="P11">
        <v>30</v>
      </c>
      <c r="Q11">
        <v>336.62099999999998</v>
      </c>
      <c r="R11" s="1">
        <f>executionTime_30IMGS__4[[#This Row],[NImgs]]*1000/executionTime_30IMGS__4[[#This Row],[mean]]</f>
        <v>89.120999581131301</v>
      </c>
      <c r="S11" s="1">
        <f>$Q$2/executionTime_30IMGS__4[[#This Row],[mean]]</f>
        <v>293.30271828951061</v>
      </c>
      <c r="T11" s="1">
        <f>LOG(executionTime_30IMGS__4[[#This Row],[Blocks]],2)</f>
        <v>9</v>
      </c>
    </row>
    <row r="12" spans="1:20" x14ac:dyDescent="0.35">
      <c r="A12">
        <v>1024</v>
      </c>
      <c r="B12">
        <v>3</v>
      </c>
      <c r="C12">
        <v>19.243666666666666</v>
      </c>
      <c r="D12" s="1">
        <f>executionTime_3IMGS__4[[#This Row],[NImgs]]*1000/executionTime_3IMGS__4[[#This Row],[mean]]</f>
        <v>155.89544612080167</v>
      </c>
      <c r="E12" s="1">
        <f>$C$2/executionTime_3IMGS__4[[#This Row],[mean]]</f>
        <v>752.99489009371052</v>
      </c>
      <c r="F12" s="1">
        <f>LOG(executionTime_3IMGS__4[[#This Row],[Blocks]],2)</f>
        <v>10</v>
      </c>
      <c r="H12">
        <v>1024</v>
      </c>
      <c r="I12">
        <v>15</v>
      </c>
      <c r="J12">
        <v>88.620666666666665</v>
      </c>
      <c r="K12" s="1">
        <f>executionTime_15IMGS__4[[#This Row],[NImgs]]*1000/executionTime_15IMGS__4[[#This Row],[mean]]</f>
        <v>169.26074429591293</v>
      </c>
      <c r="L12" s="1">
        <f>$J$2/executionTime_15IMGS__4[[#This Row],[mean]]</f>
        <v>812.45474343832518</v>
      </c>
      <c r="M12" s="1">
        <f>LOG(executionTime_15IMGS__4[[#This Row],[Blocks]],2)</f>
        <v>10</v>
      </c>
      <c r="O12">
        <v>1024</v>
      </c>
      <c r="P12">
        <v>30</v>
      </c>
      <c r="Q12">
        <v>186.583</v>
      </c>
      <c r="R12" s="1">
        <f>executionTime_30IMGS__4[[#This Row],[NImgs]]*1000/executionTime_30IMGS__4[[#This Row],[mean]]</f>
        <v>160.78635245440367</v>
      </c>
      <c r="S12" s="1">
        <f>$Q$2/executionTime_30IMGS__4[[#This Row],[mean]]</f>
        <v>529.15782431053924</v>
      </c>
      <c r="T12" s="1">
        <f>LOG(executionTime_30IMGS__4[[#This Row],[Blocks]],2)</f>
        <v>10</v>
      </c>
    </row>
    <row r="13" spans="1:20" x14ac:dyDescent="0.35">
      <c r="A13">
        <v>2048</v>
      </c>
      <c r="B13">
        <v>3</v>
      </c>
      <c r="C13">
        <v>17.210666666666665</v>
      </c>
      <c r="D13" s="1">
        <f>executionTime_3IMGS__4[[#This Row],[NImgs]]*1000/executionTime_3IMGS__4[[#This Row],[mean]]</f>
        <v>174.31050511310818</v>
      </c>
      <c r="E13" s="1">
        <f>$C$2/executionTime_3IMGS__4[[#This Row],[mean]]</f>
        <v>841.94197396963136</v>
      </c>
      <c r="F13" s="1">
        <f>LOG(executionTime_3IMGS__4[[#This Row],[Blocks]],2)</f>
        <v>11</v>
      </c>
      <c r="H13">
        <v>2048</v>
      </c>
      <c r="I13">
        <v>15</v>
      </c>
      <c r="J13">
        <v>81.772999999999996</v>
      </c>
      <c r="K13" s="1">
        <f>executionTime_15IMGS__4[[#This Row],[NImgs]]*1000/executionTime_15IMGS__4[[#This Row],[mean]]</f>
        <v>183.43463001235128</v>
      </c>
      <c r="L13" s="1">
        <f>$J$2/executionTime_15IMGS__4[[#This Row],[mean]]</f>
        <v>880.48966040135508</v>
      </c>
      <c r="M13" s="1">
        <f>LOG(executionTime_15IMGS__4[[#This Row],[Blocks]],2)</f>
        <v>11</v>
      </c>
      <c r="O13">
        <v>2048</v>
      </c>
      <c r="P13">
        <v>30</v>
      </c>
      <c r="Q13">
        <v>146.41033333333334</v>
      </c>
      <c r="R13" s="1">
        <f>executionTime_30IMGS__4[[#This Row],[NImgs]]*1000/executionTime_30IMGS__4[[#This Row],[mean]]</f>
        <v>204.90357010320309</v>
      </c>
      <c r="S13" s="1">
        <f>$Q$2/executionTime_30IMGS__4[[#This Row],[mean]]</f>
        <v>674.35031452698013</v>
      </c>
      <c r="T13" s="1">
        <f>LOG(executionTime_30IMGS__4[[#This Row],[Blocks]],2)</f>
        <v>11</v>
      </c>
    </row>
    <row r="14" spans="1:20" x14ac:dyDescent="0.35">
      <c r="A14">
        <v>4096</v>
      </c>
      <c r="B14">
        <v>3</v>
      </c>
      <c r="C14">
        <v>13.298999999999999</v>
      </c>
      <c r="D14" s="1">
        <f>executionTime_3IMGS__4[[#This Row],[NImgs]]*1000/executionTime_3IMGS__4[[#This Row],[mean]]</f>
        <v>225.58087074216107</v>
      </c>
      <c r="E14" s="1">
        <f>$C$2/executionTime_3IMGS__4[[#This Row],[mean]]</f>
        <v>1089.5843797779282</v>
      </c>
      <c r="F14" s="1">
        <f>LOG(executionTime_3IMGS__4[[#This Row],[Blocks]],2)</f>
        <v>12</v>
      </c>
      <c r="H14">
        <v>4096</v>
      </c>
      <c r="I14">
        <v>15</v>
      </c>
      <c r="J14">
        <v>64.365333333333339</v>
      </c>
      <c r="K14" s="1">
        <f>executionTime_15IMGS__4[[#This Row],[NImgs]]*1000/executionTime_15IMGS__4[[#This Row],[mean]]</f>
        <v>233.04470315283587</v>
      </c>
      <c r="L14" s="1">
        <f>$J$2/executionTime_15IMGS__4[[#This Row],[mean]]</f>
        <v>1118.6189408377179</v>
      </c>
      <c r="M14" s="1">
        <f>LOG(executionTime_15IMGS__4[[#This Row],[Blocks]],2)</f>
        <v>12</v>
      </c>
      <c r="O14">
        <v>4096</v>
      </c>
      <c r="P14">
        <v>30</v>
      </c>
      <c r="Q14">
        <v>128.09933333333333</v>
      </c>
      <c r="R14" s="1">
        <f>executionTime_30IMGS__4[[#This Row],[NImgs]]*1000/executionTime_30IMGS__4[[#This Row],[mean]]</f>
        <v>234.1932562750782</v>
      </c>
      <c r="S14" s="1">
        <f>$Q$2/executionTime_30IMGS__4[[#This Row],[mean]]</f>
        <v>770.74448214666745</v>
      </c>
      <c r="T14" s="1">
        <f>LOG(executionTime_30IMGS__4[[#This Row],[Blocks]],2)</f>
        <v>12</v>
      </c>
    </row>
    <row r="15" spans="1:20" x14ac:dyDescent="0.35">
      <c r="A15">
        <v>8192</v>
      </c>
      <c r="B15">
        <v>3</v>
      </c>
      <c r="C15">
        <v>11.136666666666667</v>
      </c>
      <c r="D15" s="1">
        <f>executionTime_3IMGS__4[[#This Row],[NImgs]]*1000/executionTime_3IMGS__4[[#This Row],[mean]]</f>
        <v>269.38042502244838</v>
      </c>
      <c r="E15" s="1">
        <f>$C$2/executionTime_3IMGS__4[[#This Row],[mean]]</f>
        <v>1301.1418138281952</v>
      </c>
      <c r="F15" s="1">
        <f>LOG(executionTime_3IMGS__4[[#This Row],[Blocks]],2)</f>
        <v>13</v>
      </c>
      <c r="H15">
        <v>8192</v>
      </c>
      <c r="I15">
        <v>15</v>
      </c>
      <c r="J15">
        <v>58.101666666666667</v>
      </c>
      <c r="K15" s="1">
        <f>executionTime_15IMGS__4[[#This Row],[NImgs]]*1000/executionTime_15IMGS__4[[#This Row],[mean]]</f>
        <v>258.16815352399527</v>
      </c>
      <c r="L15" s="1">
        <f>$J$2/executionTime_15IMGS__4[[#This Row],[mean]]</f>
        <v>1239.2119732652534</v>
      </c>
      <c r="M15" s="1">
        <f>LOG(executionTime_15IMGS__4[[#This Row],[Blocks]],2)</f>
        <v>13</v>
      </c>
      <c r="O15">
        <v>8192</v>
      </c>
      <c r="P15">
        <v>30</v>
      </c>
      <c r="Q15">
        <v>115.07466666666666</v>
      </c>
      <c r="R15" s="1">
        <f>executionTime_30IMGS__4[[#This Row],[NImgs]]*1000/executionTime_30IMGS__4[[#This Row],[mean]]</f>
        <v>260.70029893634279</v>
      </c>
      <c r="S15" s="1">
        <f>$Q$2/executionTime_30IMGS__4[[#This Row],[mean]]</f>
        <v>857.98079797464845</v>
      </c>
      <c r="T15" s="1">
        <f>LOG(executionTime_30IMGS__4[[#This Row],[Blocks]],2)</f>
        <v>13</v>
      </c>
    </row>
    <row r="16" spans="1:20" x14ac:dyDescent="0.35">
      <c r="A16">
        <v>16384</v>
      </c>
      <c r="B16">
        <v>3</v>
      </c>
      <c r="C16">
        <v>9.7576666666666672</v>
      </c>
      <c r="D16" s="1">
        <f>executionTime_3IMGS__4[[#This Row],[NImgs]]*1000/executionTime_3IMGS__4[[#This Row],[mean]]</f>
        <v>307.45055170293443</v>
      </c>
      <c r="E16" s="1">
        <f>$C$2/executionTime_3IMGS__4[[#This Row],[mean]]</f>
        <v>1485.0253817511016</v>
      </c>
      <c r="F16" s="1">
        <f>LOG(executionTime_3IMGS__4[[#This Row],[Blocks]],2)</f>
        <v>14</v>
      </c>
      <c r="H16">
        <v>16384</v>
      </c>
      <c r="I16">
        <v>15</v>
      </c>
      <c r="J16">
        <v>54.351333333333336</v>
      </c>
      <c r="K16" s="1">
        <f>executionTime_15IMGS__4[[#This Row],[NImgs]]*1000/executionTime_15IMGS__4[[#This Row],[mean]]</f>
        <v>275.98218994934194</v>
      </c>
      <c r="L16" s="1">
        <f>$J$2/executionTime_15IMGS__4[[#This Row],[mean]]</f>
        <v>1324.7196818231996</v>
      </c>
      <c r="M16" s="1">
        <f>LOG(executionTime_15IMGS__4[[#This Row],[Blocks]],2)</f>
        <v>14</v>
      </c>
      <c r="O16">
        <v>16384</v>
      </c>
      <c r="P16">
        <v>30</v>
      </c>
      <c r="Q16">
        <v>110.759</v>
      </c>
      <c r="R16" s="1">
        <f>executionTime_30IMGS__4[[#This Row],[NImgs]]*1000/executionTime_30IMGS__4[[#This Row],[mean]]</f>
        <v>270.85835011150334</v>
      </c>
      <c r="S16" s="1">
        <f>$Q$2/executionTime_30IMGS__4[[#This Row],[mean]]</f>
        <v>891.41157227253166</v>
      </c>
      <c r="T16" s="1">
        <f>LOG(executionTime_30IMGS__4[[#This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992-BA2B-40E5-BC0E-E0B11EA001AC}">
  <dimension ref="A1:K7"/>
  <sheetViews>
    <sheetView workbookViewId="0">
      <selection activeCell="V20" sqref="V20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472.14300000000003</v>
      </c>
      <c r="E2">
        <v>32</v>
      </c>
      <c r="F2">
        <v>15</v>
      </c>
      <c r="G2">
        <v>2310.3406666666665</v>
      </c>
      <c r="I2">
        <v>32</v>
      </c>
      <c r="J2">
        <v>30</v>
      </c>
      <c r="K2">
        <v>4548.9073333333336</v>
      </c>
    </row>
    <row r="3" spans="1:11" x14ac:dyDescent="0.35">
      <c r="A3">
        <v>64</v>
      </c>
      <c r="B3">
        <v>3</v>
      </c>
      <c r="C3">
        <v>484.91666666666669</v>
      </c>
      <c r="E3">
        <v>64</v>
      </c>
      <c r="F3">
        <v>15</v>
      </c>
      <c r="G3">
        <v>2323.7600000000002</v>
      </c>
      <c r="I3">
        <v>64</v>
      </c>
      <c r="J3">
        <v>30</v>
      </c>
      <c r="K3">
        <v>4570.6210000000001</v>
      </c>
    </row>
    <row r="4" spans="1:11" x14ac:dyDescent="0.35">
      <c r="A4">
        <v>128</v>
      </c>
      <c r="B4">
        <v>3</v>
      </c>
      <c r="C4">
        <v>509.45100000000002</v>
      </c>
      <c r="E4">
        <v>128</v>
      </c>
      <c r="F4">
        <v>15</v>
      </c>
      <c r="G4">
        <v>2385.1006666666667</v>
      </c>
      <c r="I4">
        <v>128</v>
      </c>
      <c r="J4">
        <v>30</v>
      </c>
      <c r="K4">
        <v>4668.6916666666666</v>
      </c>
    </row>
    <row r="5" spans="1:11" x14ac:dyDescent="0.35">
      <c r="A5">
        <v>256</v>
      </c>
      <c r="B5">
        <v>3</v>
      </c>
      <c r="C5">
        <v>517.50799999999992</v>
      </c>
      <c r="E5">
        <v>256</v>
      </c>
      <c r="F5">
        <v>15</v>
      </c>
      <c r="G5">
        <v>2510.5936666666666</v>
      </c>
      <c r="I5">
        <v>256</v>
      </c>
      <c r="J5">
        <v>30</v>
      </c>
      <c r="K5">
        <v>4837.3026666666665</v>
      </c>
    </row>
    <row r="6" spans="1:11" x14ac:dyDescent="0.35">
      <c r="A6">
        <v>512</v>
      </c>
      <c r="B6">
        <v>3</v>
      </c>
      <c r="C6">
        <v>534.96333333333337</v>
      </c>
      <c r="E6">
        <v>512</v>
      </c>
      <c r="F6">
        <v>15</v>
      </c>
      <c r="G6">
        <v>2597.5839999999998</v>
      </c>
      <c r="I6">
        <v>512</v>
      </c>
      <c r="J6">
        <v>30</v>
      </c>
      <c r="K6">
        <v>4955.6859999999997</v>
      </c>
    </row>
    <row r="7" spans="1:11" x14ac:dyDescent="0.35">
      <c r="A7">
        <v>1024</v>
      </c>
      <c r="B7">
        <v>3</v>
      </c>
      <c r="C7">
        <v>547.60466666666673</v>
      </c>
      <c r="E7">
        <v>1024</v>
      </c>
      <c r="F7">
        <v>15</v>
      </c>
      <c r="G7">
        <v>2680.9120000000003</v>
      </c>
      <c r="I7">
        <v>1024</v>
      </c>
      <c r="J7">
        <v>30</v>
      </c>
      <c r="K7">
        <v>5148.1790000000001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6"/>
  <sheetViews>
    <sheetView topLeftCell="I1" workbookViewId="0">
      <selection activeCell="K18" sqref="K18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502.44633333333331</v>
      </c>
      <c r="D2" s="1">
        <f>executionTime_3IMGS__5[[#This Row],[NImgs]]*1000/executionTime_3IMGS__5[[#This Row],[mean]]</f>
        <v>5.9707869298147269</v>
      </c>
      <c r="E2" s="1">
        <f>$C$2/executionTime_3IMGS__5[[#This Row],[mean]]</f>
        <v>1</v>
      </c>
      <c r="F2" s="1">
        <f>LOG(executionTime_3IMGS__5[[#This Row],[Blocks]],2)</f>
        <v>0</v>
      </c>
      <c r="H2">
        <v>1</v>
      </c>
      <c r="I2">
        <v>15</v>
      </c>
      <c r="J2">
        <v>2472.569</v>
      </c>
      <c r="K2" s="1">
        <f>executionTime_15IMGS__5[[#This Row],[NImgs]]*1000/executionTime_15IMGS__5[[#This Row],[mean]]</f>
        <v>6.0665647753409511</v>
      </c>
      <c r="L2" s="1">
        <f>$J$2/executionTime_15IMGS__5[[#This Row],[mean]]</f>
        <v>1</v>
      </c>
      <c r="M2" s="1">
        <f>LOG(executionTime_15IMGS__5[[#This Row],[Blocks]],2)</f>
        <v>0</v>
      </c>
      <c r="O2">
        <v>1</v>
      </c>
      <c r="P2">
        <v>30</v>
      </c>
      <c r="Q2">
        <v>4941.0369999999994</v>
      </c>
      <c r="R2" s="1">
        <f>executionTime_30IMGS__6[[#This Row],[NImgs]]*1000/executionTime_30IMGS__6[[#This Row],[mean]]</f>
        <v>6.0715999495652442</v>
      </c>
      <c r="S2" s="1">
        <f>$Q$2/executionTime_30IMGS__6[[#This Row],[mean]]</f>
        <v>1</v>
      </c>
      <c r="T2" s="1">
        <f>LOG(executionTime_30IMGS__6[[#This Row],[Blocks]],2)</f>
        <v>0</v>
      </c>
    </row>
    <row r="3" spans="1:20" x14ac:dyDescent="0.35">
      <c r="A3">
        <v>2</v>
      </c>
      <c r="B3">
        <v>3</v>
      </c>
      <c r="C3">
        <v>248.22866666666667</v>
      </c>
      <c r="D3" s="1">
        <f>executionTime_3IMGS__5[[#This Row],[NImgs]]*1000/executionTime_3IMGS__5[[#This Row],[mean]]</f>
        <v>12.085630722210436</v>
      </c>
      <c r="E3" s="1">
        <f>$C$2/executionTime_3IMGS__5[[#This Row],[mean]]</f>
        <v>2.0241269474651058</v>
      </c>
      <c r="F3" s="1">
        <f>LOG(executionTime_3IMGS__5[[#This Row],[Blocks]],2)</f>
        <v>1</v>
      </c>
      <c r="H3">
        <v>2</v>
      </c>
      <c r="I3">
        <v>15</v>
      </c>
      <c r="J3">
        <v>1235.962</v>
      </c>
      <c r="K3" s="1">
        <f>executionTime_15IMGS__5[[#This Row],[NImgs]]*1000/executionTime_15IMGS__5[[#This Row],[mean]]</f>
        <v>12.136295452449186</v>
      </c>
      <c r="L3" s="1">
        <f>$J$2/executionTime_15IMGS__5[[#This Row],[mean]]</f>
        <v>2.0005218607044553</v>
      </c>
      <c r="M3" s="1">
        <f>LOG(executionTime_15IMGS__5[[#This Row],[Blocks]],2)</f>
        <v>1</v>
      </c>
      <c r="O3">
        <v>2</v>
      </c>
      <c r="P3">
        <v>30</v>
      </c>
      <c r="Q3">
        <v>2469.6443333333332</v>
      </c>
      <c r="R3" s="1">
        <f>executionTime_30IMGS__6[[#This Row],[NImgs]]*1000/executionTime_30IMGS__6[[#This Row],[mean]]</f>
        <v>12.147498162016042</v>
      </c>
      <c r="S3" s="1">
        <f>$Q$2/executionTime_30IMGS__6[[#This Row],[mean]]</f>
        <v>2.000707929198442</v>
      </c>
      <c r="T3" s="1">
        <f>LOG(executionTime_30IMGS__6[[#This Row],[Blocks]],2)</f>
        <v>1</v>
      </c>
    </row>
    <row r="4" spans="1:20" x14ac:dyDescent="0.35">
      <c r="A4">
        <v>4</v>
      </c>
      <c r="B4">
        <v>3</v>
      </c>
      <c r="C4">
        <v>157.583</v>
      </c>
      <c r="D4" s="1">
        <f>executionTime_3IMGS__5[[#This Row],[NImgs]]*1000/executionTime_3IMGS__5[[#This Row],[mean]]</f>
        <v>19.037586541695486</v>
      </c>
      <c r="E4" s="1">
        <f>$C$2/executionTime_3IMGS__5[[#This Row],[mean]]</f>
        <v>3.1884551844636371</v>
      </c>
      <c r="F4" s="1">
        <f>LOG(executionTime_3IMGS__5[[#This Row],[Blocks]],2)</f>
        <v>2</v>
      </c>
      <c r="H4">
        <v>4</v>
      </c>
      <c r="I4">
        <v>15</v>
      </c>
      <c r="J4">
        <v>650.68200000000002</v>
      </c>
      <c r="K4" s="1">
        <f>executionTime_15IMGS__5[[#This Row],[NImgs]]*1000/executionTime_15IMGS__5[[#This Row],[mean]]</f>
        <v>23.052735437587025</v>
      </c>
      <c r="L4" s="1">
        <f>$J$2/executionTime_15IMGS__5[[#This Row],[mean]]</f>
        <v>3.7999652672119404</v>
      </c>
      <c r="M4" s="1">
        <f>LOG(executionTime_15IMGS__5[[#This Row],[Blocks]],2)</f>
        <v>2</v>
      </c>
      <c r="O4">
        <v>4</v>
      </c>
      <c r="P4">
        <v>30</v>
      </c>
      <c r="Q4">
        <v>1234.7493333333332</v>
      </c>
      <c r="R4" s="1">
        <f>executionTime_30IMGS__6[[#This Row],[NImgs]]*1000/executionTime_30IMGS__6[[#This Row],[mean]]</f>
        <v>24.29642939673586</v>
      </c>
      <c r="S4" s="1">
        <f>$Q$2/executionTime_30IMGS__6[[#This Row],[mean]]</f>
        <v>4.0016518872386513</v>
      </c>
      <c r="T4" s="1">
        <f>LOG(executionTime_30IMGS__6[[#This Row],[Blocks]],2)</f>
        <v>2</v>
      </c>
    </row>
    <row r="5" spans="1:20" x14ac:dyDescent="0.35">
      <c r="A5">
        <v>8</v>
      </c>
      <c r="B5">
        <v>3</v>
      </c>
      <c r="C5">
        <v>124.3</v>
      </c>
      <c r="D5" s="1">
        <f>executionTime_3IMGS__5[[#This Row],[NImgs]]*1000/executionTime_3IMGS__5[[#This Row],[mean]]</f>
        <v>24.135156878519712</v>
      </c>
      <c r="E5" s="1">
        <f>$C$2/executionTime_3IMGS__5[[#This Row],[mean]]</f>
        <v>4.0422070260123357</v>
      </c>
      <c r="F5" s="1">
        <f>LOG(executionTime_3IMGS__5[[#This Row],[Blocks]],2)</f>
        <v>3</v>
      </c>
      <c r="H5">
        <v>8</v>
      </c>
      <c r="I5">
        <v>15</v>
      </c>
      <c r="J5">
        <v>326.95766666666668</v>
      </c>
      <c r="K5" s="1">
        <f>executionTime_15IMGS__5[[#This Row],[NImgs]]*1000/executionTime_15IMGS__5[[#This Row],[mean]]</f>
        <v>45.877498921878775</v>
      </c>
      <c r="L5" s="1">
        <f>$J$2/executionTime_15IMGS__5[[#This Row],[mean]]</f>
        <v>7.562352108784725</v>
      </c>
      <c r="M5" s="1">
        <f>LOG(executionTime_15IMGS__5[[#This Row],[Blocks]],2)</f>
        <v>3</v>
      </c>
      <c r="O5">
        <v>8</v>
      </c>
      <c r="P5">
        <v>30</v>
      </c>
      <c r="Q5">
        <v>650.69766666666669</v>
      </c>
      <c r="R5" s="1">
        <f>executionTime_30IMGS__6[[#This Row],[NImgs]]*1000/executionTime_30IMGS__6[[#This Row],[mean]]</f>
        <v>46.104360806580424</v>
      </c>
      <c r="S5" s="1">
        <f>$Q$2/executionTime_30IMGS__6[[#This Row],[mean]]</f>
        <v>7.5934450868887895</v>
      </c>
      <c r="T5" s="1">
        <f>LOG(executionTime_30IMGS__6[[#This Row],[Blocks]],2)</f>
        <v>3</v>
      </c>
    </row>
    <row r="6" spans="1:20" x14ac:dyDescent="0.35">
      <c r="A6">
        <v>16</v>
      </c>
      <c r="B6">
        <v>3</v>
      </c>
      <c r="C6">
        <v>75.093333333333334</v>
      </c>
      <c r="D6" s="1">
        <f>executionTime_3IMGS__5[[#This Row],[NImgs]]*1000/executionTime_3IMGS__5[[#This Row],[mean]]</f>
        <v>39.950284090909093</v>
      </c>
      <c r="E6" s="1">
        <f>$C$2/executionTime_3IMGS__5[[#This Row],[mean]]</f>
        <v>6.6909579190340907</v>
      </c>
      <c r="F6" s="1">
        <f>LOG(executionTime_3IMGS__5[[#This Row],[Blocks]],2)</f>
        <v>4</v>
      </c>
      <c r="H6">
        <v>16</v>
      </c>
      <c r="I6">
        <v>15</v>
      </c>
      <c r="J6">
        <v>163.10666666666665</v>
      </c>
      <c r="K6" s="1">
        <f>executionTime_15IMGS__5[[#This Row],[NImgs]]*1000/executionTime_15IMGS__5[[#This Row],[mean]]</f>
        <v>91.964358701871987</v>
      </c>
      <c r="L6" s="1">
        <f>$J$2/executionTime_15IMGS__5[[#This Row],[mean]]</f>
        <v>15.159214828741929</v>
      </c>
      <c r="M6" s="1">
        <f>LOG(executionTime_15IMGS__5[[#This Row],[Blocks]],2)</f>
        <v>4</v>
      </c>
      <c r="O6">
        <v>16</v>
      </c>
      <c r="P6">
        <v>30</v>
      </c>
      <c r="Q6">
        <v>326.15100000000001</v>
      </c>
      <c r="R6" s="1">
        <f>executionTime_30IMGS__6[[#This Row],[NImgs]]*1000/executionTime_30IMGS__6[[#This Row],[mean]]</f>
        <v>91.98193474801549</v>
      </c>
      <c r="S6" s="1">
        <f>$Q$2/executionTime_30IMGS__6[[#This Row],[mean]]</f>
        <v>15.149538097384339</v>
      </c>
      <c r="T6" s="1">
        <f>LOG(executionTime_30IMGS__6[[#This Row],[Blocks]],2)</f>
        <v>4</v>
      </c>
    </row>
    <row r="7" spans="1:20" x14ac:dyDescent="0.35">
      <c r="A7">
        <v>32</v>
      </c>
      <c r="B7">
        <v>3</v>
      </c>
      <c r="C7">
        <v>39.453666666666663</v>
      </c>
      <c r="D7" s="1">
        <f>executionTime_3IMGS__5[[#This Row],[NImgs]]*1000/executionTime_3IMGS__5[[#This Row],[mean]]</f>
        <v>76.038559998648211</v>
      </c>
      <c r="E7" s="1">
        <f>$C$2/executionTime_3IMGS__5[[#This Row],[mean]]</f>
        <v>12.735098554422487</v>
      </c>
      <c r="F7" s="1">
        <f>LOG(executionTime_3IMGS__5[[#This Row],[Blocks]],2)</f>
        <v>5</v>
      </c>
      <c r="H7">
        <v>32</v>
      </c>
      <c r="I7">
        <v>15</v>
      </c>
      <c r="J7">
        <v>148.26566666666668</v>
      </c>
      <c r="K7" s="1">
        <f>executionTime_15IMGS__5[[#This Row],[NImgs]]*1000/executionTime_15IMGS__5[[#This Row],[mean]]</f>
        <v>101.16974709811441</v>
      </c>
      <c r="L7" s="1">
        <f>$J$2/executionTime_15IMGS__5[[#This Row],[mean]]</f>
        <v>16.676612027509176</v>
      </c>
      <c r="M7" s="1">
        <f>LOG(executionTime_15IMGS__5[[#This Row],[Blocks]],2)</f>
        <v>5</v>
      </c>
      <c r="O7">
        <v>32</v>
      </c>
      <c r="P7">
        <v>30</v>
      </c>
      <c r="Q7">
        <v>163.208</v>
      </c>
      <c r="R7" s="1">
        <f>executionTime_30IMGS__6[[#This Row],[NImgs]]*1000/executionTime_30IMGS__6[[#This Row],[mean]]</f>
        <v>183.81451889613254</v>
      </c>
      <c r="S7" s="1">
        <f>$Q$2/executionTime_30IMGS__6[[#This Row],[mean]]</f>
        <v>30.27447796676633</v>
      </c>
      <c r="T7" s="1">
        <f>LOG(executionTime_30IMGS__6[[#This Row],[Blocks]],2)</f>
        <v>5</v>
      </c>
    </row>
    <row r="8" spans="1:20" x14ac:dyDescent="0.35">
      <c r="A8">
        <v>64</v>
      </c>
      <c r="B8">
        <v>3</v>
      </c>
      <c r="C8">
        <v>20.579000000000001</v>
      </c>
      <c r="D8" s="1">
        <f>executionTime_3IMGS__5[[#This Row],[NImgs]]*1000/executionTime_3IMGS__5[[#This Row],[mean]]</f>
        <v>145.77967831284317</v>
      </c>
      <c r="E8" s="1">
        <f>$C$2/executionTime_3IMGS__5[[#This Row],[mean]]</f>
        <v>24.415488280933637</v>
      </c>
      <c r="F8" s="1">
        <f>LOG(executionTime_3IMGS__5[[#This Row],[Blocks]],2)</f>
        <v>6</v>
      </c>
      <c r="H8">
        <v>64</v>
      </c>
      <c r="I8">
        <v>15</v>
      </c>
      <c r="J8">
        <v>92.827666666666659</v>
      </c>
      <c r="K8" s="1">
        <f>executionTime_15IMGS__5[[#This Row],[NImgs]]*1000/executionTime_15IMGS__5[[#This Row],[mean]]</f>
        <v>161.58975592765088</v>
      </c>
      <c r="L8" s="1">
        <f>$J$2/executionTime_15IMGS__5[[#This Row],[mean]]</f>
        <v>26.636121414951724</v>
      </c>
      <c r="M8" s="1">
        <f>LOG(executionTime_15IMGS__5[[#This Row],[Blocks]],2)</f>
        <v>6</v>
      </c>
      <c r="O8">
        <v>64</v>
      </c>
      <c r="P8">
        <v>30</v>
      </c>
      <c r="Q8">
        <v>147.86566666666667</v>
      </c>
      <c r="R8" s="1">
        <f>executionTime_30IMGS__6[[#This Row],[NImgs]]*1000/executionTime_30IMGS__6[[#This Row],[mean]]</f>
        <v>202.88685450983664</v>
      </c>
      <c r="S8" s="1">
        <f>$Q$2/executionTime_30IMGS__6[[#This Row],[mean]]</f>
        <v>33.415715164890649</v>
      </c>
      <c r="T8" s="1">
        <f>LOG(executionTime_30IMGS__6[[#This Row],[Blocks]],2)</f>
        <v>6</v>
      </c>
    </row>
    <row r="9" spans="1:20" x14ac:dyDescent="0.35">
      <c r="A9">
        <v>128</v>
      </c>
      <c r="B9">
        <v>3</v>
      </c>
      <c r="C9">
        <v>11.521333333333335</v>
      </c>
      <c r="D9" s="1">
        <f>executionTime_3IMGS__5[[#This Row],[NImgs]]*1000/executionTime_3IMGS__5[[#This Row],[mean]]</f>
        <v>260.38652933688229</v>
      </c>
      <c r="E9" s="1">
        <f>$C$2/executionTime_3IMGS__5[[#This Row],[mean]]</f>
        <v>43.610085638236306</v>
      </c>
      <c r="F9" s="1">
        <f>LOG(executionTime_3IMGS__5[[#This Row],[Blocks]],2)</f>
        <v>7</v>
      </c>
      <c r="H9">
        <v>128</v>
      </c>
      <c r="I9">
        <v>15</v>
      </c>
      <c r="J9">
        <v>49.223999999999997</v>
      </c>
      <c r="K9" s="1">
        <f>executionTime_15IMGS__5[[#This Row],[NImgs]]*1000/executionTime_15IMGS__5[[#This Row],[mean]]</f>
        <v>304.72940029254022</v>
      </c>
      <c r="L9" s="1">
        <f>$J$2/executionTime_15IMGS__5[[#This Row],[mean]]</f>
        <v>50.230964570128393</v>
      </c>
      <c r="M9" s="1">
        <f>LOG(executionTime_15IMGS__5[[#This Row],[Blocks]],2)</f>
        <v>7</v>
      </c>
      <c r="O9">
        <v>128</v>
      </c>
      <c r="P9">
        <v>30</v>
      </c>
      <c r="Q9">
        <v>93.231999999999999</v>
      </c>
      <c r="R9" s="1">
        <f>executionTime_30IMGS__6[[#This Row],[NImgs]]*1000/executionTime_30IMGS__6[[#This Row],[mean]]</f>
        <v>321.77793032435216</v>
      </c>
      <c r="S9" s="1">
        <f>$Q$2/executionTime_30IMGS__6[[#This Row],[mean]]</f>
        <v>52.997221983868194</v>
      </c>
      <c r="T9" s="1">
        <f>LOG(executionTime_30IMGS__6[[#This Row],[Blocks]],2)</f>
        <v>7</v>
      </c>
    </row>
    <row r="10" spans="1:20" x14ac:dyDescent="0.35">
      <c r="A10">
        <v>256</v>
      </c>
      <c r="B10">
        <v>3</v>
      </c>
      <c r="C10">
        <v>6.6783333333333337</v>
      </c>
      <c r="D10" s="1">
        <f>executionTime_3IMGS__5[[#This Row],[NImgs]]*1000/executionTime_3IMGS__5[[#This Row],[mean]]</f>
        <v>449.21387571749437</v>
      </c>
      <c r="E10" s="1">
        <f>$C$2/executionTime_3IMGS__5[[#This Row],[mean]]</f>
        <v>75.235288245570246</v>
      </c>
      <c r="F10" s="1">
        <f>LOG(executionTime_3IMGS__5[[#This Row],[Blocks]],2)</f>
        <v>8</v>
      </c>
      <c r="H10">
        <v>256</v>
      </c>
      <c r="I10">
        <v>15</v>
      </c>
      <c r="J10">
        <v>27.976333333333333</v>
      </c>
      <c r="K10" s="1">
        <f>executionTime_15IMGS__5[[#This Row],[NImgs]]*1000/executionTime_15IMGS__5[[#This Row],[mean]]</f>
        <v>536.16747488948988</v>
      </c>
      <c r="L10" s="1">
        <f>$J$2/executionTime_15IMGS__5[[#This Row],[mean]]</f>
        <v>88.380738481335413</v>
      </c>
      <c r="M10" s="1">
        <f>LOG(executionTime_15IMGS__5[[#This Row],[Blocks]],2)</f>
        <v>8</v>
      </c>
      <c r="O10">
        <v>256</v>
      </c>
      <c r="P10">
        <v>30</v>
      </c>
      <c r="Q10">
        <v>56.759666666666668</v>
      </c>
      <c r="R10" s="1">
        <f>executionTime_30IMGS__6[[#This Row],[NImgs]]*1000/executionTime_30IMGS__6[[#This Row],[mean]]</f>
        <v>528.54433018751581</v>
      </c>
      <c r="S10" s="1">
        <f>$Q$2/executionTime_30IMGS__6[[#This Row],[mean]]</f>
        <v>87.051903053224407</v>
      </c>
      <c r="T10" s="1">
        <f>LOG(executionTime_30IMGS__6[[#This Row],[Blocks]],2)</f>
        <v>8</v>
      </c>
    </row>
    <row r="11" spans="1:20" x14ac:dyDescent="0.35">
      <c r="A11">
        <v>512</v>
      </c>
      <c r="B11">
        <v>3</v>
      </c>
      <c r="C11">
        <v>4.8816666666666668</v>
      </c>
      <c r="D11" s="1">
        <f>executionTime_3IMGS__5[[#This Row],[NImgs]]*1000/executionTime_3IMGS__5[[#This Row],[mean]]</f>
        <v>614.54421304199388</v>
      </c>
      <c r="E11" s="1">
        <f>$C$2/executionTime_3IMGS__5[[#This Row],[mean]]</f>
        <v>102.92516217138954</v>
      </c>
      <c r="F11" s="1">
        <f>LOG(executionTime_3IMGS__5[[#This Row],[Blocks]],2)</f>
        <v>9</v>
      </c>
      <c r="H11">
        <v>512</v>
      </c>
      <c r="I11">
        <v>15</v>
      </c>
      <c r="J11">
        <v>23.734999999999999</v>
      </c>
      <c r="K11" s="1">
        <f>executionTime_15IMGS__5[[#This Row],[NImgs]]*1000/executionTime_15IMGS__5[[#This Row],[mean]]</f>
        <v>631.97809142616393</v>
      </c>
      <c r="L11" s="1">
        <f>$J$2/executionTime_15IMGS__5[[#This Row],[mean]]</f>
        <v>104.17396250263324</v>
      </c>
      <c r="M11" s="1">
        <f>LOG(executionTime_15IMGS__5[[#This Row],[Blocks]],2)</f>
        <v>9</v>
      </c>
      <c r="O11">
        <v>512</v>
      </c>
      <c r="P11">
        <v>30</v>
      </c>
      <c r="Q11">
        <v>46.001333333333328</v>
      </c>
      <c r="R11" s="1">
        <f>executionTime_30IMGS__6[[#This Row],[NImgs]]*1000/executionTime_30IMGS__6[[#This Row],[mean]]</f>
        <v>652.15500999971027</v>
      </c>
      <c r="S11" s="1">
        <f>$Q$2/executionTime_30IMGS__6[[#This Row],[mean]]</f>
        <v>107.41073447146459</v>
      </c>
      <c r="T11" s="1">
        <f>LOG(executionTime_30IMGS__6[[#This Row],[Blocks]],2)</f>
        <v>9</v>
      </c>
    </row>
    <row r="12" spans="1:20" x14ac:dyDescent="0.35">
      <c r="A12">
        <v>1024</v>
      </c>
      <c r="B12">
        <v>3</v>
      </c>
      <c r="C12">
        <v>4.3449999999999998</v>
      </c>
      <c r="D12" s="1">
        <f>executionTime_3IMGS__5[[#This Row],[NImgs]]*1000/executionTime_3IMGS__5[[#This Row],[mean]]</f>
        <v>690.44879171461457</v>
      </c>
      <c r="E12" s="1">
        <f>$C$2/executionTime_3IMGS__5[[#This Row],[mean]]</f>
        <v>115.63782125047948</v>
      </c>
      <c r="F12" s="1">
        <f>LOG(executionTime_3IMGS__5[[#This Row],[Blocks]],2)</f>
        <v>10</v>
      </c>
      <c r="H12">
        <v>1024</v>
      </c>
      <c r="I12">
        <v>15</v>
      </c>
      <c r="J12">
        <v>19.48</v>
      </c>
      <c r="K12" s="1">
        <f>executionTime_15IMGS__5[[#This Row],[NImgs]]*1000/executionTime_15IMGS__5[[#This Row],[mean]]</f>
        <v>770.02053388090349</v>
      </c>
      <c r="L12" s="1">
        <f>$J$2/executionTime_15IMGS__5[[#This Row],[mean]]</f>
        <v>126.92859342915811</v>
      </c>
      <c r="M12" s="1">
        <f>LOG(executionTime_15IMGS__5[[#This Row],[Blocks]],2)</f>
        <v>10</v>
      </c>
      <c r="O12">
        <v>1024</v>
      </c>
      <c r="P12">
        <v>30</v>
      </c>
      <c r="Q12">
        <v>37.483333333333334</v>
      </c>
      <c r="R12" s="1">
        <f>executionTime_30IMGS__6[[#This Row],[NImgs]]*1000/executionTime_30IMGS__6[[#This Row],[mean]]</f>
        <v>800.35571365051135</v>
      </c>
      <c r="S12" s="1">
        <f>$Q$2/executionTime_30IMGS__6[[#This Row],[mean]]</f>
        <v>131.81957314361938</v>
      </c>
      <c r="T12" s="1">
        <f>LOG(executionTime_30IMGS__6[[#This Row],[Blocks]],2)</f>
        <v>10</v>
      </c>
    </row>
    <row r="13" spans="1:20" x14ac:dyDescent="0.35">
      <c r="A13">
        <v>2048</v>
      </c>
      <c r="B13">
        <v>3</v>
      </c>
      <c r="C13">
        <v>4.9630000000000001</v>
      </c>
      <c r="D13" s="1">
        <f>executionTime_3IMGS__5[[#This Row],[NImgs]]*1000/executionTime_3IMGS__5[[#This Row],[mean]]</f>
        <v>604.47310094700788</v>
      </c>
      <c r="E13" s="1">
        <f>$C$2/executionTime_3IMGS__5[[#This Row],[mean]]</f>
        <v>101.23843105648464</v>
      </c>
      <c r="F13" s="1">
        <f>LOG(executionTime_3IMGS__5[[#This Row],[Blocks]],2)</f>
        <v>11</v>
      </c>
      <c r="H13">
        <v>2048</v>
      </c>
      <c r="I13">
        <v>15</v>
      </c>
      <c r="J13">
        <v>17.238</v>
      </c>
      <c r="K13" s="1">
        <f>executionTime_15IMGS__5[[#This Row],[NImgs]]*1000/executionTime_15IMGS__5[[#This Row],[mean]]</f>
        <v>870.17055342847198</v>
      </c>
      <c r="L13" s="1">
        <f>$J$2/executionTime_15IMGS__5[[#This Row],[mean]]</f>
        <v>143.43711567467224</v>
      </c>
      <c r="M13" s="1">
        <f>LOG(executionTime_15IMGS__5[[#This Row],[Blocks]],2)</f>
        <v>11</v>
      </c>
      <c r="O13">
        <v>2048</v>
      </c>
      <c r="P13">
        <v>30</v>
      </c>
      <c r="Q13">
        <v>33.514333333333333</v>
      </c>
      <c r="R13" s="1">
        <f>executionTime_30IMGS__6[[#This Row],[NImgs]]*1000/executionTime_30IMGS__6[[#This Row],[mean]]</f>
        <v>895.13939309549153</v>
      </c>
      <c r="S13" s="1">
        <f>$Q$2/executionTime_30IMGS__6[[#This Row],[mean]]</f>
        <v>147.43056204807891</v>
      </c>
      <c r="T13" s="1">
        <f>LOG(executionTime_30IMGS__6[[#This Row],[Blocks]],2)</f>
        <v>11</v>
      </c>
    </row>
    <row r="14" spans="1:20" x14ac:dyDescent="0.35">
      <c r="A14">
        <v>4096</v>
      </c>
      <c r="B14">
        <v>3</v>
      </c>
      <c r="C14">
        <v>5.1613333333333333</v>
      </c>
      <c r="D14" s="1">
        <f>executionTime_3IMGS__5[[#This Row],[NImgs]]*1000/executionTime_3IMGS__5[[#This Row],[mean]]</f>
        <v>581.24515629036421</v>
      </c>
      <c r="E14" s="1">
        <f>$C$2/executionTime_3IMGS__5[[#This Row],[mean]]</f>
        <v>97.348165848617924</v>
      </c>
      <c r="F14" s="1">
        <f>LOG(executionTime_3IMGS__5[[#This Row],[Blocks]],2)</f>
        <v>12</v>
      </c>
      <c r="H14">
        <v>4096</v>
      </c>
      <c r="I14">
        <v>15</v>
      </c>
      <c r="J14">
        <v>15.917</v>
      </c>
      <c r="K14" s="1">
        <f>executionTime_15IMGS__5[[#This Row],[NImgs]]*1000/executionTime_15IMGS__5[[#This Row],[mean]]</f>
        <v>942.38864107557959</v>
      </c>
      <c r="L14" s="1">
        <f>$J$2/executionTime_15IMGS__5[[#This Row],[mean]]</f>
        <v>155.34139599170697</v>
      </c>
      <c r="M14" s="1">
        <f>LOG(executionTime_15IMGS__5[[#This Row],[Blocks]],2)</f>
        <v>12</v>
      </c>
      <c r="O14">
        <v>4096</v>
      </c>
      <c r="P14">
        <v>30</v>
      </c>
      <c r="Q14">
        <v>31.07</v>
      </c>
      <c r="R14" s="1">
        <f>executionTime_30IMGS__6[[#This Row],[NImgs]]*1000/executionTime_30IMGS__6[[#This Row],[mean]]</f>
        <v>965.56163501770197</v>
      </c>
      <c r="S14" s="1">
        <f>$Q$2/executionTime_30IMGS__6[[#This Row],[mean]]</f>
        <v>159.02919214676535</v>
      </c>
      <c r="T14" s="1">
        <f>LOG(executionTime_30IMGS__6[[#This Row],[Blocks]],2)</f>
        <v>12</v>
      </c>
    </row>
    <row r="15" spans="1:20" x14ac:dyDescent="0.35">
      <c r="A15">
        <v>8192</v>
      </c>
      <c r="B15">
        <v>3</v>
      </c>
      <c r="C15">
        <v>4.7156666666666665</v>
      </c>
      <c r="D15" s="1">
        <f>executionTime_3IMGS__5[[#This Row],[NImgs]]*1000/executionTime_3IMGS__5[[#This Row],[mean]]</f>
        <v>636.17728140241752</v>
      </c>
      <c r="E15" s="1">
        <f>$C$2/executionTime_3IMGS__5[[#This Row],[mean]]</f>
        <v>106.54831413020429</v>
      </c>
      <c r="F15" s="1">
        <f>LOG(executionTime_3IMGS__5[[#This Row],[Blocks]],2)</f>
        <v>13</v>
      </c>
      <c r="H15">
        <v>8192</v>
      </c>
      <c r="I15">
        <v>15</v>
      </c>
      <c r="J15">
        <v>16.534333333333333</v>
      </c>
      <c r="K15" s="1">
        <f>executionTime_15IMGS__5[[#This Row],[NImgs]]*1000/executionTime_15IMGS__5[[#This Row],[mean]]</f>
        <v>907.20319335524061</v>
      </c>
      <c r="L15" s="1">
        <f>$J$2/executionTime_15IMGS__5[[#This Row],[mean]]</f>
        <v>149.54149950607825</v>
      </c>
      <c r="M15" s="1">
        <f>LOG(executionTime_15IMGS__5[[#This Row],[Blocks]],2)</f>
        <v>13</v>
      </c>
      <c r="O15">
        <v>8192</v>
      </c>
      <c r="P15">
        <v>30</v>
      </c>
      <c r="Q15">
        <v>30.326333333333334</v>
      </c>
      <c r="R15" s="1">
        <f>executionTime_30IMGS__6[[#This Row],[NImgs]]*1000/executionTime_30IMGS__6[[#This Row],[mean]]</f>
        <v>989.23927499752688</v>
      </c>
      <c r="S15" s="1">
        <f>$Q$2/executionTime_30IMGS__6[[#This Row],[mean]]</f>
        <v>162.92892865386514</v>
      </c>
      <c r="T15" s="1">
        <f>LOG(executionTime_30IMGS__6[[#This Row],[Blocks]],2)</f>
        <v>13</v>
      </c>
    </row>
    <row r="16" spans="1:20" x14ac:dyDescent="0.35">
      <c r="A16">
        <v>16384</v>
      </c>
      <c r="B16">
        <v>3</v>
      </c>
      <c r="C16">
        <v>5.2149999999999999</v>
      </c>
      <c r="D16" s="1">
        <f>executionTime_3IMGS__5[[#This Row],[NImgs]]*1000/executionTime_3IMGS__5[[#This Row],[mean]]</f>
        <v>575.26366251198465</v>
      </c>
      <c r="E16" s="1">
        <f>$C$2/executionTime_3IMGS__5[[#This Row],[mean]]</f>
        <v>96.346372643016934</v>
      </c>
      <c r="F16" s="1">
        <f>LOG(executionTime_3IMGS__5[[#This Row],[Blocks]],2)</f>
        <v>14</v>
      </c>
      <c r="H16">
        <v>16384</v>
      </c>
      <c r="I16">
        <v>15</v>
      </c>
      <c r="J16">
        <v>17.358666666666668</v>
      </c>
      <c r="K16" s="1">
        <f>executionTime_15IMGS__5[[#This Row],[NImgs]]*1000/executionTime_15IMGS__5[[#This Row],[mean]]</f>
        <v>864.12166833090089</v>
      </c>
      <c r="L16" s="1">
        <f>$J$2/executionTime_15IMGS__5[[#This Row],[mean]]</f>
        <v>142.44002995621781</v>
      </c>
      <c r="M16" s="1">
        <f>LOG(executionTime_15IMGS__5[[#This Row],[Blocks]],2)</f>
        <v>14</v>
      </c>
      <c r="O16">
        <v>16384</v>
      </c>
      <c r="P16">
        <v>30</v>
      </c>
      <c r="Q16">
        <v>31.476666666666667</v>
      </c>
      <c r="R16" s="1">
        <f>executionTime_30IMGS__6[[#This Row],[NImgs]]*1000/executionTime_30IMGS__6[[#This Row],[mean]]</f>
        <v>953.08694270888486</v>
      </c>
      <c r="S16" s="1">
        <f>$Q$2/executionTime_30IMGS__6[[#This Row],[mean]]</f>
        <v>156.97459493804934</v>
      </c>
      <c r="T16" s="1">
        <f>LOG(executionTime_30IMGS__6[[#This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0 G A A B Q S w M E F A A C A A g A 8 I K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8 I K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C t l p 9 B F B J Z w M A A K B o A A A T A B w A R m 9 y b X V s Y X M v U 2 V j d G l v b j E u b S C i G A A o o B Q A A A A A A A A A A A A A A A A A A A A A A A A A A A D t m + 9 P 2 k A Y x 9 + T 8 D 9 c 6 h t M G k I L u G S G F 4 q b m q h j g t s L W c x Z T u i 8 9 s h d y 6 b E / 3 2 H s A H x 5 0 L x 6 b I v b 8 C r v f s + 5 8 f m 0 y t n R J C E K m b t 6 b u 3 X S w U C 2 b A t e g x 8 V M E 6 a S 1 E 0 b i o n p 4 v N 9 m D S Z F U i w w + / q k w 3 4 Y C 9 v U N K P y n g r S S M R J 6 W M o R b m p 4 s T + Y E p O 8 3 3 3 z A h t u i a N 4 5 t u 8 8 j 2 1 9 L q u x 3 P d P d b Z 7 t h z / Y e G 9 v M p T 1 t p O T 9 m F 0 t T C o T 8 8 X r P p K j H J i R s + m e 7 w k Z R m E i d M P Z d l z W t C d H s W n U X P Y h D l Q v j P s N z 6 / 7 L v u c q k S 0 k x s p G v O P 5 R M V i 2 + b 7 r S e D e f Q h j Y J v 7 V D h Y z L W 5 4 I 1 g u Z D E d C S u X Y S j v 8 0 p 5 m 8 0 e 2 j w P B e 7 a y 0 m w i X H Y + O 7 A j Z T v g k m v T S H S 6 O M K x z X Q V B j x R L A m H C 1 1 2 N I / N l d L R t I T O z V C Y 0 o u J 3 P H Y 2 Z U q u D a 2 e P u 7 W 7 X y 5 M w 7 l 4 2 d k 8 O o / 0 j z q f p h 7 J / I T t n D Y 0 s T b Q 8 n 9 g C L 0 + h S 6 L u 7 e R G n v N / X 6 X A 4 C W N L H 4 h 5 G f t a p c P S w z o n v f 8 J O o s 2 G X L s R I L H t k 3 w Y M C O Q p O U d 0 Z C 8 7 4 o n S + l s X P 4 O 4 6 U k 6 H m u Y q F M H 4 6 2 t N A e / W c E D 0 N A q S B 9 K p I V y s 5 Q X o a B E g D 6 b 9 H e s N 5 T D x K / q Z D A L Y P + w D X 6 + F 6 5 h 8 5 A R s S A r I z u 2 J X 8 k Q 2 X A R k Z + w i V R K w q 3 A R c L 1 e F 8 k H 2 H A R k J 2 1 i + S D b L g I y M 7 Y R W o k Y N f g I u B 6 v S 6 S D 7 D h I i A 7 a x f J B 9 l w E Z C d N d l 1 G r I v D m z C r 0 p f S 8 V 7 w P x 5 z D s D b X P 8 C 5 z P k + b k + b p X o X r A / i z i s 1 h g H I y v z r i f T 8 Z 9 M A 7 G M 1 8 8 o f G V O h Z P I O L r X T z J B 9 h Y P A H Z W d 9 i b u W C b N x V g u y s y X 5 H Q z Y W T y D d b y Q n F d I v B j 5 L O t Z Q g H q G q P s 5 R h 1 L K U B 9 B d Q n s 9 l p 7 Z J t C K 5 3 l x K 8 g H H 9 / 8 O 4 J f S 9 5 G a C 8 5 P / G m / C + U I p 5 L y T 7 R e e A / + q 9 R Q Q D + I z u s J T P Q l a u M S / R l V A P I h f V d + X r Y Z I 2 z 2 o D b A n w Z 5 2 M 7 I H w w H 4 R N d 7 0 n U a D 6 I D 8 E l F h 2 Z f n A / R A f a k o k P N P U Q H 4 J O I D j X 4 E B 2 A T y E 6 N J v u q h A d Y E 8 q O t T c Q 3 Q A P o n o U I M P 0 Q H 4 F K J D t A c b o g P s S U W H m n u I D s A n E R 1 q 8 C E 6 A H 9 d 4 P 8 C U E s B A i 0 A F A A C A A g A 8 I K 2 W p w r 6 6 a k A A A A 9 g A A A B I A A A A A A A A A A A A A A A A A A A A A A E N v b m Z p Z y 9 Q Y W N r Y W d l L n h t b F B L A Q I t A B Q A A g A I A P C C t l o P y u m r p A A A A O k A A A A T A A A A A A A A A A A A A A A A A P A A A A B b Q 2 9 u d G V u d F 9 U e X B l c 1 0 u e G 1 s U E s B A i 0 A F A A C A A g A 8 I K 2 W n 0 E U E l n A w A A o G g A A B M A A A A A A A A A A A A A A A A A 4 Q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Y B A A A A A A A W d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x M T I 4 N T g 2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E w M D A 1 O T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w N j A x M j A 1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M 0 N D Y w N D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M x M D g x N z N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2 V 4 Z W N 1 d G l v b l R p b W V f M z B J T U d T X 1 8 y I i A v P j x F b n R y e S B U e X B l P S J S Z W N v d m V y e V R h c m d l d F N o Z W V 0 I i B W Y W x 1 Z T 0 i c 1 Y y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E x h c 3 R V c G R h d G V k I i B W Y W x 1 Z T 0 i Z D I w M j U t M D U t M j J U M T Q 6 M j I 6 M z Q u M j k z O D Y z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N S 4 5 N j Q 3 O D I z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N S 4 5 N D E w O T Q y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y V D E 0 O j I y O j M 1 L j k z M D E y M z N a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N T I z M D A 1 M 1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Y u M T c w M T U 2 N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i 4 x M T M 4 O D c 2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Y 3 M D U 4 M T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N j E y M D U w N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L 0 F 1 d G 9 S Z W 1 v d m V k Q 2 9 s d W 1 u c z E u e 1 R o c m V h Z H M s M H 0 m c X V v d D s s J n F 1 b 3 Q 7 U 2 V j d G l v b j E v Z X h l Y 3 V 0 a W 9 u V G l t Z V 8 x M D B J T U d T L 0 F 1 d G 9 S Z W 1 v d m V k Q 2 9 s d W 1 u c z E u e 0 5 J b W d z L D F 9 J n F 1 b 3 Q 7 L C Z x d W 9 0 O 1 N l Y 3 R p b 2 4 x L 2 V 4 Z W N 1 d G l v b l R p b W V f M T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Q 2 Z T A 1 Z i 1 l O W V h L T R k Z m E t O T U 3 Y S 0 3 Z j J h M G Q 2 O G F j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U 5 N T g 0 M z B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M E l N R 1 M v Q X V 0 b 1 J l b W 9 2 Z W R D b 2 x 1 b W 5 z M S 5 7 V G h y Z W F k c y w w f S Z x d W 9 0 O y w m c X V v d D t T Z W N 0 a W 9 u M S 9 l e G V j d X R p b 2 5 U a W 1 l X z I w M E l N R 1 M v Q X V 0 b 1 J l b W 9 2 Z W R D b 2 x 1 b W 5 z M S 5 7 T k l t Z 3 M s M X 0 m c X V v d D s s J n F 1 b 3 Q 7 U 2 V j d G l v b j E v Z X h l Y 3 V 0 a W 9 u V G l t Z V 8 y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j R m N D A z L T g 4 Y W Q t N D I 3 O C 0 4 N z l l L W E w O D k 5 N z A w Y z N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g u O D Q z O T Q w N l o i I C 8 + P E V u d H J 5 I F R 5 c G U 9 I k Z p b G x F c n J v c k N v Z G U i I F Z h b H V l P S J z V W 5 r b m 9 3 b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S k v Q X V 0 b 1 J l b W 9 2 Z W R D b 2 x 1 b W 5 z M S 5 7 Q m x v Y 2 t z L D B 9 J n F 1 b 3 Q 7 L C Z x d W 9 0 O 1 N l Y 3 R p b 2 4 x L 2 V 4 Z W N 1 d G l v b l R p b W V f M 0 l N R 1 M g K D U p L 0 F 1 d G 9 S Z W 1 v d m V k Q 2 9 s d W 1 u c z E u e 0 5 J b W d z L D F 9 J n F 1 b 3 Q 7 L C Z x d W 9 0 O 1 N l Y 3 R p b 2 4 x L 2 V 4 Z W N 1 d G l v b l R p b W V f M 0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4 M 2 I 1 N G Q t M 2 M x N S 0 0 Y 2 Y x L T k x N T A t M T V k O W M 0 O D F l M 2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g u N z k 5 M j c 5 M l o i I C 8 + P E V u d H J 5 I F R 5 c G U 9 I k Z p b G x F c n J v c k N v Z G U i I F Z h b H V l P S J z V W 5 r b m 9 3 b i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U p L 0 F 1 d G 9 S Z W 1 v d m V k Q 2 9 s d W 1 u c z E u e 0 J s b 2 N r c y w w f S Z x d W 9 0 O y w m c X V v d D t T Z W N 0 a W 9 u M S 9 l e G V j d X R p b 2 5 U a W 1 l X z E 1 S U 1 H U y A o N S k v Q X V 0 b 1 J l b W 9 2 Z W R D b 2 x 1 b W 5 z M S 5 7 T k l t Z 3 M s M X 0 m c X V v d D s s J n F 1 b 3 Q 7 U 2 V j d G l v b j E v Z X h l Y 3 V 0 a W 9 u V G l t Z V 8 x N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O T k w M G Q 0 L W U 0 N m Q t N D V h N y 1 h M D B l L T B m Y T F k O T E 1 M j V j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Y 1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y M j o z O C 4 3 M D A 5 O D k 5 W i I g L z 4 8 R W 5 0 c n k g V H l w Z T 0 i R m l s b E V y c m 9 y Q 2 9 k Z S I g V m F s d W U 9 I n N V b m t u b 3 d u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i k v Q X V 0 b 1 J l b W 9 2 Z W R D b 2 x 1 b W 5 z M S 5 7 Q m x v Y 2 t z L D B 9 J n F 1 b 3 Q 7 L C Z x d W 9 0 O 1 N l Y 3 R p b 2 4 x L 2 V 4 Z W N 1 d G l v b l R p b W V f M z B J T U d T I C g 2 K S 9 B d X R v U m V t b 3 Z l Z E N v b H V t b n M x L n t O S W 1 n c y w x f S Z x d W 9 0 O y w m c X V v d D t T Z W N 0 a W 9 u M S 9 l e G V j d X R p b 2 5 U a W 1 l X z M w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k N m R j N 2 U t N 2 J j M y 0 0 M D J h L T l i M z c t O D V m M 2 Q y Z D d k Y z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k 1 O D g 5 N D N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y k v Q X V 0 b 1 J l b W 9 2 Z W R D b 2 x 1 b W 5 z M S 5 7 V G h y Z W F k c y w w f S Z x d W 9 0 O y w m c X V v d D t T Z W N 0 a W 9 u M S 9 l e G V j d X R p b 2 5 U a W 1 l X z M w S U 1 H U y A o N y k v Q X V 0 b 1 J l b W 9 2 Z W R D b 2 x 1 b W 5 z M S 5 7 T k l t Z 3 M s M X 0 m c X V v d D s s J n F 1 b 3 Q 7 U 2 V j d G l v b j E v Z X h l Y 3 V 0 a W 9 u V G l t Z V 8 z M E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c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T Q z N G E 2 Z C 0 5 M m V i L T Q x O T E t O D Z j O C 0 z M W R l M z J j N W M w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4 L j k x N j Q 0 O D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g K D I p L 0 F 1 d G 9 S Z W 1 v d m V k Q 2 9 s d W 1 u c z E u e 1 R o c m V h Z H M s M H 0 m c X V v d D s s J n F 1 b 3 Q 7 U 2 V j d G l v b j E v Z X h l Y 3 V 0 a W 9 u V G l t Z V 8 x M D B J T U d T I C g y K S 9 B d X R v U m V t b 3 Z l Z E N v b H V t b n M x L n t O S W 1 n c y w x f S Z x d W 9 0 O y w m c X V v d D t T Z W N 0 a W 9 u M S 9 l e G V j d X R p b 2 5 U a W 1 l X z E w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Y 3 N z Q x M T I t M 2 F k N y 0 0 N 2 N l L T g 1 Y z Y t Z m M y N T R m O G M 5 N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g u O D c x O T I x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A o M i k v Q X V 0 b 1 J l b W 9 2 Z W R D b 2 x 1 b W 5 z M S 5 7 V G h y Z W F k c y w w f S Z x d W 9 0 O y w m c X V v d D t T Z W N 0 a W 9 u M S 9 l e G V j d X R p b 2 5 U a W 1 l X z I w M E l N R 1 M g K D I p L 0 F 1 d G 9 S Z W 1 v d m V k Q 2 9 s d W 1 u c z E u e 0 5 J b W d z L D F 9 J n F 1 b 3 Q 7 L C Z x d W 9 0 O 1 N l Y 3 R p b 2 4 x L 2 V 4 Z W N 1 d G l v b l R p b W V f M j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k N T c 1 Z D Q t Y T l m Y S 0 0 M 2 Y 1 L W F i O G Y t Y z J m M z Q 2 N z U 2 N D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k u M T Y 4 M T M z N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L 0 F 1 d G 9 S Z W 1 v d m V k Q 2 9 s d W 1 u c z E u e 1 R o c m V h Z H N Q Z X J C b G 9 j a y w w f S Z x d W 9 0 O y w m c X V v d D t T Z W N 0 a W 9 u M S 9 0 Z X N 0 V F B C X z N J T U d T L 0 F 1 d G 9 S Z W 1 v d m V k Q 2 9 s d W 1 u c z E u e 0 5 J b W d z L D F 9 J n F 1 b 3 Q 7 L C Z x d W 9 0 O 1 N l Y 3 R p b 2 4 x L 3 R l c 3 R U U E J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R l Y z R l Z C 1 j N j N l L T Q 5 O T c t Y j Z j Y i 0 z Z j c 0 M T Z l N m M x Y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k u M T A x O T Q z M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9 B d X R v U m V t b 3 Z l Z E N v b H V t b n M x L n t U a H J l Y W R z U G V y Q m x v Y 2 s s M H 0 m c X V v d D s s J n F 1 b 3 Q 7 U 2 V j d G l v b j E v d G V z d F R Q Q l 8 x N U l N R 1 M v Q X V 0 b 1 J l b W 9 2 Z W R D b 2 x 1 b W 5 z M S 5 7 T k l t Z 3 M s M X 0 m c X V v d D s s J n F 1 b 3 Q 7 U 2 V j d G l v b j E v d G V z d F R Q Q l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M T V h Z D M t Y j N l O S 0 0 N j Q 1 L W I 4 Y j c t N G Z l M z l h Z j c 2 M T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V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5 L j A 1 M T g y N j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v Q X V 0 b 1 J l b W 9 2 Z W R D b 2 x 1 b W 5 z M S 5 7 V G h y Z W F k c 1 B l c k J s b 2 N r L D B 9 J n F 1 b 3 Q 7 L C Z x d W 9 0 O 1 N l Y 3 R p b 2 4 x L 3 R l c 3 R U U E J f M z B J T U d T L 0 F 1 d G 9 S Z W 1 v d m V k Q 2 9 s d W 1 u c z E u e 0 5 J b W d z L D F 9 J n F 1 b 3 Q 7 L C Z x d W 9 0 O 1 N l Y 3 R p b 2 4 x L 3 R l c 3 R U U E J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M 1 O D U 4 M j M t N z V h Y i 0 0 M z c 0 L W F m Z T U t N D Q w N D d m Y 2 V h M j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Q u M j Q 5 N z E y O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y K S 9 B d X R v U m V t b 3 Z l Z E N v b H V t b n M x L n t U a H J l Y W R z U G V y Q m x v Y 2 s s M H 0 m c X V v d D s s J n F 1 b 3 Q 7 U 2 V j d G l v b j E v d G V z d F R Q Q l 8 z S U 1 H U y A o M i k v Q X V 0 b 1 J l b W 9 2 Z W R D b 2 x 1 b W 5 z M S 5 7 T k l t Z 3 M s M X 0 m c X V v d D s s J n F 1 b 3 Q 7 U 2 V j d G l v b j E v d G V z d F R Q Q l 8 z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R i M z Y 5 Z C 0 5 N m J i L T Q 4 M j U t O D c 3 O S 1 m O G Z i Y W J j M D Q x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Q u M T M 2 N z k 0 N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i k v Q X V 0 b 1 J l b W 9 2 Z W R D b 2 x 1 b W 5 z M S 5 7 V G h y Z W F k c 1 B l c k J s b 2 N r L D B 9 J n F 1 b 3 Q 7 L C Z x d W 9 0 O 1 N l Y 3 R p b 2 4 x L 3 R l c 3 R U U E J f M T V J T U d T I C g y K S 9 B d X R v U m V t b 3 Z l Z E N v b H V t b n M x L n t O S W 1 n c y w x f S Z x d W 9 0 O y w m c X V v d D t T Z W N 0 a W 9 u M S 9 0 Z X N 0 V F B C X z E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w M D l m Y m Y t Z G E w M i 0 0 Y W R i L W I x N T E t N j B l Z G N j Y 2 I 1 O T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F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E y N D g y N j J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I p L 0 F 1 d G 9 S Z W 1 v d m V k Q 2 9 s d W 1 u c z E u e 1 R o c m V h Z H N Q Z X J C b G 9 j a y w w f S Z x d W 9 0 O y w m c X V v d D t T Z W N 0 a W 9 u M S 9 0 Z X N 0 V F B C X z M w S U 1 H U y A o M i k v Q X V 0 b 1 J l b W 9 2 Z W R D b 2 x 1 b W 5 z M S 5 7 T k l t Z 3 M s M X 0 m c X V v d D s s J n F 1 b 3 Q 7 U 2 V j d G l v b j E v d G V z d F R Q Q l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M 4 N j l m Y 2 U t Y W Q 2 Y i 0 0 M T V h L T k 5 Y z U t Z j U 1 N j I x Z W Q 0 N D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j I 6 M z U u O T E x N j k 5 M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z K S 9 B d X R v U m V t b 3 Z l Z E N v b H V t b n M x L n t U a H J l Y W R z U G V y Q m x v Y 2 s s M H 0 m c X V v d D s s J n F 1 b 3 Q 7 U 2 V j d G l v b j E v d G V z d F R Q Q l 8 z S U 1 H U y A o M y k v Q X V 0 b 1 J l b W 9 2 Z W R D b 2 x 1 b W 5 z M S 5 7 T k l t Z 3 M s M X 0 m c X V v d D s s J n F 1 b 3 Q 7 U 2 V j d G l v b j E v d G V z d F R Q Q l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2 U 2 N D U 4 O S 0 5 O D J k L T Q 1 Z W U t Y W F h M y 1 l M z M 3 Y W U y O W J h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0 Z X N 0 V F B C X z E 1 S U 1 H U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y M j o z N C 4 0 O D I 4 N D M y W i I g L z 4 8 R W 5 0 c n k g V H l w Z T 0 i U m V j b 3 Z l c n l U Y X J n Z X R S b 3 c i I F Z h b H V l P S J s M S I g L z 4 8 R W 5 0 c n k g V H l w Z T 0 i U m V j b 3 Z l c n l U Y X J n Z X R D b 2 x 1 b W 4 i I F Z h b H V l P S J s N S I g L z 4 8 R W 5 0 c n k g V H l w Z T 0 i U m V j b 3 Z l c n l U Y X J n Z X R T a G V l d C I g V m F s d W U 9 I n N W M l 9 U U E I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M y k v Q X V 0 b 1 J l b W 9 2 Z W R D b 2 x 1 b W 5 z M S 5 7 V G h y Z W F k c 1 B l c k J s b 2 N r L D B 9 J n F 1 b 3 Q 7 L C Z x d W 9 0 O 1 N l Y 3 R p b 2 4 x L 3 R l c 3 R U U E J f M T V J T U d T I C g z K S 9 B d X R v U m V t b 3 Z l Z E N v b H V t b n M x L n t O S W 1 n c y w x f S Z x d W 9 0 O y w m c X V v d D t T Z W N 0 a W 9 u M S 9 0 Z X N 0 V F B C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J h Z D V m M W Q t M j J l Y i 0 0 M T g 4 L W F k N j Y t N z c x Z j N h Z G F k O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J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I y O j M 0 L j Q x M D M 5 M z R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M p L 0 F 1 d G 9 S Z W 1 v d m V k Q 2 9 s d W 1 u c z E u e 1 R o c m V h Z H N Q Z X J C b G 9 j a y w w f S Z x d W 9 0 O y w m c X V v d D t T Z W N 0 a W 9 u M S 9 0 Z X N 0 V F B C X z M w S U 1 H U y A o M y k v Q X V 0 b 1 J l b W 9 2 Z W R D b 2 x 1 b W 5 z M S 5 7 T k l t Z 3 M s M X 0 m c X V v d D s s J n F 1 b 3 Q 7 U 2 V j d G l v b j E v d G V z d F R Q Q l 8 z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j M W V h Z m U t Y z d h O S 0 0 M j V k L W I 3 Y j U t M W Y 1 N W I w Y 2 E w N 2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Y u M D g 0 N T c 4 M 1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0 K S 9 B d X R v U m V t b 3 Z l Z E N v b H V t b n M x L n t U a H J l Y W R z U G V y Q m x v Y 2 s s M H 0 m c X V v d D s s J n F 1 b 3 Q 7 U 2 V j d G l v b j E v d G V z d F R Q Q l 8 z S U 1 H U y A o N C k v Q X V 0 b 1 J l b W 9 2 Z W R D b 2 x 1 b W 5 z M S 5 7 T k l t Z 3 M s M X 0 m c X V v d D s s J n F 1 b 3 Q 7 U 2 V j d G l v b j E v d G V z d F R Q Q l 8 z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g 5 M D c 4 M C 0 3 Y 2 E 1 L T Q 0 Y z Q t O D c w N y 0 y Y z c 3 M G Y w M m Q 1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j I 6 M z Y u M D Q z M z Y w O F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C k v Q X V 0 b 1 J l b W 9 2 Z W R D b 2 x 1 b W 5 z M S 5 7 V G h y Z W F k c 1 B l c k J s b 2 N r L D B 9 J n F 1 b 3 Q 7 L C Z x d W 9 0 O 1 N l Y 3 R p b 2 4 x L 3 R l c 3 R U U E J f M T V J T U d T I C g 0 K S 9 B d X R v U m V t b 3 Z l Z E N v b H V t b n M x L n t O S W 1 n c y w x f S Z x d W 9 0 O y w m c X V v d D t T Z W N 0 a W 9 u M S 9 0 Z X N 0 V F B C X z E 1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F i O G I 0 O G E t O D A z N S 0 0 Y z l h L W I 4 Z W U t N z F h N W I 1 Z j g 1 N z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N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y V D E 0 O j I y O j M 2 L j A y M z Q x N D J a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Q p L 0 F 1 d G 9 S Z W 1 v d m V k Q 2 9 s d W 1 u c z E u e 1 R o c m V h Z H N Q Z X J C b G 9 j a y w w f S Z x d W 9 0 O y w m c X V v d D t T Z W N 0 a W 9 u M S 9 0 Z X N 0 V F B C X z M w S U 1 H U y A o N C k v Q X V 0 b 1 J l b W 9 2 Z W R D b 2 x 1 b W 5 z M S 5 7 T k l t Z 3 M s M X 0 m c X V v d D s s J n F 1 b 3 Q 7 U 2 V j d G l v b j E v d G V z d F R Q Q l 8 z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1 N D g 0 N D A t N G R i Y y 0 0 Z m N k L T l i Z D U t Z j E y N W R i Y j E z Y T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l c 3 R U U E J f M 0 l N R 1 N f X z U i I C 8 + P E V u d H J 5 I F R 5 c G U 9 I k Z p b G x l Z E N v b X B s Z X R l U m V z d W x 0 V G 9 X b 3 J r c 2 h l Z X Q i I F Z h b H V l P S J s M S I g L z 4 8 R W 5 0 c n k g V H l w Z T 0 i R m l s b E N v b H V t b l R 5 c G V z I i B W Y W x 1 Z T 0 i c 0 F 3 T U Y i I C 8 + P E V u d H J 5 I F R 5 c G U 9 I k Z p b G x M Y X N 0 V X B k Y X R l Z C I g V m F s d W U 9 I m Q y M D I 1 L T A 1 L T I y V D E 0 O j I y O j M 4 L j U 4 N D g 3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N J T U d T I C g 1 K S 9 B d X R v U m V t b 3 Z l Z E N v b H V t b n M x L n t U a H J l Y W R z U G V y Q m x v Y 2 s s M H 0 m c X V v d D s s J n F 1 b 3 Q 7 U 2 V j d G l v b j E v d G V z d F R Q Q l 8 z S U 1 H U y A o N S k v Q X V 0 b 1 J l b W 9 2 Z W R D b 2 x 1 b W 5 z M S 5 7 T k l t Z 3 M s M X 0 m c X V v d D s s J n F 1 b 3 Q 7 U 2 V j d G l v b j E v d G V z d F R Q Q l 8 z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V h N D c 2 N i 0 w Y T I y L T Q 5 N G Q t Y j M 0 N C 1 l Z T Y 0 N W I 1 Z j U w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d G V z d F R Q Q l 8 x N U l N R 1 N f X z U i I C 8 + P E V u d H J 5 I F R 5 c G U 9 I k Z p b G x l Z E N v b X B s Z X R l U m V z d W x 0 V G 9 X b 3 J r c 2 h l Z X Q i I F Z h b H V l P S J s M S I g L z 4 8 R W 5 0 c n k g V H l w Z T 0 i R m l s b E N v b H V t b l R 5 c G V z I i B W Y W x 1 Z T 0 i c 0 F 3 T U Y i I C 8 + P E V u d H J 5 I F R 5 c G U 9 I k Z p b G x M Y X N 0 V X B k Y X R l Z C I g V m F s d W U 9 I m Q y M D I 1 L T A 1 L T I y V D E 0 O j I y O j M 4 L j U 3 M T g 5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E 1 S U 1 H U y A o N S k v Q X V 0 b 1 J l b W 9 2 Z W R D b 2 x 1 b W 5 z M S 5 7 V G h y Z W F k c 1 B l c k J s b 2 N r L D B 9 J n F 1 b 3 Q 7 L C Z x d W 9 0 O 1 N l Y 3 R p b 2 4 x L 3 R l c 3 R U U E J f M T V J T U d T I C g 1 K S 9 B d X R v U m V t b 3 Z l Z E N v b H V t b n M x L n t O S W 1 n c y w x f S Z x d W 9 0 O y w m c X V v d D t T Z W N 0 a W 9 u M S 9 0 Z X N 0 V F B C X z E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w O D R i M j Q t M T J h Y y 0 0 Y j V m L W F k Z G Y t M D Y 3 Y z B h Y j N j M m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V F B C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G a W x s V G F y Z 2 V 0 I i B W Y W x 1 Z T 0 i c 3 R l c 3 R U U E J f M z B J T U d T X 1 8 1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N D o y M j o z O C 4 1 N T I 5 N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R Q Q l 8 z M E l N R 1 M g K D U p L 0 F 1 d G 9 S Z W 1 v d m V k Q 2 9 s d W 1 u c z E u e 1 R o c m V h Z H N Q Z X J C b G 9 j a y w w f S Z x d W 9 0 O y w m c X V v d D t T Z W N 0 a W 9 u M S 9 0 Z X N 0 V F B C X z M w S U 1 H U y A o N S k v Q X V 0 b 1 J l b W 9 2 Z W R D b 2 x 1 b W 5 z M S 5 7 T k l t Z 3 M s M X 0 m c X V v d D s s J n F 1 b 3 Q 7 U 2 V j d G l v b j E v d G V z d F R Q Q l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U U E J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X p v t 0 e S k X C / F k 7 P 2 Z V 3 T P j 3 d / 5 0 A 6 O c 2 6 v 2 w G d u M j Y g A A A A A O g A A A A A I A A C A A A A B e Q e q o G z c H C U 9 x o K X X U v W F T S 5 y Q G P v U 5 s N o I Z i K I K C m 1 A A A A A / p c T E K i U E F f w y 5 C o J 4 d z 9 l R o D 1 o z 4 / m D B 8 i 2 2 I 1 7 r L D 4 F Y p c n Y X f G X / 6 S f f Z x C d D I Y u v B c I D u A 0 7 0 I 3 Y p C V l w d j y m U L 7 a h t g S 2 O B 9 8 o e l F k A A A A D r 7 z D V n x y n g J S l y r 3 w G v Q / B O r 8 7 B i B J l V 4 P R Y o j P o u Q c E 3 L 1 E M x 7 9 Q B u 9 s p i 9 W b f x A 2 0 t V 1 w s / g / r h s r i e d Q Q R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V1</vt:lpstr>
      <vt:lpstr>V1_TPB</vt:lpstr>
      <vt:lpstr>V2</vt:lpstr>
      <vt:lpstr>V2_TPB</vt:lpstr>
      <vt:lpstr>V3</vt:lpstr>
      <vt:lpstr>V3_TPB</vt:lpstr>
      <vt:lpstr>V4</vt:lpstr>
      <vt:lpstr>V4_TPB</vt:lpstr>
      <vt:lpstr>V5</vt:lpstr>
      <vt:lpstr>V5_TPB</vt:lpstr>
      <vt:lpstr>V5_HighWorkload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2025-05-22T15:57:41Z</dcterms:modified>
</cp:coreProperties>
</file>