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zymes28dec18\OMP-new-charges\"/>
    </mc:Choice>
  </mc:AlternateContent>
  <bookViews>
    <workbookView xWindow="0" yWindow="0" windowWidth="2454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5" i="1" l="1"/>
  <c r="Q72" i="1"/>
  <c r="I80" i="1"/>
  <c r="I79" i="1"/>
  <c r="K51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E49" i="1"/>
  <c r="E50" i="1"/>
  <c r="E51" i="1"/>
  <c r="E52" i="1"/>
  <c r="E53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48" i="1"/>
  <c r="L49" i="1"/>
  <c r="L50" i="1"/>
  <c r="L48" i="1"/>
  <c r="J49" i="1"/>
  <c r="J50" i="1"/>
  <c r="J48" i="1"/>
  <c r="D82" i="1"/>
  <c r="K71" i="1"/>
  <c r="K72" i="1"/>
  <c r="K73" i="1"/>
  <c r="K74" i="1"/>
  <c r="K75" i="1"/>
  <c r="K76" i="1"/>
  <c r="K77" i="1"/>
  <c r="K78" i="1"/>
  <c r="K79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47" i="1"/>
  <c r="X8" i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S40" i="1"/>
  <c r="I41" i="1"/>
  <c r="D41" i="1"/>
  <c r="J51" i="1" l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I82" i="1"/>
  <c r="J82" i="1" s="1"/>
  <c r="K80" i="1"/>
  <c r="L62" i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K82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L80" i="1" l="1"/>
</calcChain>
</file>

<file path=xl/sharedStrings.xml><?xml version="1.0" encoding="utf-8"?>
<sst xmlns="http://schemas.openxmlformats.org/spreadsheetml/2006/main" count="357" uniqueCount="100">
  <si>
    <t>P</t>
  </si>
  <si>
    <t>O1P</t>
  </si>
  <si>
    <t>O2</t>
  </si>
  <si>
    <t>O2P</t>
  </si>
  <si>
    <t>O3P</t>
  </si>
  <si>
    <t>;new</t>
  </si>
  <si>
    <t>O5'</t>
  </si>
  <si>
    <t>OS</t>
  </si>
  <si>
    <t>C5'</t>
  </si>
  <si>
    <t>CT</t>
  </si>
  <si>
    <t>H5'1</t>
  </si>
  <si>
    <t>H1</t>
  </si>
  <si>
    <t>H5'2</t>
  </si>
  <si>
    <t>C4'</t>
  </si>
  <si>
    <t>H4'</t>
  </si>
  <si>
    <t>O4'</t>
  </si>
  <si>
    <t>C1'</t>
  </si>
  <si>
    <t>H1'</t>
  </si>
  <si>
    <t>H2</t>
  </si>
  <si>
    <t>N1</t>
  </si>
  <si>
    <t>N*</t>
  </si>
  <si>
    <t>C6</t>
  </si>
  <si>
    <t>CM</t>
  </si>
  <si>
    <t>C7</t>
  </si>
  <si>
    <t>C</t>
  </si>
  <si>
    <t>C5</t>
  </si>
  <si>
    <t>H5</t>
  </si>
  <si>
    <t>HA</t>
  </si>
  <si>
    <t>C4</t>
  </si>
  <si>
    <t>O4</t>
  </si>
  <si>
    <t>O</t>
  </si>
  <si>
    <t>N3</t>
  </si>
  <si>
    <t>NA</t>
  </si>
  <si>
    <t>H3</t>
  </si>
  <si>
    <t>H</t>
  </si>
  <si>
    <t>C2</t>
  </si>
  <si>
    <t>O71</t>
  </si>
  <si>
    <t>O72</t>
  </si>
  <si>
    <t>C3'</t>
  </si>
  <si>
    <t>H3'</t>
  </si>
  <si>
    <t>C2'</t>
  </si>
  <si>
    <t>H2'1</t>
  </si>
  <si>
    <t>O2'</t>
  </si>
  <si>
    <t>OH</t>
  </si>
  <si>
    <t>HO'2</t>
  </si>
  <si>
    <t>HO</t>
  </si>
  <si>
    <t>O3'</t>
  </si>
  <si>
    <t>H3T</t>
  </si>
  <si>
    <t>[</t>
  </si>
  <si>
    <t>atoms</t>
  </si>
  <si>
    <t>]</t>
  </si>
  <si>
    <t>;</t>
  </si>
  <si>
    <t>nr</t>
  </si>
  <si>
    <t>type</t>
  </si>
  <si>
    <t>resnr</t>
  </si>
  <si>
    <t>residue</t>
  </si>
  <si>
    <t>atom</t>
  </si>
  <si>
    <t>cgnr</t>
  </si>
  <si>
    <t>charge</t>
  </si>
  <si>
    <t>mass</t>
  </si>
  <si>
    <t>typeB</t>
  </si>
  <si>
    <t>chargeB</t>
  </si>
  <si>
    <t>massB</t>
  </si>
  <si>
    <t>RU</t>
  </si>
  <si>
    <t>rtp</t>
  </si>
  <si>
    <t>RUP</t>
  </si>
  <si>
    <t>q</t>
  </si>
  <si>
    <t>qtot</t>
  </si>
  <si>
    <t>H4</t>
  </si>
  <si>
    <t>H6</t>
  </si>
  <si>
    <t>RG</t>
  </si>
  <si>
    <t>;rna.rtp.1aug17</t>
  </si>
  <si>
    <t>OMP</t>
  </si>
  <si>
    <t>[atoms]</t>
  </si>
  <si>
    <t>Running tot.</t>
  </si>
  <si>
    <t>new running tot</t>
  </si>
  <si>
    <t>Shoot for -3</t>
  </si>
  <si>
    <t>From</t>
  </si>
  <si>
    <t>File</t>
  </si>
  <si>
    <t>'topol_RNA2.itp'</t>
  </si>
  <si>
    <t>was</t>
  </si>
  <si>
    <t>generated</t>
  </si>
  <si>
    <t>By</t>
  </si>
  <si>
    <t>user:</t>
  </si>
  <si>
    <t>pmuino</t>
  </si>
  <si>
    <t>On</t>
  </si>
  <si>
    <t>host:</t>
  </si>
  <si>
    <t>comet-ln2.sdsc.edu</t>
  </si>
  <si>
    <t>At</t>
  </si>
  <si>
    <t>date:</t>
  </si>
  <si>
    <t>Fri</t>
  </si>
  <si>
    <t>May</t>
  </si>
  <si>
    <t>New OMP</t>
  </si>
  <si>
    <t>CG</t>
  </si>
  <si>
    <t>OD1</t>
  </si>
  <si>
    <t>OD2</t>
  </si>
  <si>
    <t>ASP</t>
  </si>
  <si>
    <t>get -3 if  C7 =+.3</t>
  </si>
  <si>
    <t>but these numbers now seem more consistent with carboxlyates</t>
  </si>
  <si>
    <t>old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</si>
</sst>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1" fillId="0" borderId="0" xfId="0" applyFont="1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topLeftCell="A58" workbookViewId="0">
      <selection activeCell="Q76" sqref="Q76"/>
    </sheetView>
  </sheetViews>
  <sheetFormatPr defaultRowHeight="15" x14ac:dyDescent="0.25"/>
  <sheetData>
    <row r="1" spans="1:24" x14ac:dyDescent="0.25">
      <c r="M1" t="s">
        <v>77</v>
      </c>
      <c r="N1" t="s">
        <v>51</v>
      </c>
      <c r="O1" t="s">
        <v>78</v>
      </c>
      <c r="P1" t="s">
        <v>79</v>
      </c>
      <c r="Q1" t="s">
        <v>80</v>
      </c>
      <c r="R1" t="s">
        <v>81</v>
      </c>
    </row>
    <row r="2" spans="1:24" x14ac:dyDescent="0.25">
      <c r="N2" t="s">
        <v>51</v>
      </c>
      <c r="O2" t="s">
        <v>82</v>
      </c>
      <c r="P2" t="s">
        <v>83</v>
      </c>
      <c r="Q2" t="s">
        <v>84</v>
      </c>
      <c r="R2">
        <v>-505010</v>
      </c>
    </row>
    <row r="3" spans="1:24" x14ac:dyDescent="0.25">
      <c r="A3" t="s">
        <v>71</v>
      </c>
      <c r="N3" t="s">
        <v>51</v>
      </c>
      <c r="O3" t="s">
        <v>85</v>
      </c>
      <c r="P3" t="s">
        <v>86</v>
      </c>
      <c r="Q3" t="s">
        <v>87</v>
      </c>
    </row>
    <row r="4" spans="1:24" x14ac:dyDescent="0.25">
      <c r="A4" t="s">
        <v>48</v>
      </c>
      <c r="B4" t="s">
        <v>72</v>
      </c>
      <c r="C4" t="s">
        <v>50</v>
      </c>
      <c r="N4" t="s">
        <v>51</v>
      </c>
      <c r="O4" t="s">
        <v>88</v>
      </c>
      <c r="P4" t="s">
        <v>89</v>
      </c>
      <c r="Q4" t="s">
        <v>90</v>
      </c>
      <c r="R4" t="s">
        <v>91</v>
      </c>
      <c r="S4">
        <v>17</v>
      </c>
      <c r="T4" s="3">
        <v>0.2769212962962963</v>
      </c>
      <c r="U4">
        <v>2019</v>
      </c>
    </row>
    <row r="5" spans="1:24" x14ac:dyDescent="0.25">
      <c r="A5" t="s">
        <v>73</v>
      </c>
      <c r="G5" t="s">
        <v>74</v>
      </c>
      <c r="J5" t="s">
        <v>75</v>
      </c>
      <c r="M5" t="s">
        <v>49</v>
      </c>
      <c r="W5" t="s">
        <v>76</v>
      </c>
    </row>
    <row r="6" spans="1:24" x14ac:dyDescent="0.25">
      <c r="B6" t="s">
        <v>0</v>
      </c>
      <c r="C6" t="s">
        <v>0</v>
      </c>
      <c r="D6">
        <v>1.464</v>
      </c>
      <c r="E6">
        <v>1</v>
      </c>
      <c r="G6">
        <f>D6</f>
        <v>1.464</v>
      </c>
      <c r="I6">
        <v>1.464</v>
      </c>
      <c r="J6">
        <f>G6</f>
        <v>1.464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  <c r="V6" t="s">
        <v>61</v>
      </c>
      <c r="W6" t="s">
        <v>62</v>
      </c>
    </row>
    <row r="7" spans="1:24" x14ac:dyDescent="0.25">
      <c r="B7" t="s">
        <v>1</v>
      </c>
      <c r="C7" t="s">
        <v>2</v>
      </c>
      <c r="D7">
        <v>-0.86599999999999999</v>
      </c>
      <c r="E7">
        <v>2</v>
      </c>
      <c r="G7">
        <f>G6+D7</f>
        <v>0.59799999999999998</v>
      </c>
      <c r="I7">
        <v>-0.86599999999999999</v>
      </c>
      <c r="J7">
        <f>I7+J6</f>
        <v>0.59799999999999998</v>
      </c>
      <c r="M7" t="s">
        <v>55</v>
      </c>
      <c r="N7">
        <v>105</v>
      </c>
      <c r="O7" t="s">
        <v>63</v>
      </c>
      <c r="P7" t="s">
        <v>64</v>
      </c>
      <c r="Q7" t="s">
        <v>65</v>
      </c>
      <c r="R7" t="s">
        <v>66</v>
      </c>
      <c r="S7" s="1">
        <v>-2.2999999999999998</v>
      </c>
    </row>
    <row r="8" spans="1:24" x14ac:dyDescent="0.25">
      <c r="B8" t="s">
        <v>3</v>
      </c>
      <c r="C8" t="s">
        <v>2</v>
      </c>
      <c r="D8">
        <v>-0.86599999999999999</v>
      </c>
      <c r="E8">
        <v>3</v>
      </c>
      <c r="G8">
        <f t="shared" ref="G8:G39" si="0">G7+D8</f>
        <v>-0.26800000000000002</v>
      </c>
      <c r="I8">
        <v>-0.86599999999999999</v>
      </c>
      <c r="J8">
        <f t="shared" ref="J8:J39" si="1">I8+J7</f>
        <v>-0.26800000000000002</v>
      </c>
      <c r="M8">
        <v>1</v>
      </c>
      <c r="N8" t="s">
        <v>0</v>
      </c>
      <c r="O8">
        <v>105</v>
      </c>
      <c r="P8" t="s">
        <v>63</v>
      </c>
      <c r="Q8" t="s">
        <v>0</v>
      </c>
      <c r="R8">
        <v>1</v>
      </c>
      <c r="S8">
        <v>1.1662999999999999</v>
      </c>
      <c r="T8">
        <v>30.97</v>
      </c>
      <c r="U8" t="s">
        <v>51</v>
      </c>
      <c r="V8" t="s">
        <v>67</v>
      </c>
      <c r="W8">
        <v>1.1659999999999999</v>
      </c>
      <c r="X8">
        <f>S8</f>
        <v>1.1662999999999999</v>
      </c>
    </row>
    <row r="9" spans="1:24" x14ac:dyDescent="0.25">
      <c r="B9" t="s">
        <v>4</v>
      </c>
      <c r="C9" t="s">
        <v>2</v>
      </c>
      <c r="D9">
        <v>-0.86599999999999999</v>
      </c>
      <c r="E9">
        <v>4</v>
      </c>
      <c r="F9" t="s">
        <v>5</v>
      </c>
      <c r="G9">
        <f t="shared" si="0"/>
        <v>-1.1339999999999999</v>
      </c>
      <c r="I9">
        <v>-0.86599999999999999</v>
      </c>
      <c r="J9">
        <f t="shared" si="1"/>
        <v>-1.1339999999999999</v>
      </c>
      <c r="M9">
        <v>2</v>
      </c>
      <c r="N9" t="s">
        <v>2</v>
      </c>
      <c r="O9">
        <v>105</v>
      </c>
      <c r="P9" t="s">
        <v>63</v>
      </c>
      <c r="Q9" t="s">
        <v>1</v>
      </c>
      <c r="R9">
        <v>2</v>
      </c>
      <c r="S9">
        <v>-0.95340000000000003</v>
      </c>
      <c r="T9">
        <v>16</v>
      </c>
      <c r="U9" t="s">
        <v>51</v>
      </c>
      <c r="V9" t="s">
        <v>67</v>
      </c>
      <c r="W9">
        <v>0.21290000000000001</v>
      </c>
      <c r="X9">
        <f>X8+S9</f>
        <v>0.21289999999999987</v>
      </c>
    </row>
    <row r="10" spans="1:24" x14ac:dyDescent="0.25">
      <c r="B10" t="s">
        <v>6</v>
      </c>
      <c r="C10" t="s">
        <v>7</v>
      </c>
      <c r="D10">
        <v>-0.86599999999999999</v>
      </c>
      <c r="E10">
        <v>5</v>
      </c>
      <c r="G10">
        <f t="shared" si="0"/>
        <v>-2</v>
      </c>
      <c r="I10">
        <v>-0.86599999999999999</v>
      </c>
      <c r="J10">
        <f t="shared" si="1"/>
        <v>-2</v>
      </c>
      <c r="M10">
        <v>3</v>
      </c>
      <c r="N10" t="s">
        <v>2</v>
      </c>
      <c r="O10">
        <v>105</v>
      </c>
      <c r="P10" t="s">
        <v>63</v>
      </c>
      <c r="Q10" t="s">
        <v>3</v>
      </c>
      <c r="R10">
        <v>3</v>
      </c>
      <c r="S10">
        <v>-0.95340000000000003</v>
      </c>
      <c r="T10">
        <v>16</v>
      </c>
      <c r="U10" t="s">
        <v>51</v>
      </c>
      <c r="V10" t="s">
        <v>67</v>
      </c>
      <c r="W10">
        <v>-0.74050000000000005</v>
      </c>
      <c r="X10">
        <f t="shared" ref="X10:X38" si="2">X9+S10</f>
        <v>-0.74050000000000016</v>
      </c>
    </row>
    <row r="11" spans="1:24" x14ac:dyDescent="0.25">
      <c r="B11" t="s">
        <v>8</v>
      </c>
      <c r="C11" t="s">
        <v>9</v>
      </c>
      <c r="D11">
        <v>5.5800000000000002E-2</v>
      </c>
      <c r="E11">
        <v>6</v>
      </c>
      <c r="G11">
        <f t="shared" si="0"/>
        <v>-1.9441999999999999</v>
      </c>
      <c r="I11">
        <v>5.5800000000000002E-2</v>
      </c>
      <c r="J11">
        <f t="shared" si="1"/>
        <v>-1.9441999999999999</v>
      </c>
      <c r="M11">
        <v>4</v>
      </c>
      <c r="N11" t="s">
        <v>2</v>
      </c>
      <c r="O11">
        <v>105</v>
      </c>
      <c r="P11" t="s">
        <v>63</v>
      </c>
      <c r="Q11" t="s">
        <v>4</v>
      </c>
      <c r="R11">
        <v>4</v>
      </c>
      <c r="S11">
        <v>-0.95340000000000003</v>
      </c>
      <c r="T11">
        <v>16</v>
      </c>
      <c r="U11" t="s">
        <v>51</v>
      </c>
      <c r="V11" t="s">
        <v>67</v>
      </c>
      <c r="W11">
        <v>-1.694</v>
      </c>
      <c r="X11">
        <f t="shared" si="2"/>
        <v>-1.6939000000000002</v>
      </c>
    </row>
    <row r="12" spans="1:24" x14ac:dyDescent="0.25">
      <c r="B12" t="s">
        <v>10</v>
      </c>
      <c r="C12" t="s">
        <v>11</v>
      </c>
      <c r="D12">
        <v>6.7900000000000002E-2</v>
      </c>
      <c r="E12">
        <v>7</v>
      </c>
      <c r="G12">
        <f t="shared" si="0"/>
        <v>-1.8762999999999999</v>
      </c>
      <c r="I12">
        <v>6.7900000000000002E-2</v>
      </c>
      <c r="J12">
        <f t="shared" si="1"/>
        <v>-1.8762999999999999</v>
      </c>
      <c r="M12">
        <v>5</v>
      </c>
      <c r="N12" t="s">
        <v>7</v>
      </c>
      <c r="O12">
        <v>105</v>
      </c>
      <c r="P12" t="s">
        <v>63</v>
      </c>
      <c r="Q12" t="s">
        <v>6</v>
      </c>
      <c r="R12">
        <v>5</v>
      </c>
      <c r="S12">
        <v>-0.49890000000000001</v>
      </c>
      <c r="T12">
        <v>16</v>
      </c>
      <c r="U12" t="s">
        <v>51</v>
      </c>
      <c r="V12" t="s">
        <v>67</v>
      </c>
      <c r="W12">
        <v>-2.1930000000000001</v>
      </c>
      <c r="X12">
        <f t="shared" si="2"/>
        <v>-2.1928000000000001</v>
      </c>
    </row>
    <row r="13" spans="1:24" x14ac:dyDescent="0.25">
      <c r="B13" t="s">
        <v>12</v>
      </c>
      <c r="C13" t="s">
        <v>11</v>
      </c>
      <c r="D13">
        <v>6.7900000000000002E-2</v>
      </c>
      <c r="E13">
        <v>8</v>
      </c>
      <c r="G13">
        <f t="shared" si="0"/>
        <v>-1.8083999999999998</v>
      </c>
      <c r="I13">
        <v>6.7900000000000002E-2</v>
      </c>
      <c r="J13">
        <f t="shared" si="1"/>
        <v>-1.8083999999999998</v>
      </c>
      <c r="M13">
        <v>6</v>
      </c>
      <c r="N13" t="s">
        <v>9</v>
      </c>
      <c r="O13">
        <v>105</v>
      </c>
      <c r="P13" t="s">
        <v>63</v>
      </c>
      <c r="Q13" t="s">
        <v>8</v>
      </c>
      <c r="R13">
        <v>6</v>
      </c>
      <c r="S13">
        <v>5.5800000000000002E-2</v>
      </c>
      <c r="T13">
        <v>12.01</v>
      </c>
      <c r="U13" t="s">
        <v>51</v>
      </c>
      <c r="V13" t="s">
        <v>67</v>
      </c>
      <c r="W13">
        <v>-2.137</v>
      </c>
      <c r="X13">
        <f t="shared" si="2"/>
        <v>-2.137</v>
      </c>
    </row>
    <row r="14" spans="1:24" x14ac:dyDescent="0.25">
      <c r="B14" t="s">
        <v>13</v>
      </c>
      <c r="C14" t="s">
        <v>9</v>
      </c>
      <c r="D14">
        <v>0.1065</v>
      </c>
      <c r="E14">
        <v>9</v>
      </c>
      <c r="G14">
        <f t="shared" si="0"/>
        <v>-1.7018999999999997</v>
      </c>
      <c r="I14">
        <v>0.1065</v>
      </c>
      <c r="J14">
        <f t="shared" si="1"/>
        <v>-1.7018999999999997</v>
      </c>
      <c r="M14">
        <v>7</v>
      </c>
      <c r="N14" t="s">
        <v>11</v>
      </c>
      <c r="O14">
        <v>105</v>
      </c>
      <c r="P14" t="s">
        <v>63</v>
      </c>
      <c r="Q14" t="s">
        <v>10</v>
      </c>
      <c r="R14">
        <v>7</v>
      </c>
      <c r="S14">
        <v>6.7900000000000002E-2</v>
      </c>
      <c r="T14">
        <v>1.008</v>
      </c>
      <c r="U14" t="s">
        <v>51</v>
      </c>
      <c r="V14" t="s">
        <v>67</v>
      </c>
      <c r="W14">
        <v>-2.069</v>
      </c>
      <c r="X14">
        <f t="shared" si="2"/>
        <v>-2.0691000000000002</v>
      </c>
    </row>
    <row r="15" spans="1:24" x14ac:dyDescent="0.25">
      <c r="B15" t="s">
        <v>14</v>
      </c>
      <c r="C15" t="s">
        <v>11</v>
      </c>
      <c r="D15">
        <v>0.1174</v>
      </c>
      <c r="E15">
        <v>10</v>
      </c>
      <c r="G15">
        <f t="shared" si="0"/>
        <v>-1.5844999999999998</v>
      </c>
      <c r="I15">
        <v>0.1174</v>
      </c>
      <c r="J15">
        <f t="shared" si="1"/>
        <v>-1.5844999999999998</v>
      </c>
      <c r="M15">
        <v>8</v>
      </c>
      <c r="N15" t="s">
        <v>11</v>
      </c>
      <c r="O15">
        <v>105</v>
      </c>
      <c r="P15" t="s">
        <v>63</v>
      </c>
      <c r="Q15" t="s">
        <v>12</v>
      </c>
      <c r="R15">
        <v>8</v>
      </c>
      <c r="S15">
        <v>6.7900000000000002E-2</v>
      </c>
      <c r="T15">
        <v>1.008</v>
      </c>
      <c r="U15" t="s">
        <v>51</v>
      </c>
      <c r="V15" t="s">
        <v>67</v>
      </c>
      <c r="W15">
        <v>-2.0009999999999999</v>
      </c>
      <c r="X15">
        <f t="shared" si="2"/>
        <v>-2.0012000000000003</v>
      </c>
    </row>
    <row r="16" spans="1:24" x14ac:dyDescent="0.25">
      <c r="B16" t="s">
        <v>15</v>
      </c>
      <c r="C16" t="s">
        <v>7</v>
      </c>
      <c r="D16">
        <v>-0.3548</v>
      </c>
      <c r="E16">
        <v>11</v>
      </c>
      <c r="G16">
        <f t="shared" si="0"/>
        <v>-1.9392999999999998</v>
      </c>
      <c r="I16">
        <v>-0.3548</v>
      </c>
      <c r="J16">
        <f t="shared" si="1"/>
        <v>-1.9392999999999998</v>
      </c>
      <c r="M16">
        <v>9</v>
      </c>
      <c r="N16" t="s">
        <v>9</v>
      </c>
      <c r="O16">
        <v>105</v>
      </c>
      <c r="P16" t="s">
        <v>63</v>
      </c>
      <c r="Q16" t="s">
        <v>13</v>
      </c>
      <c r="R16">
        <v>9</v>
      </c>
      <c r="S16">
        <v>0.1065</v>
      </c>
      <c r="T16">
        <v>12.01</v>
      </c>
      <c r="U16" t="s">
        <v>51</v>
      </c>
      <c r="V16" t="s">
        <v>67</v>
      </c>
      <c r="W16">
        <v>-1.895</v>
      </c>
      <c r="X16">
        <f t="shared" si="2"/>
        <v>-1.8947000000000003</v>
      </c>
    </row>
    <row r="17" spans="2:24" x14ac:dyDescent="0.25">
      <c r="B17" t="s">
        <v>16</v>
      </c>
      <c r="C17" t="s">
        <v>9</v>
      </c>
      <c r="D17">
        <v>6.7400000000000002E-2</v>
      </c>
      <c r="E17">
        <v>12</v>
      </c>
      <c r="G17">
        <f t="shared" si="0"/>
        <v>-1.8718999999999999</v>
      </c>
      <c r="I17">
        <v>6.7400000000000002E-2</v>
      </c>
      <c r="J17">
        <f t="shared" si="1"/>
        <v>-1.8718999999999999</v>
      </c>
      <c r="M17">
        <v>10</v>
      </c>
      <c r="N17" t="s">
        <v>11</v>
      </c>
      <c r="O17">
        <v>105</v>
      </c>
      <c r="P17" t="s">
        <v>63</v>
      </c>
      <c r="Q17" t="s">
        <v>14</v>
      </c>
      <c r="R17">
        <v>10</v>
      </c>
      <c r="S17">
        <v>0.1174</v>
      </c>
      <c r="T17">
        <v>1.008</v>
      </c>
      <c r="U17" t="s">
        <v>51</v>
      </c>
      <c r="V17" t="s">
        <v>67</v>
      </c>
      <c r="W17">
        <v>-1.7769999999999999</v>
      </c>
      <c r="X17">
        <f t="shared" si="2"/>
        <v>-1.7773000000000003</v>
      </c>
    </row>
    <row r="18" spans="2:24" x14ac:dyDescent="0.25">
      <c r="B18" t="s">
        <v>17</v>
      </c>
      <c r="C18" t="s">
        <v>18</v>
      </c>
      <c r="D18">
        <v>0.18240000000000001</v>
      </c>
      <c r="E18">
        <v>13</v>
      </c>
      <c r="G18">
        <f t="shared" si="0"/>
        <v>-1.6894999999999998</v>
      </c>
      <c r="I18">
        <v>0.18240000000000001</v>
      </c>
      <c r="J18">
        <f t="shared" si="1"/>
        <v>-1.6894999999999998</v>
      </c>
      <c r="M18">
        <v>11</v>
      </c>
      <c r="N18" t="s">
        <v>7</v>
      </c>
      <c r="O18">
        <v>105</v>
      </c>
      <c r="P18" t="s">
        <v>63</v>
      </c>
      <c r="Q18" t="s">
        <v>15</v>
      </c>
      <c r="R18">
        <v>11</v>
      </c>
      <c r="S18">
        <v>-0.3548</v>
      </c>
      <c r="T18">
        <v>16</v>
      </c>
      <c r="U18" t="s">
        <v>51</v>
      </c>
      <c r="V18" t="s">
        <v>67</v>
      </c>
      <c r="W18">
        <v>-2.1320000000000001</v>
      </c>
      <c r="X18">
        <f t="shared" si="2"/>
        <v>-2.1321000000000003</v>
      </c>
    </row>
    <row r="19" spans="2:24" x14ac:dyDescent="0.25">
      <c r="B19" t="s">
        <v>19</v>
      </c>
      <c r="C19" t="s">
        <v>20</v>
      </c>
      <c r="D19">
        <v>4.1799999999999997E-2</v>
      </c>
      <c r="E19">
        <v>14</v>
      </c>
      <c r="G19">
        <f t="shared" si="0"/>
        <v>-1.6476999999999997</v>
      </c>
      <c r="I19">
        <v>4.1799999999999997E-2</v>
      </c>
      <c r="J19">
        <f t="shared" si="1"/>
        <v>-1.6476999999999997</v>
      </c>
      <c r="M19">
        <v>12</v>
      </c>
      <c r="N19" t="s">
        <v>9</v>
      </c>
      <c r="O19">
        <v>105</v>
      </c>
      <c r="P19" t="s">
        <v>63</v>
      </c>
      <c r="Q19" t="s">
        <v>16</v>
      </c>
      <c r="R19">
        <v>12</v>
      </c>
      <c r="S19">
        <v>6.7400000000000002E-2</v>
      </c>
      <c r="T19">
        <v>12.01</v>
      </c>
      <c r="U19" t="s">
        <v>51</v>
      </c>
      <c r="V19" t="s">
        <v>67</v>
      </c>
      <c r="W19">
        <v>-2.0649999999999999</v>
      </c>
      <c r="X19">
        <f t="shared" si="2"/>
        <v>-2.0647000000000002</v>
      </c>
    </row>
    <row r="20" spans="2:24" x14ac:dyDescent="0.25">
      <c r="B20" t="s">
        <v>21</v>
      </c>
      <c r="C20" t="s">
        <v>22</v>
      </c>
      <c r="D20">
        <v>-0.11260000000000001</v>
      </c>
      <c r="E20">
        <v>15</v>
      </c>
      <c r="G20">
        <f t="shared" si="0"/>
        <v>-1.7602999999999998</v>
      </c>
      <c r="I20">
        <v>-0.11260000000000001</v>
      </c>
      <c r="J20">
        <f t="shared" si="1"/>
        <v>-1.7602999999999998</v>
      </c>
      <c r="M20">
        <v>13</v>
      </c>
      <c r="N20" t="s">
        <v>18</v>
      </c>
      <c r="O20">
        <v>105</v>
      </c>
      <c r="P20" t="s">
        <v>63</v>
      </c>
      <c r="Q20" t="s">
        <v>17</v>
      </c>
      <c r="R20">
        <v>13</v>
      </c>
      <c r="S20">
        <v>0.18240000000000001</v>
      </c>
      <c r="T20">
        <v>1.008</v>
      </c>
      <c r="U20" t="s">
        <v>51</v>
      </c>
      <c r="V20" t="s">
        <v>67</v>
      </c>
      <c r="W20">
        <v>-1.8819999999999999</v>
      </c>
      <c r="X20">
        <f t="shared" si="2"/>
        <v>-1.8823000000000003</v>
      </c>
    </row>
    <row r="21" spans="2:24" x14ac:dyDescent="0.25">
      <c r="B21" s="4" t="s">
        <v>23</v>
      </c>
      <c r="C21" s="4" t="s">
        <v>24</v>
      </c>
      <c r="D21" s="4">
        <v>0.11260000000000001</v>
      </c>
      <c r="E21">
        <v>16</v>
      </c>
      <c r="F21" t="s">
        <v>5</v>
      </c>
      <c r="G21">
        <f t="shared" si="0"/>
        <v>-1.6476999999999997</v>
      </c>
      <c r="I21">
        <v>0.11260000000000001</v>
      </c>
      <c r="J21">
        <f t="shared" si="1"/>
        <v>-1.6476999999999997</v>
      </c>
      <c r="M21">
        <v>14</v>
      </c>
      <c r="N21" t="s">
        <v>20</v>
      </c>
      <c r="O21">
        <v>105</v>
      </c>
      <c r="P21" t="s">
        <v>63</v>
      </c>
      <c r="Q21" t="s">
        <v>19</v>
      </c>
      <c r="R21">
        <v>14</v>
      </c>
      <c r="S21">
        <v>4.1799999999999997E-2</v>
      </c>
      <c r="T21">
        <v>14.01</v>
      </c>
      <c r="U21" t="s">
        <v>51</v>
      </c>
      <c r="V21" t="s">
        <v>67</v>
      </c>
      <c r="W21">
        <v>-1.84</v>
      </c>
      <c r="X21">
        <f t="shared" si="2"/>
        <v>-1.8405000000000002</v>
      </c>
    </row>
    <row r="22" spans="2:24" x14ac:dyDescent="0.25">
      <c r="B22" t="s">
        <v>25</v>
      </c>
      <c r="C22" t="s">
        <v>22</v>
      </c>
      <c r="D22">
        <v>-0.36349999999999999</v>
      </c>
      <c r="E22">
        <v>17</v>
      </c>
      <c r="G22">
        <f t="shared" si="0"/>
        <v>-2.0111999999999997</v>
      </c>
      <c r="I22">
        <v>-0.36349999999999999</v>
      </c>
      <c r="J22">
        <f t="shared" si="1"/>
        <v>-2.0111999999999997</v>
      </c>
      <c r="M22">
        <v>15</v>
      </c>
      <c r="N22" t="s">
        <v>22</v>
      </c>
      <c r="O22">
        <v>105</v>
      </c>
      <c r="P22" t="s">
        <v>63</v>
      </c>
      <c r="Q22" t="s">
        <v>21</v>
      </c>
      <c r="R22">
        <v>15</v>
      </c>
      <c r="S22">
        <v>-0.11260000000000001</v>
      </c>
      <c r="T22">
        <v>12.01</v>
      </c>
      <c r="U22" t="s">
        <v>51</v>
      </c>
      <c r="V22" t="s">
        <v>67</v>
      </c>
      <c r="W22">
        <v>-1.9530000000000001</v>
      </c>
      <c r="X22">
        <f t="shared" si="2"/>
        <v>-1.9531000000000003</v>
      </c>
    </row>
    <row r="23" spans="2:24" x14ac:dyDescent="0.25">
      <c r="B23" t="s">
        <v>26</v>
      </c>
      <c r="C23" t="s">
        <v>27</v>
      </c>
      <c r="D23">
        <v>0.18110000000000001</v>
      </c>
      <c r="E23">
        <v>18</v>
      </c>
      <c r="G23">
        <f t="shared" si="0"/>
        <v>-1.8300999999999996</v>
      </c>
      <c r="I23">
        <v>0.18110000000000001</v>
      </c>
      <c r="J23">
        <f t="shared" si="1"/>
        <v>-1.8300999999999996</v>
      </c>
      <c r="M23">
        <v>16</v>
      </c>
      <c r="N23" t="s">
        <v>68</v>
      </c>
      <c r="O23">
        <v>105</v>
      </c>
      <c r="P23" t="s">
        <v>63</v>
      </c>
      <c r="Q23" t="s">
        <v>69</v>
      </c>
      <c r="R23">
        <v>16</v>
      </c>
      <c r="S23">
        <v>0.21879999999999999</v>
      </c>
      <c r="T23">
        <v>1.008</v>
      </c>
      <c r="U23" t="s">
        <v>51</v>
      </c>
      <c r="V23" t="s">
        <v>67</v>
      </c>
      <c r="W23">
        <v>-1.734</v>
      </c>
      <c r="X23">
        <f t="shared" si="2"/>
        <v>-1.7343000000000002</v>
      </c>
    </row>
    <row r="24" spans="2:24" x14ac:dyDescent="0.25">
      <c r="B24" t="s">
        <v>28</v>
      </c>
      <c r="C24" t="s">
        <v>24</v>
      </c>
      <c r="D24">
        <v>0.59519999999999995</v>
      </c>
      <c r="E24">
        <v>19</v>
      </c>
      <c r="G24">
        <f t="shared" si="0"/>
        <v>-1.2348999999999997</v>
      </c>
      <c r="I24">
        <v>0.59519999999999995</v>
      </c>
      <c r="J24">
        <f t="shared" si="1"/>
        <v>-1.2348999999999997</v>
      </c>
      <c r="M24">
        <v>17</v>
      </c>
      <c r="N24" t="s">
        <v>22</v>
      </c>
      <c r="O24">
        <v>105</v>
      </c>
      <c r="P24" t="s">
        <v>63</v>
      </c>
      <c r="Q24" t="s">
        <v>25</v>
      </c>
      <c r="R24">
        <v>17</v>
      </c>
      <c r="S24">
        <v>-0.36349999999999999</v>
      </c>
      <c r="T24">
        <v>12.01</v>
      </c>
      <c r="U24" t="s">
        <v>51</v>
      </c>
      <c r="V24" t="s">
        <v>67</v>
      </c>
      <c r="W24">
        <v>-2.0979999999999999</v>
      </c>
      <c r="X24">
        <f t="shared" si="2"/>
        <v>-2.0978000000000003</v>
      </c>
    </row>
    <row r="25" spans="2:24" x14ac:dyDescent="0.25">
      <c r="B25" t="s">
        <v>29</v>
      </c>
      <c r="C25" t="s">
        <v>30</v>
      </c>
      <c r="D25">
        <v>-0.57609999999999995</v>
      </c>
      <c r="E25">
        <v>20</v>
      </c>
      <c r="G25">
        <f t="shared" si="0"/>
        <v>-1.8109999999999995</v>
      </c>
      <c r="I25">
        <v>-0.57609999999999995</v>
      </c>
      <c r="J25">
        <f t="shared" si="1"/>
        <v>-1.8109999999999995</v>
      </c>
      <c r="M25">
        <v>18</v>
      </c>
      <c r="N25" t="s">
        <v>27</v>
      </c>
      <c r="O25">
        <v>105</v>
      </c>
      <c r="P25" t="s">
        <v>63</v>
      </c>
      <c r="Q25" t="s">
        <v>26</v>
      </c>
      <c r="R25">
        <v>18</v>
      </c>
      <c r="S25">
        <v>0.18110000000000001</v>
      </c>
      <c r="T25">
        <v>1.008</v>
      </c>
      <c r="U25" t="s">
        <v>51</v>
      </c>
      <c r="V25" t="s">
        <v>67</v>
      </c>
      <c r="W25">
        <v>-1.917</v>
      </c>
      <c r="X25">
        <f t="shared" si="2"/>
        <v>-1.9167000000000003</v>
      </c>
    </row>
    <row r="26" spans="2:24" x14ac:dyDescent="0.25">
      <c r="B26" t="s">
        <v>31</v>
      </c>
      <c r="C26" t="s">
        <v>32</v>
      </c>
      <c r="D26">
        <v>-0.35489999999999999</v>
      </c>
      <c r="E26">
        <v>21</v>
      </c>
      <c r="G26">
        <f t="shared" si="0"/>
        <v>-2.1658999999999997</v>
      </c>
      <c r="I26">
        <v>-0.35489999999999999</v>
      </c>
      <c r="J26">
        <f t="shared" si="1"/>
        <v>-2.1658999999999997</v>
      </c>
      <c r="M26">
        <v>19</v>
      </c>
      <c r="N26" t="s">
        <v>24</v>
      </c>
      <c r="O26">
        <v>105</v>
      </c>
      <c r="P26" t="s">
        <v>63</v>
      </c>
      <c r="Q26" t="s">
        <v>28</v>
      </c>
      <c r="R26">
        <v>19</v>
      </c>
      <c r="S26">
        <v>0.59519999999999995</v>
      </c>
      <c r="T26">
        <v>12.01</v>
      </c>
      <c r="U26" t="s">
        <v>51</v>
      </c>
      <c r="V26" t="s">
        <v>67</v>
      </c>
      <c r="W26">
        <v>-1.321</v>
      </c>
      <c r="X26">
        <f t="shared" si="2"/>
        <v>-1.3215000000000003</v>
      </c>
    </row>
    <row r="27" spans="2:24" x14ac:dyDescent="0.25">
      <c r="B27" t="s">
        <v>33</v>
      </c>
      <c r="C27" t="s">
        <v>34</v>
      </c>
      <c r="D27">
        <v>0.31540000000000001</v>
      </c>
      <c r="E27">
        <v>22</v>
      </c>
      <c r="G27">
        <f t="shared" si="0"/>
        <v>-1.8504999999999998</v>
      </c>
      <c r="I27">
        <v>0.31540000000000001</v>
      </c>
      <c r="J27">
        <f t="shared" si="1"/>
        <v>-1.8504999999999998</v>
      </c>
      <c r="M27">
        <v>20</v>
      </c>
      <c r="N27" t="s">
        <v>30</v>
      </c>
      <c r="O27">
        <v>105</v>
      </c>
      <c r="P27" t="s">
        <v>63</v>
      </c>
      <c r="Q27" t="s">
        <v>29</v>
      </c>
      <c r="R27">
        <v>20</v>
      </c>
      <c r="S27">
        <v>-0.57609999999999995</v>
      </c>
      <c r="T27">
        <v>16</v>
      </c>
      <c r="U27" t="s">
        <v>51</v>
      </c>
      <c r="V27" t="s">
        <v>67</v>
      </c>
      <c r="W27">
        <v>-1.8979999999999999</v>
      </c>
      <c r="X27">
        <f t="shared" si="2"/>
        <v>-1.8976000000000002</v>
      </c>
    </row>
    <row r="28" spans="2:24" x14ac:dyDescent="0.25">
      <c r="B28" t="s">
        <v>35</v>
      </c>
      <c r="C28" t="s">
        <v>24</v>
      </c>
      <c r="D28">
        <v>0.46870000000000001</v>
      </c>
      <c r="E28">
        <v>23</v>
      </c>
      <c r="G28">
        <f t="shared" si="0"/>
        <v>-1.3817999999999997</v>
      </c>
      <c r="I28">
        <v>0.46870000000000001</v>
      </c>
      <c r="J28">
        <f t="shared" si="1"/>
        <v>-1.3817999999999997</v>
      </c>
      <c r="M28">
        <v>21</v>
      </c>
      <c r="N28" t="s">
        <v>32</v>
      </c>
      <c r="O28">
        <v>105</v>
      </c>
      <c r="P28" t="s">
        <v>63</v>
      </c>
      <c r="Q28" t="s">
        <v>31</v>
      </c>
      <c r="R28">
        <v>21</v>
      </c>
      <c r="S28">
        <v>-0.35489999999999999</v>
      </c>
      <c r="T28">
        <v>14.01</v>
      </c>
      <c r="U28" t="s">
        <v>51</v>
      </c>
      <c r="V28" t="s">
        <v>67</v>
      </c>
      <c r="W28">
        <v>-2.2519999999999998</v>
      </c>
      <c r="X28">
        <f t="shared" si="2"/>
        <v>-2.2525000000000004</v>
      </c>
    </row>
    <row r="29" spans="2:24" x14ac:dyDescent="0.25">
      <c r="B29" t="s">
        <v>2</v>
      </c>
      <c r="C29" t="s">
        <v>30</v>
      </c>
      <c r="D29">
        <v>-0.54769999999999996</v>
      </c>
      <c r="E29">
        <v>24</v>
      </c>
      <c r="G29">
        <f t="shared" si="0"/>
        <v>-1.9294999999999995</v>
      </c>
      <c r="I29">
        <v>-0.54769999999999996</v>
      </c>
      <c r="J29">
        <f t="shared" si="1"/>
        <v>-1.9294999999999995</v>
      </c>
      <c r="M29">
        <v>22</v>
      </c>
      <c r="N29" t="s">
        <v>34</v>
      </c>
      <c r="O29">
        <v>105</v>
      </c>
      <c r="P29" t="s">
        <v>63</v>
      </c>
      <c r="Q29" t="s">
        <v>33</v>
      </c>
      <c r="R29">
        <v>22</v>
      </c>
      <c r="S29">
        <v>0.31540000000000001</v>
      </c>
      <c r="T29">
        <v>1.008</v>
      </c>
      <c r="U29" t="s">
        <v>51</v>
      </c>
      <c r="V29" t="s">
        <v>67</v>
      </c>
      <c r="W29">
        <v>-1.9370000000000001</v>
      </c>
      <c r="X29">
        <f t="shared" si="2"/>
        <v>-1.9371000000000005</v>
      </c>
    </row>
    <row r="30" spans="2:24" x14ac:dyDescent="0.25">
      <c r="B30" s="4" t="s">
        <v>36</v>
      </c>
      <c r="C30" s="4" t="s">
        <v>2</v>
      </c>
      <c r="D30" s="4">
        <v>-0.65154999999999996</v>
      </c>
      <c r="E30">
        <v>25</v>
      </c>
      <c r="F30" t="s">
        <v>5</v>
      </c>
      <c r="G30">
        <f t="shared" si="0"/>
        <v>-2.5810499999999994</v>
      </c>
      <c r="I30">
        <v>-0.65154999999999996</v>
      </c>
      <c r="J30">
        <f t="shared" si="1"/>
        <v>-2.5810499999999994</v>
      </c>
      <c r="M30">
        <v>23</v>
      </c>
      <c r="N30" t="s">
        <v>24</v>
      </c>
      <c r="O30">
        <v>105</v>
      </c>
      <c r="P30" t="s">
        <v>63</v>
      </c>
      <c r="Q30" t="s">
        <v>35</v>
      </c>
      <c r="R30">
        <v>23</v>
      </c>
      <c r="S30">
        <v>0.46870000000000001</v>
      </c>
      <c r="T30">
        <v>12.01</v>
      </c>
      <c r="U30" t="s">
        <v>51</v>
      </c>
      <c r="V30" t="s">
        <v>67</v>
      </c>
      <c r="W30">
        <v>-1.468</v>
      </c>
      <c r="X30">
        <f t="shared" si="2"/>
        <v>-1.4684000000000004</v>
      </c>
    </row>
    <row r="31" spans="2:24" x14ac:dyDescent="0.25">
      <c r="B31" s="4" t="s">
        <v>37</v>
      </c>
      <c r="C31" s="4" t="s">
        <v>2</v>
      </c>
      <c r="D31" s="4">
        <v>-0.65154999999999996</v>
      </c>
      <c r="E31">
        <v>26</v>
      </c>
      <c r="F31" t="s">
        <v>5</v>
      </c>
      <c r="G31">
        <f t="shared" si="0"/>
        <v>-3.2325999999999993</v>
      </c>
      <c r="I31">
        <v>-0.65154999999999996</v>
      </c>
      <c r="J31">
        <f t="shared" si="1"/>
        <v>-3.2325999999999993</v>
      </c>
      <c r="M31">
        <v>24</v>
      </c>
      <c r="N31" t="s">
        <v>30</v>
      </c>
      <c r="O31">
        <v>105</v>
      </c>
      <c r="P31" t="s">
        <v>63</v>
      </c>
      <c r="Q31" t="s">
        <v>2</v>
      </c>
      <c r="R31">
        <v>24</v>
      </c>
      <c r="S31">
        <v>-0.54769999999999996</v>
      </c>
      <c r="T31">
        <v>16</v>
      </c>
      <c r="U31" t="s">
        <v>51</v>
      </c>
      <c r="V31" t="s">
        <v>67</v>
      </c>
      <c r="W31">
        <v>-2.016</v>
      </c>
      <c r="X31">
        <f t="shared" si="2"/>
        <v>-2.0161000000000002</v>
      </c>
    </row>
    <row r="32" spans="2:24" x14ac:dyDescent="0.25">
      <c r="B32" t="s">
        <v>38</v>
      </c>
      <c r="C32" t="s">
        <v>9</v>
      </c>
      <c r="D32">
        <v>0.20219999999999999</v>
      </c>
      <c r="E32">
        <v>27</v>
      </c>
      <c r="G32">
        <f t="shared" si="0"/>
        <v>-3.0303999999999993</v>
      </c>
      <c r="I32">
        <v>0.20219999999999999</v>
      </c>
      <c r="J32">
        <f t="shared" si="1"/>
        <v>-3.0303999999999993</v>
      </c>
      <c r="M32">
        <v>25</v>
      </c>
      <c r="N32" t="s">
        <v>9</v>
      </c>
      <c r="O32">
        <v>105</v>
      </c>
      <c r="P32" t="s">
        <v>63</v>
      </c>
      <c r="Q32" t="s">
        <v>38</v>
      </c>
      <c r="R32">
        <v>25</v>
      </c>
      <c r="S32">
        <v>0.20219999999999999</v>
      </c>
      <c r="T32">
        <v>12.01</v>
      </c>
      <c r="U32" t="s">
        <v>51</v>
      </c>
      <c r="V32" t="s">
        <v>67</v>
      </c>
      <c r="W32">
        <v>-1.8140000000000001</v>
      </c>
      <c r="X32">
        <f t="shared" si="2"/>
        <v>-1.8139000000000003</v>
      </c>
    </row>
    <row r="33" spans="1:24" x14ac:dyDescent="0.25">
      <c r="B33" t="s">
        <v>39</v>
      </c>
      <c r="C33" t="s">
        <v>11</v>
      </c>
      <c r="D33">
        <v>6.1499999999999999E-2</v>
      </c>
      <c r="E33">
        <v>28</v>
      </c>
      <c r="G33">
        <f t="shared" si="0"/>
        <v>-2.9688999999999992</v>
      </c>
      <c r="I33">
        <v>6.1499999999999999E-2</v>
      </c>
      <c r="J33">
        <f t="shared" si="1"/>
        <v>-2.9688999999999992</v>
      </c>
      <c r="M33">
        <v>26</v>
      </c>
      <c r="N33" t="s">
        <v>11</v>
      </c>
      <c r="O33">
        <v>105</v>
      </c>
      <c r="P33" t="s">
        <v>63</v>
      </c>
      <c r="Q33" t="s">
        <v>39</v>
      </c>
      <c r="R33">
        <v>26</v>
      </c>
      <c r="S33">
        <v>6.1499999999999999E-2</v>
      </c>
      <c r="T33">
        <v>1.008</v>
      </c>
      <c r="U33" t="s">
        <v>51</v>
      </c>
      <c r="V33" t="s">
        <v>67</v>
      </c>
      <c r="W33">
        <v>-1.752</v>
      </c>
      <c r="X33">
        <f t="shared" si="2"/>
        <v>-1.7524000000000002</v>
      </c>
    </row>
    <row r="34" spans="1:24" x14ac:dyDescent="0.25">
      <c r="B34" t="s">
        <v>40</v>
      </c>
      <c r="C34" t="s">
        <v>9</v>
      </c>
      <c r="D34">
        <v>6.7000000000000004E-2</v>
      </c>
      <c r="E34">
        <v>29</v>
      </c>
      <c r="G34">
        <f t="shared" si="0"/>
        <v>-2.901899999999999</v>
      </c>
      <c r="I34">
        <v>6.7000000000000004E-2</v>
      </c>
      <c r="J34">
        <f t="shared" si="1"/>
        <v>-2.901899999999999</v>
      </c>
      <c r="M34">
        <v>27</v>
      </c>
      <c r="N34" t="s">
        <v>9</v>
      </c>
      <c r="O34">
        <v>105</v>
      </c>
      <c r="P34" t="s">
        <v>63</v>
      </c>
      <c r="Q34" t="s">
        <v>40</v>
      </c>
      <c r="R34">
        <v>27</v>
      </c>
      <c r="S34">
        <v>6.7000000000000004E-2</v>
      </c>
      <c r="T34">
        <v>12.01</v>
      </c>
      <c r="U34" t="s">
        <v>51</v>
      </c>
      <c r="V34" t="s">
        <v>67</v>
      </c>
      <c r="W34">
        <v>-1.6850000000000001</v>
      </c>
      <c r="X34">
        <f t="shared" si="2"/>
        <v>-1.6854000000000002</v>
      </c>
    </row>
    <row r="35" spans="1:24" x14ac:dyDescent="0.25">
      <c r="B35" t="s">
        <v>41</v>
      </c>
      <c r="C35" t="s">
        <v>11</v>
      </c>
      <c r="D35">
        <v>9.7199999999999995E-2</v>
      </c>
      <c r="E35">
        <v>30</v>
      </c>
      <c r="G35">
        <f t="shared" si="0"/>
        <v>-2.8046999999999991</v>
      </c>
      <c r="I35">
        <v>9.7199999999999995E-2</v>
      </c>
      <c r="J35">
        <f t="shared" si="1"/>
        <v>-2.8046999999999991</v>
      </c>
      <c r="M35">
        <v>28</v>
      </c>
      <c r="N35" t="s">
        <v>11</v>
      </c>
      <c r="O35">
        <v>105</v>
      </c>
      <c r="P35" t="s">
        <v>63</v>
      </c>
      <c r="Q35" t="s">
        <v>41</v>
      </c>
      <c r="R35">
        <v>28</v>
      </c>
      <c r="S35">
        <v>9.7199999999999995E-2</v>
      </c>
      <c r="T35">
        <v>1.008</v>
      </c>
      <c r="U35" t="s">
        <v>51</v>
      </c>
      <c r="V35" t="s">
        <v>67</v>
      </c>
      <c r="W35">
        <v>-1.5880000000000001</v>
      </c>
      <c r="X35">
        <f t="shared" si="2"/>
        <v>-1.5882000000000003</v>
      </c>
    </row>
    <row r="36" spans="1:24" x14ac:dyDescent="0.25">
      <c r="B36" t="s">
        <v>42</v>
      </c>
      <c r="C36" t="s">
        <v>43</v>
      </c>
      <c r="D36">
        <v>-0.6139</v>
      </c>
      <c r="E36">
        <v>31</v>
      </c>
      <c r="G36">
        <f t="shared" si="0"/>
        <v>-3.4185999999999992</v>
      </c>
      <c r="I36">
        <v>-0.6139</v>
      </c>
      <c r="J36">
        <f t="shared" si="1"/>
        <v>-3.4185999999999992</v>
      </c>
      <c r="M36">
        <v>29</v>
      </c>
      <c r="N36" t="s">
        <v>43</v>
      </c>
      <c r="O36">
        <v>105</v>
      </c>
      <c r="P36" t="s">
        <v>63</v>
      </c>
      <c r="Q36" t="s">
        <v>42</v>
      </c>
      <c r="R36">
        <v>29</v>
      </c>
      <c r="S36">
        <v>-0.6139</v>
      </c>
      <c r="T36">
        <v>16</v>
      </c>
      <c r="U36" t="s">
        <v>51</v>
      </c>
      <c r="V36" t="s">
        <v>67</v>
      </c>
      <c r="W36">
        <v>-2.202</v>
      </c>
      <c r="X36">
        <f t="shared" si="2"/>
        <v>-2.2021000000000002</v>
      </c>
    </row>
    <row r="37" spans="1:24" x14ac:dyDescent="0.25">
      <c r="B37" t="s">
        <v>44</v>
      </c>
      <c r="C37" t="s">
        <v>45</v>
      </c>
      <c r="D37">
        <v>0.41860000000000003</v>
      </c>
      <c r="E37">
        <v>32</v>
      </c>
      <c r="G37">
        <f t="shared" si="0"/>
        <v>-2.9999999999999991</v>
      </c>
      <c r="I37">
        <v>0.41860000000000003</v>
      </c>
      <c r="J37">
        <f t="shared" si="1"/>
        <v>-2.9999999999999991</v>
      </c>
      <c r="M37">
        <v>30</v>
      </c>
      <c r="N37" t="s">
        <v>45</v>
      </c>
      <c r="O37">
        <v>105</v>
      </c>
      <c r="P37" t="s">
        <v>63</v>
      </c>
      <c r="Q37" t="s">
        <v>44</v>
      </c>
      <c r="R37">
        <v>30</v>
      </c>
      <c r="S37">
        <v>0.41860000000000003</v>
      </c>
      <c r="T37">
        <v>1.008</v>
      </c>
      <c r="U37" t="s">
        <v>51</v>
      </c>
      <c r="V37" t="s">
        <v>67</v>
      </c>
      <c r="W37">
        <v>-1.7829999999999999</v>
      </c>
      <c r="X37">
        <f t="shared" si="2"/>
        <v>-1.7835000000000001</v>
      </c>
    </row>
    <row r="38" spans="1:24" x14ac:dyDescent="0.25">
      <c r="B38" t="s">
        <v>46</v>
      </c>
      <c r="C38" t="s">
        <v>43</v>
      </c>
      <c r="D38">
        <v>-0.52459999999999996</v>
      </c>
      <c r="E38">
        <v>33</v>
      </c>
      <c r="G38">
        <f t="shared" si="0"/>
        <v>-3.5245999999999991</v>
      </c>
      <c r="I38">
        <v>-0.52459999999999996</v>
      </c>
      <c r="J38">
        <f t="shared" si="1"/>
        <v>-3.5245999999999991</v>
      </c>
      <c r="M38">
        <v>31</v>
      </c>
      <c r="N38" t="s">
        <v>7</v>
      </c>
      <c r="O38">
        <v>105</v>
      </c>
      <c r="P38" t="s">
        <v>63</v>
      </c>
      <c r="Q38" t="s">
        <v>46</v>
      </c>
      <c r="R38">
        <v>31</v>
      </c>
      <c r="S38">
        <v>-0.52459999999999996</v>
      </c>
      <c r="T38">
        <v>16</v>
      </c>
      <c r="U38" t="s">
        <v>51</v>
      </c>
      <c r="V38" t="s">
        <v>67</v>
      </c>
      <c r="W38">
        <v>-2.3079999999999998</v>
      </c>
      <c r="X38">
        <f t="shared" si="2"/>
        <v>-2.3081</v>
      </c>
    </row>
    <row r="39" spans="1:24" x14ac:dyDescent="0.25">
      <c r="B39" t="s">
        <v>47</v>
      </c>
      <c r="C39" t="s">
        <v>45</v>
      </c>
      <c r="D39">
        <v>0.52459999999999996</v>
      </c>
      <c r="E39">
        <v>34</v>
      </c>
      <c r="G39" s="2">
        <f t="shared" si="0"/>
        <v>-2.9999999999999991</v>
      </c>
      <c r="H39" s="2"/>
      <c r="I39">
        <v>0.52459999999999996</v>
      </c>
      <c r="J39">
        <f t="shared" si="1"/>
        <v>-2.9999999999999991</v>
      </c>
    </row>
    <row r="40" spans="1:24" x14ac:dyDescent="0.25">
      <c r="S40">
        <f>SUM(S8:S39)</f>
        <v>-2.3081</v>
      </c>
    </row>
    <row r="41" spans="1:24" x14ac:dyDescent="0.25">
      <c r="D41">
        <f>SUM(D6:D40)</f>
        <v>-2.9999999999999991</v>
      </c>
      <c r="I41">
        <f>SUM(I6:I40)</f>
        <v>-2.9999999999999991</v>
      </c>
      <c r="L41" t="s">
        <v>51</v>
      </c>
      <c r="M41" t="s">
        <v>55</v>
      </c>
      <c r="N41">
        <v>106</v>
      </c>
      <c r="O41" t="s">
        <v>70</v>
      </c>
      <c r="P41" t="s">
        <v>64</v>
      </c>
      <c r="Q41" t="s">
        <v>70</v>
      </c>
      <c r="R41" t="s">
        <v>66</v>
      </c>
      <c r="S41">
        <v>-1</v>
      </c>
    </row>
    <row r="46" spans="1:24" x14ac:dyDescent="0.25">
      <c r="B46" t="s">
        <v>99</v>
      </c>
      <c r="F46" t="s">
        <v>92</v>
      </c>
    </row>
    <row r="47" spans="1:24" x14ac:dyDescent="0.25">
      <c r="A47">
        <v>1</v>
      </c>
      <c r="B47" t="s">
        <v>0</v>
      </c>
      <c r="D47">
        <v>1.464</v>
      </c>
      <c r="E47">
        <v>1.464</v>
      </c>
      <c r="F47">
        <v>1</v>
      </c>
      <c r="G47" t="s">
        <v>0</v>
      </c>
      <c r="I47" s="4">
        <v>1.1662999999999999</v>
      </c>
      <c r="J47">
        <v>1.1662999999999999</v>
      </c>
      <c r="K47">
        <f>I47-D47</f>
        <v>-0.29770000000000008</v>
      </c>
      <c r="L47">
        <v>-0.29770000000000008</v>
      </c>
    </row>
    <row r="48" spans="1:24" x14ac:dyDescent="0.25">
      <c r="A48">
        <v>2</v>
      </c>
      <c r="B48" t="s">
        <v>1</v>
      </c>
      <c r="D48">
        <v>-0.86599999999999999</v>
      </c>
      <c r="E48">
        <f>E47+D48</f>
        <v>0.59799999999999998</v>
      </c>
      <c r="F48">
        <v>2</v>
      </c>
      <c r="G48" t="s">
        <v>1</v>
      </c>
      <c r="I48" s="4">
        <v>-0.95340000000000003</v>
      </c>
      <c r="J48">
        <f>J47+I48</f>
        <v>0.21289999999999987</v>
      </c>
      <c r="K48">
        <f t="shared" ref="K48:K80" si="3">I48-D48</f>
        <v>-8.7400000000000033E-2</v>
      </c>
      <c r="L48">
        <f>L47+K48</f>
        <v>-0.38510000000000011</v>
      </c>
    </row>
    <row r="49" spans="1:14" x14ac:dyDescent="0.25">
      <c r="A49">
        <v>3</v>
      </c>
      <c r="B49" t="s">
        <v>3</v>
      </c>
      <c r="C49" s="4"/>
      <c r="D49">
        <v>-0.86599999999999999</v>
      </c>
      <c r="E49">
        <f t="shared" ref="E49:E80" si="4">E48+D49</f>
        <v>-0.26800000000000002</v>
      </c>
      <c r="F49">
        <v>3</v>
      </c>
      <c r="G49" t="s">
        <v>3</v>
      </c>
      <c r="I49" s="4">
        <v>-0.95340000000000003</v>
      </c>
      <c r="J49">
        <f t="shared" ref="J49:J82" si="5">J48+I49</f>
        <v>-0.74050000000000016</v>
      </c>
      <c r="K49">
        <f t="shared" si="3"/>
        <v>-8.7400000000000033E-2</v>
      </c>
      <c r="L49">
        <f t="shared" ref="L49:L80" si="6">L48+K49</f>
        <v>-0.47250000000000014</v>
      </c>
    </row>
    <row r="50" spans="1:14" x14ac:dyDescent="0.25">
      <c r="A50">
        <v>4</v>
      </c>
      <c r="B50" t="s">
        <v>4</v>
      </c>
      <c r="D50">
        <v>-0.86599999999999999</v>
      </c>
      <c r="E50">
        <f t="shared" si="4"/>
        <v>-1.1339999999999999</v>
      </c>
      <c r="F50">
        <v>4</v>
      </c>
      <c r="G50" t="s">
        <v>4</v>
      </c>
      <c r="I50" s="4">
        <v>-0.95340000000000003</v>
      </c>
      <c r="J50">
        <f t="shared" si="5"/>
        <v>-1.6939000000000002</v>
      </c>
      <c r="K50">
        <f t="shared" si="3"/>
        <v>-8.7400000000000033E-2</v>
      </c>
      <c r="L50">
        <f t="shared" si="6"/>
        <v>-0.55990000000000018</v>
      </c>
    </row>
    <row r="51" spans="1:14" x14ac:dyDescent="0.25">
      <c r="A51">
        <v>5</v>
      </c>
      <c r="B51" t="s">
        <v>6</v>
      </c>
      <c r="C51" t="s">
        <v>7</v>
      </c>
      <c r="D51">
        <v>-0.86599999999999999</v>
      </c>
      <c r="E51">
        <f t="shared" si="4"/>
        <v>-2</v>
      </c>
      <c r="F51">
        <v>5</v>
      </c>
      <c r="G51" t="s">
        <v>6</v>
      </c>
      <c r="I51" s="4">
        <v>-0.49890000000000001</v>
      </c>
      <c r="J51">
        <f t="shared" si="5"/>
        <v>-2.1928000000000001</v>
      </c>
      <c r="K51">
        <f t="shared" si="3"/>
        <v>0.36709999999999998</v>
      </c>
      <c r="L51">
        <f t="shared" si="6"/>
        <v>-0.19280000000000019</v>
      </c>
    </row>
    <row r="52" spans="1:14" x14ac:dyDescent="0.25">
      <c r="A52">
        <v>6</v>
      </c>
      <c r="B52" t="s">
        <v>8</v>
      </c>
      <c r="D52">
        <v>5.5800000000000002E-2</v>
      </c>
      <c r="E52">
        <f t="shared" si="4"/>
        <v>-1.9441999999999999</v>
      </c>
      <c r="F52">
        <v>6</v>
      </c>
      <c r="G52" t="s">
        <v>8</v>
      </c>
      <c r="I52">
        <v>5.5800000000000002E-2</v>
      </c>
      <c r="J52">
        <f t="shared" si="5"/>
        <v>-2.137</v>
      </c>
      <c r="K52">
        <f t="shared" si="3"/>
        <v>0</v>
      </c>
      <c r="L52">
        <f t="shared" si="6"/>
        <v>-0.19280000000000019</v>
      </c>
    </row>
    <row r="53" spans="1:14" x14ac:dyDescent="0.25">
      <c r="A53">
        <v>7</v>
      </c>
      <c r="B53" t="s">
        <v>10</v>
      </c>
      <c r="D53">
        <v>6.7900000000000002E-2</v>
      </c>
      <c r="E53">
        <f t="shared" si="4"/>
        <v>-1.8762999999999999</v>
      </c>
      <c r="F53">
        <v>7</v>
      </c>
      <c r="G53" t="s">
        <v>10</v>
      </c>
      <c r="I53">
        <v>6.7900000000000002E-2</v>
      </c>
      <c r="J53">
        <f t="shared" si="5"/>
        <v>-2.0691000000000002</v>
      </c>
      <c r="K53">
        <f t="shared" si="3"/>
        <v>0</v>
      </c>
      <c r="L53">
        <f t="shared" si="6"/>
        <v>-0.19280000000000019</v>
      </c>
    </row>
    <row r="54" spans="1:14" x14ac:dyDescent="0.25">
      <c r="A54">
        <v>8</v>
      </c>
      <c r="B54" t="s">
        <v>12</v>
      </c>
      <c r="D54">
        <v>6.7900000000000002E-2</v>
      </c>
      <c r="E54">
        <f t="shared" si="4"/>
        <v>-1.8083999999999998</v>
      </c>
      <c r="F54">
        <v>8</v>
      </c>
      <c r="G54" t="s">
        <v>12</v>
      </c>
      <c r="I54">
        <v>6.7900000000000002E-2</v>
      </c>
      <c r="J54">
        <f t="shared" si="5"/>
        <v>-2.0012000000000003</v>
      </c>
      <c r="K54">
        <f t="shared" si="3"/>
        <v>0</v>
      </c>
      <c r="L54">
        <f t="shared" si="6"/>
        <v>-0.19280000000000019</v>
      </c>
    </row>
    <row r="55" spans="1:14" x14ac:dyDescent="0.25">
      <c r="A55">
        <v>9</v>
      </c>
      <c r="B55" t="s">
        <v>13</v>
      </c>
      <c r="D55">
        <v>0.1065</v>
      </c>
      <c r="E55">
        <f t="shared" si="4"/>
        <v>-1.7018999999999997</v>
      </c>
      <c r="F55">
        <v>9</v>
      </c>
      <c r="G55" t="s">
        <v>13</v>
      </c>
      <c r="I55">
        <v>0.1065</v>
      </c>
      <c r="J55">
        <f t="shared" si="5"/>
        <v>-1.8947000000000003</v>
      </c>
      <c r="K55">
        <f t="shared" si="3"/>
        <v>0</v>
      </c>
      <c r="L55">
        <f t="shared" si="6"/>
        <v>-0.19280000000000019</v>
      </c>
    </row>
    <row r="56" spans="1:14" x14ac:dyDescent="0.25">
      <c r="A56">
        <v>10</v>
      </c>
      <c r="B56" t="s">
        <v>14</v>
      </c>
      <c r="D56">
        <v>0.1174</v>
      </c>
      <c r="E56">
        <f t="shared" si="4"/>
        <v>-1.5844999999999998</v>
      </c>
      <c r="F56">
        <v>10</v>
      </c>
      <c r="G56" t="s">
        <v>14</v>
      </c>
      <c r="I56">
        <v>0.1174</v>
      </c>
      <c r="J56">
        <f t="shared" si="5"/>
        <v>-1.7773000000000003</v>
      </c>
      <c r="K56">
        <f t="shared" si="3"/>
        <v>0</v>
      </c>
      <c r="L56">
        <f t="shared" si="6"/>
        <v>-0.19280000000000019</v>
      </c>
    </row>
    <row r="57" spans="1:14" x14ac:dyDescent="0.25">
      <c r="A57">
        <v>11</v>
      </c>
      <c r="B57" t="s">
        <v>15</v>
      </c>
      <c r="D57">
        <v>-0.3548</v>
      </c>
      <c r="E57">
        <f t="shared" si="4"/>
        <v>-1.9392999999999998</v>
      </c>
      <c r="F57">
        <v>11</v>
      </c>
      <c r="G57" t="s">
        <v>15</v>
      </c>
      <c r="I57">
        <v>-0.3548</v>
      </c>
      <c r="J57">
        <f t="shared" si="5"/>
        <v>-2.1321000000000003</v>
      </c>
      <c r="K57">
        <f t="shared" si="3"/>
        <v>0</v>
      </c>
      <c r="L57">
        <f t="shared" si="6"/>
        <v>-0.19280000000000019</v>
      </c>
    </row>
    <row r="58" spans="1:14" x14ac:dyDescent="0.25">
      <c r="A58">
        <v>12</v>
      </c>
      <c r="B58" t="s">
        <v>16</v>
      </c>
      <c r="C58" s="4"/>
      <c r="D58">
        <v>6.7400000000000002E-2</v>
      </c>
      <c r="E58">
        <f t="shared" si="4"/>
        <v>-1.8718999999999999</v>
      </c>
      <c r="F58">
        <v>12</v>
      </c>
      <c r="G58" t="s">
        <v>16</v>
      </c>
      <c r="I58">
        <v>6.7400000000000002E-2</v>
      </c>
      <c r="J58">
        <f t="shared" si="5"/>
        <v>-2.0647000000000002</v>
      </c>
      <c r="K58">
        <f t="shared" si="3"/>
        <v>0</v>
      </c>
      <c r="L58">
        <f t="shared" si="6"/>
        <v>-0.19280000000000019</v>
      </c>
    </row>
    <row r="59" spans="1:14" x14ac:dyDescent="0.25">
      <c r="A59">
        <v>13</v>
      </c>
      <c r="B59" t="s">
        <v>17</v>
      </c>
      <c r="C59" s="4"/>
      <c r="D59">
        <v>0.18240000000000001</v>
      </c>
      <c r="E59">
        <f t="shared" si="4"/>
        <v>-1.6894999999999998</v>
      </c>
      <c r="F59">
        <v>13</v>
      </c>
      <c r="G59" t="s">
        <v>17</v>
      </c>
      <c r="I59">
        <v>0.18240000000000001</v>
      </c>
      <c r="J59">
        <f t="shared" si="5"/>
        <v>-1.8823000000000003</v>
      </c>
      <c r="K59">
        <f t="shared" si="3"/>
        <v>0</v>
      </c>
      <c r="L59">
        <f t="shared" si="6"/>
        <v>-0.19280000000000019</v>
      </c>
    </row>
    <row r="60" spans="1:14" x14ac:dyDescent="0.25">
      <c r="A60">
        <v>14</v>
      </c>
      <c r="B60" t="s">
        <v>19</v>
      </c>
      <c r="D60">
        <v>4.1799999999999997E-2</v>
      </c>
      <c r="E60">
        <f t="shared" si="4"/>
        <v>-1.6476999999999997</v>
      </c>
      <c r="F60">
        <v>14</v>
      </c>
      <c r="G60" t="s">
        <v>19</v>
      </c>
      <c r="I60">
        <v>4.1799999999999997E-2</v>
      </c>
      <c r="J60">
        <f t="shared" si="5"/>
        <v>-1.8405000000000002</v>
      </c>
      <c r="K60">
        <f t="shared" si="3"/>
        <v>0</v>
      </c>
      <c r="L60">
        <f t="shared" si="6"/>
        <v>-0.19280000000000019</v>
      </c>
    </row>
    <row r="61" spans="1:14" x14ac:dyDescent="0.25">
      <c r="A61">
        <v>15</v>
      </c>
      <c r="B61" t="s">
        <v>21</v>
      </c>
      <c r="D61">
        <v>-0.11260000000000001</v>
      </c>
      <c r="E61">
        <f t="shared" si="4"/>
        <v>-1.7602999999999998</v>
      </c>
      <c r="F61">
        <v>15</v>
      </c>
      <c r="G61" t="s">
        <v>21</v>
      </c>
      <c r="I61">
        <v>-0.11260000000000001</v>
      </c>
      <c r="J61">
        <f t="shared" si="5"/>
        <v>-1.9531000000000003</v>
      </c>
      <c r="K61">
        <f t="shared" si="3"/>
        <v>0</v>
      </c>
      <c r="L61">
        <f t="shared" si="6"/>
        <v>-0.19280000000000019</v>
      </c>
    </row>
    <row r="62" spans="1:14" x14ac:dyDescent="0.25">
      <c r="A62">
        <v>16</v>
      </c>
      <c r="B62" s="4" t="s">
        <v>23</v>
      </c>
      <c r="D62" s="4">
        <v>0.11260000000000001</v>
      </c>
      <c r="E62">
        <f t="shared" si="4"/>
        <v>-1.6476999999999997</v>
      </c>
      <c r="F62">
        <v>16</v>
      </c>
      <c r="G62" s="4" t="s">
        <v>23</v>
      </c>
      <c r="I62" s="4">
        <v>0.5</v>
      </c>
      <c r="J62">
        <f t="shared" si="5"/>
        <v>-1.4531000000000003</v>
      </c>
      <c r="K62">
        <f t="shared" si="3"/>
        <v>0.38739999999999997</v>
      </c>
      <c r="L62">
        <f t="shared" si="6"/>
        <v>0.19459999999999977</v>
      </c>
      <c r="N62" t="s">
        <v>97</v>
      </c>
    </row>
    <row r="63" spans="1:14" x14ac:dyDescent="0.25">
      <c r="A63">
        <v>17</v>
      </c>
      <c r="B63" t="s">
        <v>25</v>
      </c>
      <c r="D63">
        <v>-0.36349999999999999</v>
      </c>
      <c r="E63">
        <f t="shared" si="4"/>
        <v>-2.0111999999999997</v>
      </c>
      <c r="F63">
        <v>17</v>
      </c>
      <c r="G63" t="s">
        <v>25</v>
      </c>
      <c r="I63">
        <v>-0.36349999999999999</v>
      </c>
      <c r="J63">
        <f t="shared" si="5"/>
        <v>-1.8166000000000002</v>
      </c>
      <c r="K63">
        <f t="shared" si="3"/>
        <v>0</v>
      </c>
      <c r="L63">
        <f t="shared" si="6"/>
        <v>0.19459999999999977</v>
      </c>
      <c r="N63" t="s">
        <v>98</v>
      </c>
    </row>
    <row r="64" spans="1:14" x14ac:dyDescent="0.25">
      <c r="A64">
        <v>18</v>
      </c>
      <c r="B64" t="s">
        <v>26</v>
      </c>
      <c r="D64">
        <v>0.18110000000000001</v>
      </c>
      <c r="E64">
        <f t="shared" si="4"/>
        <v>-1.8300999999999996</v>
      </c>
      <c r="F64">
        <v>18</v>
      </c>
      <c r="G64" t="s">
        <v>26</v>
      </c>
      <c r="I64">
        <v>0.18110000000000001</v>
      </c>
      <c r="J64">
        <f t="shared" si="5"/>
        <v>-1.6355000000000002</v>
      </c>
      <c r="K64">
        <f t="shared" si="3"/>
        <v>0</v>
      </c>
      <c r="L64">
        <f t="shared" si="6"/>
        <v>0.19459999999999977</v>
      </c>
    </row>
    <row r="65" spans="1:17" x14ac:dyDescent="0.25">
      <c r="A65">
        <v>19</v>
      </c>
      <c r="B65" t="s">
        <v>28</v>
      </c>
      <c r="D65">
        <v>0.59519999999999995</v>
      </c>
      <c r="E65">
        <f t="shared" si="4"/>
        <v>-1.2348999999999997</v>
      </c>
      <c r="F65">
        <v>19</v>
      </c>
      <c r="G65" t="s">
        <v>28</v>
      </c>
      <c r="I65">
        <v>0.59519999999999995</v>
      </c>
      <c r="J65">
        <f t="shared" si="5"/>
        <v>-1.0403000000000002</v>
      </c>
      <c r="K65">
        <f t="shared" si="3"/>
        <v>0</v>
      </c>
      <c r="L65">
        <f t="shared" si="6"/>
        <v>0.19459999999999977</v>
      </c>
    </row>
    <row r="66" spans="1:17" x14ac:dyDescent="0.25">
      <c r="A66">
        <v>20</v>
      </c>
      <c r="B66" t="s">
        <v>29</v>
      </c>
      <c r="D66">
        <v>-0.57609999999999995</v>
      </c>
      <c r="E66">
        <f t="shared" si="4"/>
        <v>-1.8109999999999995</v>
      </c>
      <c r="F66">
        <v>20</v>
      </c>
      <c r="G66" t="s">
        <v>29</v>
      </c>
      <c r="I66">
        <v>-0.57609999999999995</v>
      </c>
      <c r="J66">
        <f t="shared" si="5"/>
        <v>-1.6164000000000001</v>
      </c>
      <c r="K66">
        <f t="shared" si="3"/>
        <v>0</v>
      </c>
      <c r="L66">
        <f t="shared" si="6"/>
        <v>0.19459999999999977</v>
      </c>
    </row>
    <row r="67" spans="1:17" x14ac:dyDescent="0.25">
      <c r="A67">
        <v>21</v>
      </c>
      <c r="B67" t="s">
        <v>31</v>
      </c>
      <c r="D67">
        <v>-0.35489999999999999</v>
      </c>
      <c r="E67">
        <f t="shared" si="4"/>
        <v>-2.1658999999999997</v>
      </c>
      <c r="F67">
        <v>21</v>
      </c>
      <c r="G67" t="s">
        <v>31</v>
      </c>
      <c r="I67">
        <v>-0.35489999999999999</v>
      </c>
      <c r="J67">
        <f t="shared" si="5"/>
        <v>-1.9713000000000001</v>
      </c>
      <c r="K67">
        <f t="shared" si="3"/>
        <v>0</v>
      </c>
      <c r="L67">
        <f t="shared" si="6"/>
        <v>0.19459999999999977</v>
      </c>
    </row>
    <row r="68" spans="1:17" x14ac:dyDescent="0.25">
      <c r="A68">
        <v>22</v>
      </c>
      <c r="B68" t="s">
        <v>33</v>
      </c>
      <c r="D68">
        <v>0.31540000000000001</v>
      </c>
      <c r="E68">
        <f t="shared" si="4"/>
        <v>-1.8504999999999998</v>
      </c>
      <c r="F68">
        <v>22</v>
      </c>
      <c r="G68" t="s">
        <v>33</v>
      </c>
      <c r="I68">
        <v>0.31540000000000001</v>
      </c>
      <c r="J68">
        <f t="shared" si="5"/>
        <v>-1.6558999999999999</v>
      </c>
      <c r="K68">
        <f t="shared" si="3"/>
        <v>0</v>
      </c>
      <c r="L68">
        <f t="shared" si="6"/>
        <v>0.19459999999999977</v>
      </c>
    </row>
    <row r="69" spans="1:17" x14ac:dyDescent="0.25">
      <c r="A69">
        <v>23</v>
      </c>
      <c r="B69" t="s">
        <v>35</v>
      </c>
      <c r="D69">
        <v>0.46870000000000001</v>
      </c>
      <c r="E69">
        <f t="shared" si="4"/>
        <v>-1.3817999999999997</v>
      </c>
      <c r="F69">
        <v>23</v>
      </c>
      <c r="G69" t="s">
        <v>35</v>
      </c>
      <c r="I69">
        <v>0.46870000000000001</v>
      </c>
      <c r="J69">
        <f t="shared" si="5"/>
        <v>-1.1871999999999998</v>
      </c>
      <c r="K69">
        <f t="shared" si="3"/>
        <v>0</v>
      </c>
      <c r="L69">
        <f t="shared" si="6"/>
        <v>0.19459999999999977</v>
      </c>
    </row>
    <row r="70" spans="1:17" x14ac:dyDescent="0.25">
      <c r="A70">
        <v>24</v>
      </c>
      <c r="B70" t="s">
        <v>2</v>
      </c>
      <c r="D70">
        <v>-0.54769999999999996</v>
      </c>
      <c r="E70">
        <f t="shared" si="4"/>
        <v>-1.9294999999999995</v>
      </c>
      <c r="F70">
        <v>24</v>
      </c>
      <c r="G70" t="s">
        <v>2</v>
      </c>
      <c r="I70">
        <v>-0.54769999999999996</v>
      </c>
      <c r="J70">
        <f t="shared" si="5"/>
        <v>-1.7348999999999997</v>
      </c>
      <c r="K70">
        <f t="shared" si="3"/>
        <v>0</v>
      </c>
      <c r="L70">
        <f t="shared" si="6"/>
        <v>0.19459999999999977</v>
      </c>
    </row>
    <row r="71" spans="1:17" x14ac:dyDescent="0.25">
      <c r="A71">
        <v>25</v>
      </c>
      <c r="B71" t="s">
        <v>38</v>
      </c>
      <c r="D71">
        <v>0.20219999999999999</v>
      </c>
      <c r="E71">
        <f t="shared" si="4"/>
        <v>-1.7272999999999996</v>
      </c>
      <c r="F71">
        <v>25</v>
      </c>
      <c r="G71" t="s">
        <v>38</v>
      </c>
      <c r="I71">
        <v>0.20219999999999999</v>
      </c>
      <c r="J71">
        <f t="shared" si="5"/>
        <v>-1.5326999999999997</v>
      </c>
      <c r="K71">
        <f t="shared" si="3"/>
        <v>0</v>
      </c>
      <c r="L71">
        <f t="shared" si="6"/>
        <v>0.19459999999999977</v>
      </c>
    </row>
    <row r="72" spans="1:17" x14ac:dyDescent="0.25">
      <c r="A72">
        <v>26</v>
      </c>
      <c r="B72" t="s">
        <v>39</v>
      </c>
      <c r="D72">
        <v>6.1499999999999999E-2</v>
      </c>
      <c r="E72">
        <f t="shared" si="4"/>
        <v>-1.6657999999999995</v>
      </c>
      <c r="F72">
        <v>26</v>
      </c>
      <c r="G72" t="s">
        <v>39</v>
      </c>
      <c r="I72">
        <v>6.1499999999999999E-2</v>
      </c>
      <c r="J72">
        <f t="shared" si="5"/>
        <v>-1.4711999999999996</v>
      </c>
      <c r="K72">
        <f t="shared" si="3"/>
        <v>0</v>
      </c>
      <c r="L72">
        <f t="shared" si="6"/>
        <v>0.19459999999999977</v>
      </c>
      <c r="Q72">
        <f>-0.776/0.9534*0.08</f>
        <v>-6.5114327669393748E-2</v>
      </c>
    </row>
    <row r="73" spans="1:17" x14ac:dyDescent="0.25">
      <c r="A73">
        <v>27</v>
      </c>
      <c r="B73" t="s">
        <v>40</v>
      </c>
      <c r="D73">
        <v>6.7000000000000004E-2</v>
      </c>
      <c r="E73">
        <f t="shared" si="4"/>
        <v>-1.5987999999999996</v>
      </c>
      <c r="F73">
        <v>27</v>
      </c>
      <c r="G73" t="s">
        <v>40</v>
      </c>
      <c r="I73">
        <v>6.7000000000000004E-2</v>
      </c>
      <c r="J73">
        <f t="shared" si="5"/>
        <v>-1.4041999999999997</v>
      </c>
      <c r="K73">
        <f t="shared" si="3"/>
        <v>0</v>
      </c>
      <c r="L73">
        <f t="shared" si="6"/>
        <v>0.19459999999999977</v>
      </c>
    </row>
    <row r="74" spans="1:17" x14ac:dyDescent="0.25">
      <c r="A74">
        <v>28</v>
      </c>
      <c r="B74" t="s">
        <v>41</v>
      </c>
      <c r="D74">
        <v>9.7199999999999995E-2</v>
      </c>
      <c r="E74">
        <f t="shared" si="4"/>
        <v>-1.5015999999999996</v>
      </c>
      <c r="F74">
        <v>28</v>
      </c>
      <c r="G74" t="s">
        <v>41</v>
      </c>
      <c r="I74">
        <v>9.7199999999999995E-2</v>
      </c>
      <c r="J74">
        <f t="shared" si="5"/>
        <v>-1.3069999999999997</v>
      </c>
      <c r="K74">
        <f t="shared" si="3"/>
        <v>0</v>
      </c>
      <c r="L74">
        <f t="shared" si="6"/>
        <v>0.19459999999999977</v>
      </c>
    </row>
    <row r="75" spans="1:17" x14ac:dyDescent="0.25">
      <c r="A75">
        <v>29</v>
      </c>
      <c r="B75" t="s">
        <v>42</v>
      </c>
      <c r="D75">
        <v>-0.6139</v>
      </c>
      <c r="E75">
        <f t="shared" si="4"/>
        <v>-2.1154999999999995</v>
      </c>
      <c r="F75">
        <v>29</v>
      </c>
      <c r="G75" t="s">
        <v>42</v>
      </c>
      <c r="I75">
        <v>-0.6139</v>
      </c>
      <c r="J75">
        <f t="shared" si="5"/>
        <v>-1.9208999999999996</v>
      </c>
      <c r="K75">
        <f t="shared" si="3"/>
        <v>0</v>
      </c>
      <c r="L75">
        <f t="shared" si="6"/>
        <v>0.19459999999999977</v>
      </c>
      <c r="Q75">
        <f>-0.9534/-0.866*0.07</f>
        <v>7.7064665127020801E-2</v>
      </c>
    </row>
    <row r="76" spans="1:17" x14ac:dyDescent="0.25">
      <c r="A76">
        <v>30</v>
      </c>
      <c r="B76" t="s">
        <v>44</v>
      </c>
      <c r="D76">
        <v>0.41860000000000003</v>
      </c>
      <c r="E76">
        <f t="shared" si="4"/>
        <v>-1.6968999999999994</v>
      </c>
      <c r="F76">
        <v>30</v>
      </c>
      <c r="G76" t="s">
        <v>44</v>
      </c>
      <c r="I76">
        <v>0.41860000000000003</v>
      </c>
      <c r="J76">
        <f t="shared" si="5"/>
        <v>-1.5022999999999995</v>
      </c>
      <c r="K76">
        <f t="shared" si="3"/>
        <v>0</v>
      </c>
      <c r="L76">
        <f t="shared" si="6"/>
        <v>0.19459999999999977</v>
      </c>
    </row>
    <row r="77" spans="1:17" x14ac:dyDescent="0.25">
      <c r="A77">
        <v>31</v>
      </c>
      <c r="B77" t="s">
        <v>46</v>
      </c>
      <c r="D77">
        <v>-0.52459999999999996</v>
      </c>
      <c r="E77">
        <f t="shared" si="4"/>
        <v>-2.2214999999999994</v>
      </c>
      <c r="F77">
        <v>31</v>
      </c>
      <c r="G77" t="s">
        <v>46</v>
      </c>
      <c r="I77">
        <v>-0.52459999999999996</v>
      </c>
      <c r="J77">
        <f t="shared" si="5"/>
        <v>-2.0268999999999995</v>
      </c>
      <c r="K77">
        <f t="shared" si="3"/>
        <v>0</v>
      </c>
      <c r="L77">
        <f t="shared" si="6"/>
        <v>0.19459999999999977</v>
      </c>
    </row>
    <row r="78" spans="1:17" x14ac:dyDescent="0.25">
      <c r="A78">
        <v>32</v>
      </c>
      <c r="B78" t="s">
        <v>47</v>
      </c>
      <c r="D78">
        <v>0.52459999999999996</v>
      </c>
      <c r="E78">
        <f t="shared" si="4"/>
        <v>-1.6968999999999994</v>
      </c>
      <c r="F78">
        <v>32</v>
      </c>
      <c r="G78" t="s">
        <v>47</v>
      </c>
      <c r="I78">
        <v>0.52459999999999996</v>
      </c>
      <c r="J78">
        <f t="shared" si="5"/>
        <v>-1.5022999999999995</v>
      </c>
      <c r="K78">
        <f t="shared" si="3"/>
        <v>0</v>
      </c>
      <c r="L78">
        <f t="shared" si="6"/>
        <v>0.19459999999999977</v>
      </c>
    </row>
    <row r="79" spans="1:17" x14ac:dyDescent="0.25">
      <c r="A79">
        <v>33</v>
      </c>
      <c r="B79" s="4" t="s">
        <v>36</v>
      </c>
      <c r="D79" s="4">
        <v>-0.65154999999999996</v>
      </c>
      <c r="E79">
        <f t="shared" si="4"/>
        <v>-2.3484499999999993</v>
      </c>
      <c r="G79" s="4" t="s">
        <v>36</v>
      </c>
      <c r="I79" s="4">
        <f>-0.65155-0.1946/2</f>
        <v>-0.74885000000000002</v>
      </c>
      <c r="J79">
        <f t="shared" si="5"/>
        <v>-2.2511499999999995</v>
      </c>
      <c r="K79">
        <f t="shared" si="3"/>
        <v>-9.7300000000000053E-2</v>
      </c>
      <c r="L79">
        <f t="shared" si="6"/>
        <v>9.729999999999972E-2</v>
      </c>
    </row>
    <row r="80" spans="1:17" x14ac:dyDescent="0.25">
      <c r="A80">
        <v>34</v>
      </c>
      <c r="B80" s="4" t="s">
        <v>37</v>
      </c>
      <c r="D80" s="4">
        <v>-0.65154999999999996</v>
      </c>
      <c r="E80">
        <f t="shared" si="4"/>
        <v>-2.9999999999999991</v>
      </c>
      <c r="G80" s="4" t="s">
        <v>37</v>
      </c>
      <c r="I80" s="4">
        <f>-0.65155-0.1946/2</f>
        <v>-0.74885000000000002</v>
      </c>
      <c r="J80">
        <f t="shared" si="5"/>
        <v>-2.9999999999999996</v>
      </c>
      <c r="K80">
        <f t="shared" si="3"/>
        <v>-9.7300000000000053E-2</v>
      </c>
      <c r="L80">
        <f t="shared" si="6"/>
        <v>-3.3306690738754696E-16</v>
      </c>
    </row>
    <row r="82" spans="4:11" x14ac:dyDescent="0.25">
      <c r="D82">
        <f>SUM(D47:D81)</f>
        <v>-2.9999999999999991</v>
      </c>
      <c r="I82">
        <f>SUM(I47:I81)</f>
        <v>-2.9999999999999996</v>
      </c>
      <c r="J82">
        <f t="shared" si="5"/>
        <v>-2.9999999999999996</v>
      </c>
      <c r="K82">
        <f>SUM(K47:K81)</f>
        <v>-3.3306690738754696E-16</v>
      </c>
    </row>
    <row r="84" spans="4:11" x14ac:dyDescent="0.25">
      <c r="G84" t="s">
        <v>96</v>
      </c>
      <c r="H84" t="s">
        <v>93</v>
      </c>
      <c r="I84" t="s">
        <v>24</v>
      </c>
      <c r="J84">
        <v>0.7994</v>
      </c>
      <c r="K84">
        <v>8</v>
      </c>
    </row>
    <row r="85" spans="4:11" x14ac:dyDescent="0.25">
      <c r="H85" t="s">
        <v>94</v>
      </c>
      <c r="I85" t="s">
        <v>2</v>
      </c>
      <c r="J85">
        <v>-0.8014</v>
      </c>
      <c r="K85">
        <v>9</v>
      </c>
    </row>
    <row r="86" spans="4:11" x14ac:dyDescent="0.25">
      <c r="H86" t="s">
        <v>95</v>
      </c>
      <c r="I86" t="s">
        <v>2</v>
      </c>
      <c r="J86">
        <v>-0.8014</v>
      </c>
      <c r="K86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</dc:creator>
  <cp:lastModifiedBy>Patrik</cp:lastModifiedBy>
  <dcterms:created xsi:type="dcterms:W3CDTF">2019-05-23T23:19:29Z</dcterms:created>
  <dcterms:modified xsi:type="dcterms:W3CDTF">2019-05-26T20:05:47Z</dcterms:modified>
</cp:coreProperties>
</file>