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xr:revisionPtr revIDLastSave="0" documentId="13_ncr:1_{BE6B9BD8-E9E1-432E-BD34-301EAA01DE35}" xr6:coauthVersionLast="46" xr6:coauthVersionMax="46" xr10:uidLastSave="{00000000-0000-0000-0000-000000000000}"/>
  <bookViews>
    <workbookView xWindow="0" yWindow="384" windowWidth="23040" windowHeight="12312" activeTab="8" xr2:uid="{ED18C041-A785-9D40-8E8F-E3FF96FFE1E6}"/>
  </bookViews>
  <sheets>
    <sheet name="orig" sheetId="1" r:id="rId1"/>
    <sheet name="Orig_ratio" sheetId="7" r:id="rId2"/>
    <sheet name="noblank_ratio" sheetId="8" r:id="rId3"/>
    <sheet name="ratio_group5" sheetId="13" r:id="rId4"/>
    <sheet name="ratio_group3" sheetId="11" r:id="rId5"/>
    <sheet name="ratio_group4" sheetId="12" r:id="rId6"/>
    <sheet name="ratio Group2" sheetId="10" r:id="rId7"/>
    <sheet name="ratio_group1" sheetId="9" r:id="rId8"/>
    <sheet name="noblank" sheetId="2" r:id="rId9"/>
    <sheet name="group 1" sheetId="3" r:id="rId10"/>
    <sheet name="group3" sheetId="4" r:id="rId11"/>
    <sheet name="group4" sheetId="5" r:id="rId12"/>
    <sheet name="group5" sheetId="6" r:id="rId13"/>
  </sheets>
  <definedNames>
    <definedName name="_xlnm._FilterDatabase" localSheetId="9" hidden="1">'group 1'!$A$1:$G$180</definedName>
    <definedName name="_xlnm._FilterDatabase" localSheetId="8" hidden="1">noblank!$A$1:$G$122</definedName>
    <definedName name="_xlnm._FilterDatabase" localSheetId="2" hidden="1">noblank_ratio!$A$1:$F$997</definedName>
    <definedName name="_xlnm._FilterDatabase" localSheetId="1" hidden="1">Orig_ratio!$A$1:$F$1054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9" i="8" l="1"/>
  <c r="G2" i="8"/>
  <c r="H2" i="8" s="1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82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51" i="7"/>
  <c r="G152" i="7"/>
  <c r="G153" i="7"/>
  <c r="G154" i="7"/>
  <c r="G155" i="7"/>
  <c r="G156" i="7"/>
  <c r="G157" i="7"/>
  <c r="G158" i="7"/>
  <c r="G159" i="7"/>
  <c r="G160" i="7"/>
  <c r="G161" i="7"/>
  <c r="G150" i="7"/>
  <c r="G149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1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9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H37" i="7" s="1"/>
  <c r="G38" i="7"/>
  <c r="G39" i="7"/>
  <c r="G40" i="7"/>
  <c r="G41" i="7"/>
  <c r="H41" i="7" s="1"/>
  <c r="G42" i="7"/>
  <c r="G43" i="7"/>
  <c r="G44" i="7"/>
  <c r="G45" i="7"/>
  <c r="H45" i="7" s="1"/>
  <c r="G46" i="7"/>
  <c r="G47" i="7"/>
  <c r="G48" i="7"/>
  <c r="G49" i="7"/>
  <c r="H49" i="7" s="1"/>
  <c r="G50" i="7"/>
  <c r="G51" i="7"/>
  <c r="G52" i="7"/>
  <c r="G53" i="7"/>
  <c r="H53" i="7" s="1"/>
  <c r="G54" i="7"/>
  <c r="G55" i="7"/>
  <c r="G56" i="7"/>
  <c r="G57" i="7"/>
  <c r="H57" i="7" s="1"/>
  <c r="G58" i="7"/>
  <c r="G59" i="7"/>
  <c r="G60" i="7"/>
  <c r="G61" i="7"/>
  <c r="H61" i="7" s="1"/>
  <c r="G62" i="7"/>
  <c r="G63" i="7"/>
  <c r="G64" i="7"/>
  <c r="G65" i="7"/>
  <c r="H65" i="7" s="1"/>
  <c r="G66" i="7"/>
  <c r="G67" i="7"/>
  <c r="G68" i="7"/>
  <c r="G69" i="7"/>
  <c r="H69" i="7" s="1"/>
  <c r="G70" i="7"/>
  <c r="G71" i="7"/>
  <c r="G72" i="7"/>
  <c r="G73" i="7"/>
  <c r="H73" i="7" s="1"/>
  <c r="G74" i="7"/>
  <c r="G75" i="7"/>
  <c r="G76" i="7"/>
  <c r="G77" i="7"/>
  <c r="H77" i="7" s="1"/>
  <c r="G78" i="7"/>
  <c r="G79" i="7"/>
  <c r="G80" i="7"/>
  <c r="G81" i="7"/>
  <c r="H81" i="7" s="1"/>
  <c r="G82" i="7"/>
  <c r="G83" i="7"/>
  <c r="G84" i="7"/>
  <c r="G85" i="7"/>
  <c r="H85" i="7" s="1"/>
  <c r="G86" i="7"/>
  <c r="G87" i="7"/>
  <c r="G88" i="7"/>
  <c r="G89" i="7"/>
  <c r="H89" i="7" s="1"/>
  <c r="G90" i="7"/>
  <c r="G91" i="7"/>
  <c r="G92" i="7"/>
  <c r="G93" i="7"/>
  <c r="H93" i="7" s="1"/>
  <c r="G94" i="7"/>
  <c r="G95" i="7"/>
  <c r="G96" i="7"/>
  <c r="G2" i="7"/>
  <c r="H2" i="7" s="1"/>
  <c r="I131" i="8"/>
  <c r="I132" i="8"/>
  <c r="I133" i="8"/>
  <c r="I134" i="8"/>
  <c r="I135" i="8"/>
  <c r="I136" i="8"/>
  <c r="I137" i="8"/>
  <c r="I138" i="8"/>
  <c r="I139" i="8"/>
  <c r="I130" i="8"/>
  <c r="G11" i="13"/>
  <c r="H11" i="13" s="1"/>
  <c r="H10" i="13"/>
  <c r="G10" i="13"/>
  <c r="G9" i="13"/>
  <c r="H9" i="13" s="1"/>
  <c r="G8" i="13"/>
  <c r="H8" i="13" s="1"/>
  <c r="H7" i="13"/>
  <c r="G7" i="13"/>
  <c r="G6" i="13"/>
  <c r="H6" i="13" s="1"/>
  <c r="H5" i="13"/>
  <c r="G5" i="13"/>
  <c r="G4" i="13"/>
  <c r="H4" i="13" s="1"/>
  <c r="H3" i="13"/>
  <c r="G3" i="13"/>
  <c r="G2" i="13"/>
  <c r="H2" i="13" s="1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09" i="8"/>
  <c r="G22" i="12"/>
  <c r="H22" i="12" s="1"/>
  <c r="G21" i="12"/>
  <c r="H21" i="12" s="1"/>
  <c r="G20" i="12"/>
  <c r="H20" i="12" s="1"/>
  <c r="G19" i="12"/>
  <c r="H19" i="12" s="1"/>
  <c r="H18" i="12"/>
  <c r="G18" i="12"/>
  <c r="G17" i="12"/>
  <c r="H17" i="12" s="1"/>
  <c r="G16" i="12"/>
  <c r="H16" i="12" s="1"/>
  <c r="G15" i="12"/>
  <c r="H15" i="12" s="1"/>
  <c r="G14" i="12"/>
  <c r="H14" i="12" s="1"/>
  <c r="G13" i="12"/>
  <c r="H13" i="12" s="1"/>
  <c r="G12" i="12"/>
  <c r="H12" i="12" s="1"/>
  <c r="G11" i="12"/>
  <c r="H11" i="12" s="1"/>
  <c r="G10" i="12"/>
  <c r="H10" i="12" s="1"/>
  <c r="G9" i="12"/>
  <c r="H9" i="12" s="1"/>
  <c r="G8" i="12"/>
  <c r="H8" i="12" s="1"/>
  <c r="G7" i="12"/>
  <c r="H7" i="12" s="1"/>
  <c r="G6" i="12"/>
  <c r="H6" i="12" s="1"/>
  <c r="G5" i="12"/>
  <c r="H5" i="12" s="1"/>
  <c r="G4" i="12"/>
  <c r="H4" i="12" s="1"/>
  <c r="G3" i="12"/>
  <c r="H3" i="12" s="1"/>
  <c r="H2" i="12"/>
  <c r="G2" i="12"/>
  <c r="I97" i="8"/>
  <c r="I98" i="8"/>
  <c r="I99" i="8"/>
  <c r="I100" i="8"/>
  <c r="I101" i="8"/>
  <c r="I102" i="8"/>
  <c r="I103" i="8"/>
  <c r="I104" i="8"/>
  <c r="I105" i="8"/>
  <c r="I106" i="8"/>
  <c r="I107" i="8"/>
  <c r="I108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80" i="8"/>
  <c r="G30" i="11"/>
  <c r="H30" i="11" s="1"/>
  <c r="H29" i="11"/>
  <c r="G29" i="11"/>
  <c r="G28" i="11"/>
  <c r="H28" i="11" s="1"/>
  <c r="G27" i="11"/>
  <c r="H27" i="11" s="1"/>
  <c r="G26" i="11"/>
  <c r="H26" i="11" s="1"/>
  <c r="G25" i="11"/>
  <c r="H25" i="11" s="1"/>
  <c r="G24" i="11"/>
  <c r="H24" i="11" s="1"/>
  <c r="G23" i="11"/>
  <c r="H23" i="11" s="1"/>
  <c r="G22" i="11"/>
  <c r="H22" i="11" s="1"/>
  <c r="H21" i="11"/>
  <c r="G21" i="11"/>
  <c r="G20" i="11"/>
  <c r="H20" i="11" s="1"/>
  <c r="G19" i="11"/>
  <c r="H19" i="11" s="1"/>
  <c r="G18" i="11"/>
  <c r="H18" i="11" s="1"/>
  <c r="G17" i="11"/>
  <c r="H17" i="11" s="1"/>
  <c r="G16" i="11"/>
  <c r="H16" i="11" s="1"/>
  <c r="G15" i="11"/>
  <c r="H15" i="11" s="1"/>
  <c r="G14" i="11"/>
  <c r="H14" i="11" s="1"/>
  <c r="H13" i="11"/>
  <c r="G13" i="1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H5" i="11"/>
  <c r="G5" i="11"/>
  <c r="G4" i="11"/>
  <c r="H4" i="11" s="1"/>
  <c r="G3" i="11"/>
  <c r="H3" i="11" s="1"/>
  <c r="G2" i="11"/>
  <c r="H2" i="11" s="1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65" i="8"/>
  <c r="I56" i="8"/>
  <c r="I57" i="8"/>
  <c r="I58" i="8"/>
  <c r="I59" i="8"/>
  <c r="I60" i="8"/>
  <c r="I61" i="8"/>
  <c r="I62" i="8"/>
  <c r="I63" i="8"/>
  <c r="I64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" i="8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3" i="10"/>
  <c r="H3" i="10" s="1"/>
  <c r="G2" i="10"/>
  <c r="H2" i="10" s="1"/>
  <c r="G64" i="9"/>
  <c r="H64" i="9" s="1"/>
  <c r="G63" i="9"/>
  <c r="H63" i="9" s="1"/>
  <c r="G62" i="9"/>
  <c r="H62" i="9" s="1"/>
  <c r="G61" i="9"/>
  <c r="H61" i="9" s="1"/>
  <c r="G60" i="9"/>
  <c r="H60" i="9" s="1"/>
  <c r="G59" i="9"/>
  <c r="H59" i="9" s="1"/>
  <c r="G58" i="9"/>
  <c r="H58" i="9" s="1"/>
  <c r="G57" i="9"/>
  <c r="H57" i="9" s="1"/>
  <c r="G56" i="9"/>
  <c r="H56" i="9" s="1"/>
  <c r="G55" i="9"/>
  <c r="H55" i="9" s="1"/>
  <c r="G54" i="9"/>
  <c r="H54" i="9" s="1"/>
  <c r="G53" i="9"/>
  <c r="H53" i="9" s="1"/>
  <c r="G52" i="9"/>
  <c r="H52" i="9" s="1"/>
  <c r="G51" i="9"/>
  <c r="H51" i="9" s="1"/>
  <c r="G50" i="9"/>
  <c r="H50" i="9" s="1"/>
  <c r="G49" i="9"/>
  <c r="H49" i="9" s="1"/>
  <c r="G48" i="9"/>
  <c r="H48" i="9" s="1"/>
  <c r="G47" i="9"/>
  <c r="H47" i="9" s="1"/>
  <c r="G46" i="9"/>
  <c r="H46" i="9" s="1"/>
  <c r="G45" i="9"/>
  <c r="H45" i="9" s="1"/>
  <c r="G44" i="9"/>
  <c r="H44" i="9" s="1"/>
  <c r="G43" i="9"/>
  <c r="H43" i="9" s="1"/>
  <c r="G42" i="9"/>
  <c r="H42" i="9" s="1"/>
  <c r="G41" i="9"/>
  <c r="H41" i="9" s="1"/>
  <c r="G40" i="9"/>
  <c r="H40" i="9" s="1"/>
  <c r="G39" i="9"/>
  <c r="H39" i="9" s="1"/>
  <c r="G38" i="9"/>
  <c r="H38" i="9" s="1"/>
  <c r="G37" i="9"/>
  <c r="H37" i="9" s="1"/>
  <c r="G36" i="9"/>
  <c r="H36" i="9" s="1"/>
  <c r="G35" i="9"/>
  <c r="H35" i="9" s="1"/>
  <c r="G34" i="9"/>
  <c r="H34" i="9" s="1"/>
  <c r="G33" i="9"/>
  <c r="H33" i="9" s="1"/>
  <c r="G32" i="9"/>
  <c r="H32" i="9" s="1"/>
  <c r="G31" i="9"/>
  <c r="H31" i="9" s="1"/>
  <c r="G30" i="9"/>
  <c r="H30" i="9" s="1"/>
  <c r="G29" i="9"/>
  <c r="H29" i="9" s="1"/>
  <c r="G28" i="9"/>
  <c r="H28" i="9" s="1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H13" i="9"/>
  <c r="G13" i="9"/>
  <c r="G12" i="9"/>
  <c r="H12" i="9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G3" i="9"/>
  <c r="H3" i="9" s="1"/>
  <c r="G2" i="9"/>
  <c r="H2" i="9" s="1"/>
  <c r="H5" i="8"/>
  <c r="H7" i="8"/>
  <c r="H11" i="8"/>
  <c r="H12" i="8"/>
  <c r="H15" i="8"/>
  <c r="H16" i="8"/>
  <c r="H23" i="8"/>
  <c r="H27" i="8"/>
  <c r="H28" i="8"/>
  <c r="H32" i="8"/>
  <c r="H33" i="8"/>
  <c r="H36" i="8"/>
  <c r="H37" i="8"/>
  <c r="H43" i="8"/>
  <c r="H44" i="8"/>
  <c r="H47" i="8"/>
  <c r="H48" i="8"/>
  <c r="H49" i="8"/>
  <c r="H53" i="8"/>
  <c r="H55" i="8"/>
  <c r="H59" i="8"/>
  <c r="H60" i="8"/>
  <c r="H63" i="8"/>
  <c r="H64" i="8"/>
  <c r="H69" i="8"/>
  <c r="H71" i="8"/>
  <c r="H75" i="8"/>
  <c r="H80" i="8"/>
  <c r="H87" i="8"/>
  <c r="H91" i="8"/>
  <c r="H92" i="8"/>
  <c r="H100" i="8"/>
  <c r="H101" i="8"/>
  <c r="H108" i="8"/>
  <c r="H109" i="8"/>
  <c r="H119" i="8"/>
  <c r="H123" i="8"/>
  <c r="H128" i="8"/>
  <c r="H135" i="8"/>
  <c r="H138" i="8"/>
  <c r="H139" i="8"/>
  <c r="G111" i="8"/>
  <c r="H111" i="8" s="1"/>
  <c r="G112" i="8"/>
  <c r="H112" i="8" s="1"/>
  <c r="G113" i="8"/>
  <c r="H113" i="8" s="1"/>
  <c r="G114" i="8"/>
  <c r="H114" i="8" s="1"/>
  <c r="G115" i="8"/>
  <c r="H115" i="8" s="1"/>
  <c r="G116" i="8"/>
  <c r="H116" i="8" s="1"/>
  <c r="G117" i="8"/>
  <c r="H117" i="8" s="1"/>
  <c r="G118" i="8"/>
  <c r="H118" i="8" s="1"/>
  <c r="G119" i="8"/>
  <c r="G120" i="8"/>
  <c r="H120" i="8" s="1"/>
  <c r="G121" i="8"/>
  <c r="H121" i="8" s="1"/>
  <c r="G122" i="8"/>
  <c r="H122" i="8" s="1"/>
  <c r="G123" i="8"/>
  <c r="G124" i="8"/>
  <c r="H124" i="8" s="1"/>
  <c r="G125" i="8"/>
  <c r="H125" i="8" s="1"/>
  <c r="G126" i="8"/>
  <c r="H126" i="8" s="1"/>
  <c r="G127" i="8"/>
  <c r="H127" i="8" s="1"/>
  <c r="G128" i="8"/>
  <c r="G129" i="8"/>
  <c r="H129" i="8" s="1"/>
  <c r="G130" i="8"/>
  <c r="H130" i="8" s="1"/>
  <c r="G131" i="8"/>
  <c r="H131" i="8" s="1"/>
  <c r="G132" i="8"/>
  <c r="H132" i="8" s="1"/>
  <c r="G133" i="8"/>
  <c r="H133" i="8" s="1"/>
  <c r="G134" i="8"/>
  <c r="H134" i="8" s="1"/>
  <c r="G135" i="8"/>
  <c r="G136" i="8"/>
  <c r="H136" i="8" s="1"/>
  <c r="G137" i="8"/>
  <c r="H137" i="8" s="1"/>
  <c r="G138" i="8"/>
  <c r="G139" i="8"/>
  <c r="G110" i="8"/>
  <c r="H110" i="8" s="1"/>
  <c r="G99" i="8"/>
  <c r="H99" i="8" s="1"/>
  <c r="G100" i="8"/>
  <c r="G101" i="8"/>
  <c r="G102" i="8"/>
  <c r="H102" i="8" s="1"/>
  <c r="G103" i="8"/>
  <c r="H103" i="8" s="1"/>
  <c r="G104" i="8"/>
  <c r="H104" i="8" s="1"/>
  <c r="G105" i="8"/>
  <c r="H105" i="8" s="1"/>
  <c r="G106" i="8"/>
  <c r="H106" i="8" s="1"/>
  <c r="G107" i="8"/>
  <c r="H107" i="8" s="1"/>
  <c r="G108" i="8"/>
  <c r="G71" i="8"/>
  <c r="G72" i="8"/>
  <c r="H72" i="8" s="1"/>
  <c r="G73" i="8"/>
  <c r="H73" i="8" s="1"/>
  <c r="G74" i="8"/>
  <c r="H74" i="8" s="1"/>
  <c r="G75" i="8"/>
  <c r="G76" i="8"/>
  <c r="H76" i="8" s="1"/>
  <c r="G77" i="8"/>
  <c r="H77" i="8" s="1"/>
  <c r="G78" i="8"/>
  <c r="H78" i="8" s="1"/>
  <c r="G79" i="8"/>
  <c r="H79" i="8" s="1"/>
  <c r="G80" i="8"/>
  <c r="G81" i="8"/>
  <c r="H81" i="8" s="1"/>
  <c r="G82" i="8"/>
  <c r="H82" i="8" s="1"/>
  <c r="G83" i="8"/>
  <c r="H83" i="8" s="1"/>
  <c r="G84" i="8"/>
  <c r="H84" i="8" s="1"/>
  <c r="G85" i="8"/>
  <c r="H85" i="8" s="1"/>
  <c r="G86" i="8"/>
  <c r="H86" i="8" s="1"/>
  <c r="G87" i="8"/>
  <c r="G88" i="8"/>
  <c r="H88" i="8" s="1"/>
  <c r="G89" i="8"/>
  <c r="H89" i="8" s="1"/>
  <c r="G90" i="8"/>
  <c r="H90" i="8" s="1"/>
  <c r="G91" i="8"/>
  <c r="G92" i="8"/>
  <c r="G93" i="8"/>
  <c r="H93" i="8" s="1"/>
  <c r="G94" i="8"/>
  <c r="H94" i="8" s="1"/>
  <c r="G95" i="8"/>
  <c r="H95" i="8" s="1"/>
  <c r="G96" i="8"/>
  <c r="H96" i="8" s="1"/>
  <c r="G97" i="8"/>
  <c r="H97" i="8" s="1"/>
  <c r="G98" i="8"/>
  <c r="H98" i="8" s="1"/>
  <c r="G40" i="8"/>
  <c r="H40" i="8" s="1"/>
  <c r="G41" i="8"/>
  <c r="H41" i="8" s="1"/>
  <c r="G42" i="8"/>
  <c r="H42" i="8" s="1"/>
  <c r="G43" i="8"/>
  <c r="G44" i="8"/>
  <c r="G45" i="8"/>
  <c r="H45" i="8" s="1"/>
  <c r="G46" i="8"/>
  <c r="H46" i="8" s="1"/>
  <c r="G47" i="8"/>
  <c r="G48" i="8"/>
  <c r="G49" i="8"/>
  <c r="G50" i="8"/>
  <c r="H50" i="8" s="1"/>
  <c r="G51" i="8"/>
  <c r="H51" i="8" s="1"/>
  <c r="G52" i="8"/>
  <c r="H52" i="8" s="1"/>
  <c r="G53" i="8"/>
  <c r="G54" i="8"/>
  <c r="H54" i="8" s="1"/>
  <c r="G55" i="8"/>
  <c r="G56" i="8"/>
  <c r="H56" i="8" s="1"/>
  <c r="G57" i="8"/>
  <c r="H57" i="8" s="1"/>
  <c r="G58" i="8"/>
  <c r="H58" i="8" s="1"/>
  <c r="G59" i="8"/>
  <c r="G60" i="8"/>
  <c r="G61" i="8"/>
  <c r="H61" i="8" s="1"/>
  <c r="G62" i="8"/>
  <c r="H62" i="8" s="1"/>
  <c r="G63" i="8"/>
  <c r="G64" i="8"/>
  <c r="G65" i="8"/>
  <c r="H65" i="8" s="1"/>
  <c r="G66" i="8"/>
  <c r="H66" i="8" s="1"/>
  <c r="G67" i="8"/>
  <c r="H67" i="8" s="1"/>
  <c r="G68" i="8"/>
  <c r="H68" i="8" s="1"/>
  <c r="G69" i="8"/>
  <c r="G70" i="8"/>
  <c r="H70" i="8" s="1"/>
  <c r="G28" i="8"/>
  <c r="G29" i="8"/>
  <c r="H29" i="8" s="1"/>
  <c r="G30" i="8"/>
  <c r="H30" i="8" s="1"/>
  <c r="G31" i="8"/>
  <c r="H31" i="8" s="1"/>
  <c r="G32" i="8"/>
  <c r="G33" i="8"/>
  <c r="G34" i="8"/>
  <c r="H34" i="8" s="1"/>
  <c r="G35" i="8"/>
  <c r="H35" i="8" s="1"/>
  <c r="G36" i="8"/>
  <c r="G37" i="8"/>
  <c r="G38" i="8"/>
  <c r="H38" i="8" s="1"/>
  <c r="G39" i="8"/>
  <c r="H39" i="8" s="1"/>
  <c r="G3" i="8"/>
  <c r="H3" i="8" s="1"/>
  <c r="G4" i="8"/>
  <c r="H4" i="8" s="1"/>
  <c r="G5" i="8"/>
  <c r="G6" i="8"/>
  <c r="H6" i="8" s="1"/>
  <c r="G7" i="8"/>
  <c r="G8" i="8"/>
  <c r="H8" i="8" s="1"/>
  <c r="G9" i="8"/>
  <c r="H9" i="8" s="1"/>
  <c r="G10" i="8"/>
  <c r="H10" i="8" s="1"/>
  <c r="G11" i="8"/>
  <c r="G12" i="8"/>
  <c r="G13" i="8"/>
  <c r="H13" i="8" s="1"/>
  <c r="G14" i="8"/>
  <c r="H14" i="8" s="1"/>
  <c r="G15" i="8"/>
  <c r="G16" i="8"/>
  <c r="G17" i="8"/>
  <c r="H17" i="8" s="1"/>
  <c r="G18" i="8"/>
  <c r="H18" i="8" s="1"/>
  <c r="G19" i="8"/>
  <c r="H19" i="8" s="1"/>
  <c r="G20" i="8"/>
  <c r="H20" i="8" s="1"/>
  <c r="G21" i="8"/>
  <c r="H21" i="8" s="1"/>
  <c r="G22" i="8"/>
  <c r="H22" i="8" s="1"/>
  <c r="G23" i="8"/>
  <c r="G24" i="8"/>
  <c r="H24" i="8" s="1"/>
  <c r="G25" i="8"/>
  <c r="H25" i="8" s="1"/>
  <c r="G26" i="8"/>
  <c r="H26" i="8" s="1"/>
  <c r="G27" i="8"/>
  <c r="I4" i="1"/>
  <c r="I8" i="1"/>
  <c r="I9" i="1"/>
  <c r="I12" i="1"/>
  <c r="I16" i="1"/>
  <c r="I17" i="1"/>
  <c r="I20" i="1"/>
  <c r="I24" i="1"/>
  <c r="I25" i="1"/>
  <c r="I28" i="1"/>
  <c r="I32" i="1"/>
  <c r="I36" i="1"/>
  <c r="I40" i="1"/>
  <c r="I41" i="1"/>
  <c r="I44" i="1"/>
  <c r="I48" i="1"/>
  <c r="I49" i="1"/>
  <c r="I52" i="1"/>
  <c r="I56" i="1"/>
  <c r="I57" i="1"/>
  <c r="I60" i="1"/>
  <c r="I64" i="1"/>
  <c r="I68" i="1"/>
  <c r="I72" i="1"/>
  <c r="I73" i="1"/>
  <c r="I76" i="1"/>
  <c r="I80" i="1"/>
  <c r="I81" i="1"/>
  <c r="I84" i="1"/>
  <c r="I88" i="1"/>
  <c r="I89" i="1"/>
  <c r="I92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6" i="1"/>
  <c r="I137" i="1"/>
  <c r="I141" i="1"/>
  <c r="I144" i="1"/>
  <c r="I145" i="1"/>
  <c r="I149" i="1"/>
  <c r="I152" i="1"/>
  <c r="I153" i="1"/>
  <c r="I156" i="1"/>
  <c r="I157" i="1"/>
  <c r="I161" i="1"/>
  <c r="I163" i="1"/>
  <c r="I164" i="1"/>
  <c r="I165" i="1"/>
  <c r="I168" i="1"/>
  <c r="I169" i="1"/>
  <c r="I172" i="1"/>
  <c r="I173" i="1"/>
  <c r="I175" i="1"/>
  <c r="I177" i="1"/>
  <c r="I180" i="1"/>
  <c r="I181" i="1"/>
  <c r="I184" i="1"/>
  <c r="I185" i="1"/>
  <c r="I188" i="1"/>
  <c r="I189" i="1"/>
  <c r="I191" i="1"/>
  <c r="I193" i="1"/>
  <c r="I196" i="1"/>
  <c r="H185" i="1"/>
  <c r="H186" i="1"/>
  <c r="I186" i="1" s="1"/>
  <c r="H187" i="1"/>
  <c r="I187" i="1" s="1"/>
  <c r="H188" i="1"/>
  <c r="H189" i="1"/>
  <c r="H190" i="1"/>
  <c r="I190" i="1" s="1"/>
  <c r="H191" i="1"/>
  <c r="H192" i="1"/>
  <c r="I192" i="1" s="1"/>
  <c r="H193" i="1"/>
  <c r="H194" i="1"/>
  <c r="I194" i="1" s="1"/>
  <c r="H195" i="1"/>
  <c r="I195" i="1" s="1"/>
  <c r="H196" i="1"/>
  <c r="H184" i="1"/>
  <c r="H150" i="1"/>
  <c r="I150" i="1" s="1"/>
  <c r="H151" i="1"/>
  <c r="I151" i="1" s="1"/>
  <c r="H152" i="1"/>
  <c r="H153" i="1"/>
  <c r="H154" i="1"/>
  <c r="I154" i="1" s="1"/>
  <c r="H155" i="1"/>
  <c r="I155" i="1" s="1"/>
  <c r="H156" i="1"/>
  <c r="H157" i="1"/>
  <c r="H158" i="1"/>
  <c r="I158" i="1" s="1"/>
  <c r="H159" i="1"/>
  <c r="I159" i="1" s="1"/>
  <c r="H160" i="1"/>
  <c r="I160" i="1" s="1"/>
  <c r="H161" i="1"/>
  <c r="H162" i="1"/>
  <c r="I162" i="1" s="1"/>
  <c r="H163" i="1"/>
  <c r="H164" i="1"/>
  <c r="H165" i="1"/>
  <c r="H166" i="1"/>
  <c r="I166" i="1" s="1"/>
  <c r="H167" i="1"/>
  <c r="I167" i="1" s="1"/>
  <c r="H168" i="1"/>
  <c r="H169" i="1"/>
  <c r="H170" i="1"/>
  <c r="I170" i="1" s="1"/>
  <c r="H171" i="1"/>
  <c r="I171" i="1" s="1"/>
  <c r="H172" i="1"/>
  <c r="H173" i="1"/>
  <c r="H174" i="1"/>
  <c r="I174" i="1" s="1"/>
  <c r="H175" i="1"/>
  <c r="H176" i="1"/>
  <c r="I176" i="1" s="1"/>
  <c r="H177" i="1"/>
  <c r="H178" i="1"/>
  <c r="I178" i="1" s="1"/>
  <c r="H179" i="1"/>
  <c r="I179" i="1" s="1"/>
  <c r="H180" i="1"/>
  <c r="H181" i="1"/>
  <c r="H182" i="1"/>
  <c r="I182" i="1" s="1"/>
  <c r="H183" i="1"/>
  <c r="I183" i="1" s="1"/>
  <c r="H149" i="1"/>
  <c r="H133" i="1"/>
  <c r="H134" i="1"/>
  <c r="I134" i="1" s="1"/>
  <c r="H135" i="1"/>
  <c r="I135" i="1" s="1"/>
  <c r="H136" i="1"/>
  <c r="H137" i="1"/>
  <c r="H138" i="1"/>
  <c r="I138" i="1" s="1"/>
  <c r="H139" i="1"/>
  <c r="I139" i="1" s="1"/>
  <c r="H140" i="1"/>
  <c r="I140" i="1" s="1"/>
  <c r="H141" i="1"/>
  <c r="H142" i="1"/>
  <c r="I142" i="1" s="1"/>
  <c r="H143" i="1"/>
  <c r="I143" i="1" s="1"/>
  <c r="H144" i="1"/>
  <c r="H145" i="1"/>
  <c r="H146" i="1"/>
  <c r="I146" i="1" s="1"/>
  <c r="H147" i="1"/>
  <c r="I147" i="1" s="1"/>
  <c r="H148" i="1"/>
  <c r="I148" i="1" s="1"/>
  <c r="H132" i="1"/>
  <c r="H93" i="1"/>
  <c r="I93" i="1" s="1"/>
  <c r="H2" i="1"/>
  <c r="I2" i="1" s="1"/>
  <c r="H3" i="1"/>
  <c r="I3" i="1" s="1"/>
  <c r="H4" i="1"/>
  <c r="H5" i="1"/>
  <c r="I5" i="1" s="1"/>
  <c r="H6" i="1"/>
  <c r="I6" i="1" s="1"/>
  <c r="H7" i="1"/>
  <c r="I7" i="1" s="1"/>
  <c r="H8" i="1"/>
  <c r="H9" i="1"/>
  <c r="H10" i="1"/>
  <c r="I10" i="1" s="1"/>
  <c r="H11" i="1"/>
  <c r="I11" i="1" s="1"/>
  <c r="H12" i="1"/>
  <c r="H13" i="1"/>
  <c r="I13" i="1" s="1"/>
  <c r="H14" i="1"/>
  <c r="I14" i="1" s="1"/>
  <c r="H15" i="1"/>
  <c r="I15" i="1" s="1"/>
  <c r="H16" i="1"/>
  <c r="H17" i="1"/>
  <c r="H18" i="1"/>
  <c r="I18" i="1" s="1"/>
  <c r="H19" i="1"/>
  <c r="I19" i="1" s="1"/>
  <c r="H20" i="1"/>
  <c r="H21" i="1"/>
  <c r="I21" i="1" s="1"/>
  <c r="H22" i="1"/>
  <c r="I22" i="1" s="1"/>
  <c r="H23" i="1"/>
  <c r="I23" i="1" s="1"/>
  <c r="H24" i="1"/>
  <c r="H25" i="1"/>
  <c r="H26" i="1"/>
  <c r="I26" i="1" s="1"/>
  <c r="H27" i="1"/>
  <c r="I27" i="1" s="1"/>
  <c r="H28" i="1"/>
  <c r="H29" i="1"/>
  <c r="I29" i="1" s="1"/>
  <c r="H30" i="1"/>
  <c r="I30" i="1" s="1"/>
  <c r="H31" i="1"/>
  <c r="I31" i="1" s="1"/>
  <c r="H32" i="1"/>
  <c r="H33" i="1"/>
  <c r="I33" i="1" s="1"/>
  <c r="H34" i="1"/>
  <c r="I34" i="1" s="1"/>
  <c r="H35" i="1"/>
  <c r="I35" i="1" s="1"/>
  <c r="H36" i="1"/>
  <c r="H37" i="1"/>
  <c r="I37" i="1" s="1"/>
  <c r="H38" i="1"/>
  <c r="I38" i="1" s="1"/>
  <c r="H39" i="1"/>
  <c r="I39" i="1" s="1"/>
  <c r="H40" i="1"/>
  <c r="H41" i="1"/>
  <c r="H42" i="1"/>
  <c r="I42" i="1" s="1"/>
  <c r="H43" i="1"/>
  <c r="I43" i="1" s="1"/>
  <c r="H44" i="1"/>
  <c r="H45" i="1"/>
  <c r="I45" i="1" s="1"/>
  <c r="H46" i="1"/>
  <c r="I46" i="1" s="1"/>
  <c r="H47" i="1"/>
  <c r="I47" i="1" s="1"/>
  <c r="H48" i="1"/>
  <c r="H49" i="1"/>
  <c r="H50" i="1"/>
  <c r="I50" i="1" s="1"/>
  <c r="H51" i="1"/>
  <c r="I51" i="1" s="1"/>
  <c r="H52" i="1"/>
  <c r="H53" i="1"/>
  <c r="I53" i="1" s="1"/>
  <c r="H54" i="1"/>
  <c r="I54" i="1" s="1"/>
  <c r="H55" i="1"/>
  <c r="I55" i="1" s="1"/>
  <c r="H56" i="1"/>
  <c r="H57" i="1"/>
  <c r="H58" i="1"/>
  <c r="I58" i="1" s="1"/>
  <c r="H59" i="1"/>
  <c r="I59" i="1" s="1"/>
  <c r="H60" i="1"/>
  <c r="H61" i="1"/>
  <c r="I61" i="1" s="1"/>
  <c r="H62" i="1"/>
  <c r="I62" i="1" s="1"/>
  <c r="H63" i="1"/>
  <c r="I63" i="1" s="1"/>
  <c r="H64" i="1"/>
  <c r="H65" i="1"/>
  <c r="I65" i="1" s="1"/>
  <c r="H66" i="1"/>
  <c r="I66" i="1" s="1"/>
  <c r="H67" i="1"/>
  <c r="I67" i="1" s="1"/>
  <c r="H68" i="1"/>
  <c r="H69" i="1"/>
  <c r="I69" i="1" s="1"/>
  <c r="H70" i="1"/>
  <c r="I70" i="1" s="1"/>
  <c r="H71" i="1"/>
  <c r="I71" i="1" s="1"/>
  <c r="H72" i="1"/>
  <c r="H73" i="1"/>
  <c r="H74" i="1"/>
  <c r="I74" i="1" s="1"/>
  <c r="H75" i="1"/>
  <c r="I75" i="1" s="1"/>
  <c r="H76" i="1"/>
  <c r="H77" i="1"/>
  <c r="I77" i="1" s="1"/>
  <c r="H78" i="1"/>
  <c r="I78" i="1" s="1"/>
  <c r="H79" i="1"/>
  <c r="I79" i="1" s="1"/>
  <c r="H80" i="1"/>
  <c r="H81" i="1"/>
  <c r="H82" i="1"/>
  <c r="I82" i="1" s="1"/>
  <c r="H83" i="1"/>
  <c r="I83" i="1" s="1"/>
  <c r="H84" i="1"/>
  <c r="H85" i="1"/>
  <c r="I85" i="1" s="1"/>
  <c r="H86" i="1"/>
  <c r="I86" i="1" s="1"/>
  <c r="H87" i="1"/>
  <c r="I87" i="1" s="1"/>
  <c r="H88" i="1"/>
  <c r="H89" i="1"/>
  <c r="H90" i="1"/>
  <c r="I90" i="1" s="1"/>
  <c r="H91" i="1"/>
  <c r="I91" i="1" s="1"/>
  <c r="H92" i="1"/>
  <c r="I115" i="2"/>
  <c r="I116" i="2"/>
  <c r="I117" i="2"/>
  <c r="I118" i="2"/>
  <c r="I119" i="2"/>
  <c r="I120" i="2"/>
  <c r="I121" i="2"/>
  <c r="I122" i="2"/>
  <c r="I114" i="2"/>
  <c r="I113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4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78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H154" i="7" l="1"/>
  <c r="H97" i="7"/>
  <c r="H137" i="7"/>
  <c r="H14" i="7"/>
  <c r="H129" i="7"/>
  <c r="H145" i="7"/>
  <c r="H105" i="7"/>
  <c r="H6" i="7"/>
  <c r="H29" i="7"/>
  <c r="H25" i="7"/>
  <c r="H21" i="7"/>
  <c r="H17" i="7"/>
  <c r="H13" i="7"/>
  <c r="H9" i="7"/>
  <c r="H5" i="7"/>
  <c r="H116" i="7"/>
  <c r="H112" i="7"/>
  <c r="H108" i="7"/>
  <c r="H104" i="7"/>
  <c r="H100" i="7"/>
  <c r="H148" i="7"/>
  <c r="H144" i="7"/>
  <c r="H140" i="7"/>
  <c r="H136" i="7"/>
  <c r="H132" i="7"/>
  <c r="H128" i="7"/>
  <c r="H124" i="7"/>
  <c r="H120" i="7"/>
  <c r="H150" i="7"/>
  <c r="H158" i="7"/>
  <c r="H181" i="7"/>
  <c r="H177" i="7"/>
  <c r="H173" i="7"/>
  <c r="H169" i="7"/>
  <c r="H165" i="7"/>
  <c r="H182" i="7"/>
  <c r="H193" i="7"/>
  <c r="H189" i="7"/>
  <c r="H185" i="7"/>
  <c r="H176" i="7"/>
  <c r="H96" i="7"/>
  <c r="H92" i="7"/>
  <c r="H88" i="7"/>
  <c r="H84" i="7"/>
  <c r="H153" i="7"/>
  <c r="H121" i="7"/>
  <c r="H22" i="7"/>
  <c r="H40" i="7"/>
  <c r="H80" i="7"/>
  <c r="H76" i="7"/>
  <c r="H72" i="7"/>
  <c r="H68" i="7"/>
  <c r="H64" i="7"/>
  <c r="H60" i="7"/>
  <c r="H56" i="7"/>
  <c r="H52" i="7"/>
  <c r="H48" i="7"/>
  <c r="H44" i="7"/>
  <c r="H36" i="7"/>
  <c r="H32" i="7"/>
  <c r="H24" i="7"/>
  <c r="H16" i="7"/>
  <c r="H8" i="7"/>
  <c r="H115" i="7"/>
  <c r="H107" i="7"/>
  <c r="H99" i="7"/>
  <c r="H147" i="7"/>
  <c r="H139" i="7"/>
  <c r="H131" i="7"/>
  <c r="H123" i="7"/>
  <c r="H161" i="7"/>
  <c r="H157" i="7"/>
  <c r="H180" i="7"/>
  <c r="H172" i="7"/>
  <c r="H168" i="7"/>
  <c r="H164" i="7"/>
  <c r="H196" i="7"/>
  <c r="H192" i="7"/>
  <c r="H188" i="7"/>
  <c r="H184" i="7"/>
  <c r="H30" i="7"/>
  <c r="H113" i="7"/>
  <c r="H94" i="7"/>
  <c r="H90" i="7"/>
  <c r="H86" i="7"/>
  <c r="H82" i="7"/>
  <c r="H78" i="7"/>
  <c r="H74" i="7"/>
  <c r="H70" i="7"/>
  <c r="H66" i="7"/>
  <c r="H62" i="7"/>
  <c r="H58" i="7"/>
  <c r="H54" i="7"/>
  <c r="H50" i="7"/>
  <c r="H46" i="7"/>
  <c r="H42" i="7"/>
  <c r="H38" i="7"/>
  <c r="H34" i="7"/>
  <c r="H26" i="7"/>
  <c r="H18" i="7"/>
  <c r="H10" i="7"/>
  <c r="H109" i="7"/>
  <c r="H101" i="7"/>
  <c r="H117" i="7"/>
  <c r="H141" i="7"/>
  <c r="H133" i="7"/>
  <c r="H125" i="7"/>
  <c r="H149" i="7"/>
  <c r="H159" i="7"/>
  <c r="H155" i="7"/>
  <c r="H151" i="7"/>
  <c r="H174" i="7"/>
  <c r="H166" i="7"/>
  <c r="H194" i="7"/>
  <c r="H190" i="7"/>
  <c r="H186" i="7"/>
  <c r="H91" i="7"/>
  <c r="H83" i="7"/>
  <c r="H75" i="7"/>
  <c r="H67" i="7"/>
  <c r="H59" i="7"/>
  <c r="H51" i="7"/>
  <c r="H43" i="7"/>
  <c r="H35" i="7"/>
  <c r="H27" i="7"/>
  <c r="H19" i="7"/>
  <c r="H11" i="7"/>
  <c r="H3" i="7"/>
  <c r="H114" i="7"/>
  <c r="H110" i="7"/>
  <c r="H106" i="7"/>
  <c r="H102" i="7"/>
  <c r="H98" i="7"/>
  <c r="H146" i="7"/>
  <c r="H142" i="7"/>
  <c r="H138" i="7"/>
  <c r="H134" i="7"/>
  <c r="H130" i="7"/>
  <c r="H126" i="7"/>
  <c r="H122" i="7"/>
  <c r="H118" i="7"/>
  <c r="H160" i="7"/>
  <c r="H156" i="7"/>
  <c r="H152" i="7"/>
  <c r="H179" i="7"/>
  <c r="H175" i="7"/>
  <c r="H171" i="7"/>
  <c r="H167" i="7"/>
  <c r="H163" i="7"/>
  <c r="H195" i="7"/>
  <c r="H187" i="7"/>
  <c r="H12" i="7"/>
  <c r="H143" i="7"/>
  <c r="H135" i="7"/>
  <c r="H111" i="7"/>
  <c r="H103" i="7"/>
  <c r="H95" i="7"/>
  <c r="H79" i="7"/>
  <c r="H71" i="7"/>
  <c r="H191" i="7"/>
  <c r="H119" i="7"/>
  <c r="H39" i="7"/>
  <c r="H4" i="7"/>
  <c r="H47" i="7"/>
  <c r="H28" i="7"/>
  <c r="H183" i="7"/>
  <c r="H127" i="7"/>
  <c r="H55" i="7"/>
  <c r="H33" i="7"/>
  <c r="H20" i="7"/>
  <c r="H63" i="7"/>
  <c r="H87" i="7"/>
  <c r="H31" i="7"/>
  <c r="H23" i="7"/>
  <c r="H15" i="7"/>
  <c r="H7" i="7"/>
  <c r="H178" i="7"/>
  <c r="H170" i="7"/>
  <c r="H162" i="7"/>
</calcChain>
</file>

<file path=xl/sharedStrings.xml><?xml version="1.0" encoding="utf-8"?>
<sst xmlns="http://schemas.openxmlformats.org/spreadsheetml/2006/main" count="545" uniqueCount="65">
  <si>
    <t>Fill</t>
  </si>
  <si>
    <t>nbx</t>
  </si>
  <si>
    <t>lumi</t>
  </si>
  <si>
    <t>iLumi</t>
  </si>
  <si>
    <t>run1</t>
  </si>
  <si>
    <t>slope</t>
  </si>
  <si>
    <t>err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</si>
  <si>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</si>
  <si>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</si>
  <si>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</si>
  <si>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</si>
  <si>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</si>
  <si>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</si>
  <si>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</si>
  <si>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</si>
  <si>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</si>
  <si>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</si>
  <si>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</si>
  <si>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</si>
  <si>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</si>
  <si>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</si>
  <si>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</si>
  <si>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</si>
  <si>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</si>
  <si>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</si>
  <si>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</si>
  <si>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</si>
  <si>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</si>
  <si>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</si>
  <si>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</si>
  <si>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</si>
  <si>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</si>
  <si>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</si>
  <si>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</si>
  <si>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</si>
  <si>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</si>
  <si>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y=-0.0013287-0.0002726*iLumi</t>
  </si>
  <si>
    <t>group1</t>
  </si>
  <si>
    <t>group2</t>
  </si>
  <si>
    <t>group3</t>
  </si>
  <si>
    <t>group4</t>
  </si>
  <si>
    <t>group5</t>
  </si>
  <si>
    <t>y=-.005</t>
  </si>
  <si>
    <t>y=0.02125-0.0008979*iLumi</t>
  </si>
  <si>
    <t>y=0.0694434-0.001938*iLumi</t>
  </si>
  <si>
    <t>y=0.04454943-0.0012999*iLumi</t>
  </si>
  <si>
    <t>fitslope</t>
  </si>
  <si>
    <t>wrongSign</t>
  </si>
  <si>
    <t>Run1</t>
  </si>
  <si>
    <t>Eff</t>
  </si>
  <si>
    <t>Ratio</t>
  </si>
  <si>
    <t>CorrRatio</t>
  </si>
  <si>
    <t>CorrEff</t>
  </si>
  <si>
    <t>Eff=0.99749-0.0037736*iLumi</t>
  </si>
  <si>
    <t>Group1</t>
  </si>
  <si>
    <t>Group 2</t>
  </si>
  <si>
    <t>eff=1.03007726-0.0036041*iLumi</t>
  </si>
  <si>
    <t>Group 3</t>
  </si>
  <si>
    <t>FitEff</t>
  </si>
  <si>
    <t>Group4</t>
  </si>
  <si>
    <t>Eff=1.20194981-0.0090217*iLumi</t>
  </si>
  <si>
    <t>Group5</t>
  </si>
  <si>
    <t>eff=1.09083291-0.0041737*iLumi</t>
  </si>
  <si>
    <t>eff=1.28129725-0.0081923*iLumi</t>
  </si>
  <si>
    <t>EffVDM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</si>
</sst>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linearity PLTZERO/RAMSES v Integrated luminoisty</a:t>
            </a:r>
          </a:p>
          <a:p>
            <a:pPr>
              <a:defRPr/>
            </a:pPr>
            <a:r>
              <a:rPr lang="en-US"/>
              <a:t>(Note flipped</a:t>
            </a:r>
            <a:r>
              <a:rPr lang="en-US" baseline="0"/>
              <a:t> sign to normal)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orig!$D$2:$D$196</c:f>
              <c:numCache>
                <c:formatCode>0.000</c:formatCode>
                <c:ptCount val="195"/>
                <c:pt idx="0">
                  <c:v>4.1301269999999999</c:v>
                </c:pt>
                <c:pt idx="1">
                  <c:v>4.1301969999999999</c:v>
                </c:pt>
                <c:pt idx="2">
                  <c:v>4.1302459999999996</c:v>
                </c:pt>
                <c:pt idx="3">
                  <c:v>4.1310419999999999</c:v>
                </c:pt>
                <c:pt idx="4">
                  <c:v>4.1319330000000001</c:v>
                </c:pt>
                <c:pt idx="5">
                  <c:v>4.1326309999999999</c:v>
                </c:pt>
                <c:pt idx="6">
                  <c:v>4.1369239999999996</c:v>
                </c:pt>
                <c:pt idx="7">
                  <c:v>4.1369409999999993</c:v>
                </c:pt>
                <c:pt idx="8">
                  <c:v>4.1369929999999995</c:v>
                </c:pt>
                <c:pt idx="9">
                  <c:v>4.1383349999999997</c:v>
                </c:pt>
                <c:pt idx="10">
                  <c:v>4.1410229999999997</c:v>
                </c:pt>
                <c:pt idx="11">
                  <c:v>4.1487419999999995</c:v>
                </c:pt>
                <c:pt idx="12">
                  <c:v>4.1729399999999996</c:v>
                </c:pt>
                <c:pt idx="13">
                  <c:v>4.1757229999999996</c:v>
                </c:pt>
                <c:pt idx="14">
                  <c:v>4.1851240000000001</c:v>
                </c:pt>
                <c:pt idx="15">
                  <c:v>4.1948629999999998</c:v>
                </c:pt>
                <c:pt idx="16">
                  <c:v>4.1948689999999997</c:v>
                </c:pt>
                <c:pt idx="17">
                  <c:v>4.2308499999999993</c:v>
                </c:pt>
                <c:pt idx="18">
                  <c:v>4.2921509999999996</c:v>
                </c:pt>
                <c:pt idx="19">
                  <c:v>4.2921519999999997</c:v>
                </c:pt>
                <c:pt idx="20">
                  <c:v>4.349081</c:v>
                </c:pt>
                <c:pt idx="21">
                  <c:v>4.3865790000000002</c:v>
                </c:pt>
                <c:pt idx="22">
                  <c:v>4.4196340000000003</c:v>
                </c:pt>
                <c:pt idx="23">
                  <c:v>4.534281</c:v>
                </c:pt>
                <c:pt idx="24">
                  <c:v>4.569985</c:v>
                </c:pt>
                <c:pt idx="25">
                  <c:v>4.6512359999999999</c:v>
                </c:pt>
                <c:pt idx="26">
                  <c:v>4.6512599999999997</c:v>
                </c:pt>
                <c:pt idx="27">
                  <c:v>4.6960519999999999</c:v>
                </c:pt>
                <c:pt idx="28">
                  <c:v>4.6961120000000003</c:v>
                </c:pt>
                <c:pt idx="29">
                  <c:v>4.9967860000000002</c:v>
                </c:pt>
                <c:pt idx="30">
                  <c:v>4.9967899999999998</c:v>
                </c:pt>
                <c:pt idx="31">
                  <c:v>5.0074139999999998</c:v>
                </c:pt>
                <c:pt idx="32">
                  <c:v>5.0074449999999997</c:v>
                </c:pt>
                <c:pt idx="33">
                  <c:v>5.0180309999999997</c:v>
                </c:pt>
                <c:pt idx="34">
                  <c:v>5.1372079999999993</c:v>
                </c:pt>
                <c:pt idx="35">
                  <c:v>5.1494139999999993</c:v>
                </c:pt>
                <c:pt idx="36">
                  <c:v>5.3121549999999989</c:v>
                </c:pt>
                <c:pt idx="37">
                  <c:v>5.5347099999999987</c:v>
                </c:pt>
                <c:pt idx="38">
                  <c:v>5.7126769999999985</c:v>
                </c:pt>
                <c:pt idx="39">
                  <c:v>5.7800039999999981</c:v>
                </c:pt>
                <c:pt idx="40">
                  <c:v>5.7800049999999983</c:v>
                </c:pt>
                <c:pt idx="41">
                  <c:v>6.059651999999998</c:v>
                </c:pt>
                <c:pt idx="42">
                  <c:v>6.4522049999999984</c:v>
                </c:pt>
                <c:pt idx="43">
                  <c:v>6.4641219999999988</c:v>
                </c:pt>
                <c:pt idx="44">
                  <c:v>6.8073989999999984</c:v>
                </c:pt>
                <c:pt idx="45">
                  <c:v>7.1973069999999986</c:v>
                </c:pt>
                <c:pt idx="46">
                  <c:v>7.4783299999999988</c:v>
                </c:pt>
                <c:pt idx="47">
                  <c:v>7.4783419999999987</c:v>
                </c:pt>
                <c:pt idx="48">
                  <c:v>7.4783899999999983</c:v>
                </c:pt>
                <c:pt idx="49">
                  <c:v>7.5336849999999984</c:v>
                </c:pt>
                <c:pt idx="50">
                  <c:v>8.0169169999999976</c:v>
                </c:pt>
                <c:pt idx="51">
                  <c:v>8.553665999999998</c:v>
                </c:pt>
                <c:pt idx="52">
                  <c:v>8.5536669999999972</c:v>
                </c:pt>
                <c:pt idx="53">
                  <c:v>9.0075769999999977</c:v>
                </c:pt>
                <c:pt idx="54">
                  <c:v>9.2381999999999973</c:v>
                </c:pt>
                <c:pt idx="55">
                  <c:v>9.4608679999999978</c:v>
                </c:pt>
                <c:pt idx="56">
                  <c:v>9.9036719999999985</c:v>
                </c:pt>
                <c:pt idx="57">
                  <c:v>10.133277999999999</c:v>
                </c:pt>
                <c:pt idx="58">
                  <c:v>10.255861999999999</c:v>
                </c:pt>
                <c:pt idx="59">
                  <c:v>10.419540999999999</c:v>
                </c:pt>
                <c:pt idx="60">
                  <c:v>10.995846999999999</c:v>
                </c:pt>
                <c:pt idx="61">
                  <c:v>11.095606</c:v>
                </c:pt>
                <c:pt idx="62">
                  <c:v>11.703668</c:v>
                </c:pt>
                <c:pt idx="63">
                  <c:v>12.487965000000001</c:v>
                </c:pt>
                <c:pt idx="64">
                  <c:v>12.769222000000001</c:v>
                </c:pt>
                <c:pt idx="65">
                  <c:v>13.166003000000002</c:v>
                </c:pt>
                <c:pt idx="66">
                  <c:v>13.191398000000001</c:v>
                </c:pt>
                <c:pt idx="67">
                  <c:v>13.254972</c:v>
                </c:pt>
                <c:pt idx="68">
                  <c:v>13.394394</c:v>
                </c:pt>
                <c:pt idx="69">
                  <c:v>13.525080000000001</c:v>
                </c:pt>
                <c:pt idx="70">
                  <c:v>14.143421</c:v>
                </c:pt>
                <c:pt idx="71">
                  <c:v>14.544423</c:v>
                </c:pt>
                <c:pt idx="72">
                  <c:v>14.738835</c:v>
                </c:pt>
                <c:pt idx="73">
                  <c:v>15.293229999999999</c:v>
                </c:pt>
                <c:pt idx="74">
                  <c:v>15.899255999999999</c:v>
                </c:pt>
                <c:pt idx="75">
                  <c:v>16.485803000000001</c:v>
                </c:pt>
                <c:pt idx="76">
                  <c:v>16.983535</c:v>
                </c:pt>
                <c:pt idx="77">
                  <c:v>17.358938999999999</c:v>
                </c:pt>
                <c:pt idx="78">
                  <c:v>17.883262999999999</c:v>
                </c:pt>
                <c:pt idx="79">
                  <c:v>18.190601000000001</c:v>
                </c:pt>
                <c:pt idx="80">
                  <c:v>18.761478</c:v>
                </c:pt>
                <c:pt idx="81">
                  <c:v>19.335761000000002</c:v>
                </c:pt>
                <c:pt idx="82">
                  <c:v>19.861027</c:v>
                </c:pt>
                <c:pt idx="83">
                  <c:v>20.415611999999999</c:v>
                </c:pt>
                <c:pt idx="84">
                  <c:v>20.602522999999998</c:v>
                </c:pt>
                <c:pt idx="85">
                  <c:v>21.147080999999996</c:v>
                </c:pt>
                <c:pt idx="86">
                  <c:v>21.877980999999995</c:v>
                </c:pt>
                <c:pt idx="87">
                  <c:v>22.375134999999993</c:v>
                </c:pt>
                <c:pt idx="88">
                  <c:v>22.575082999999992</c:v>
                </c:pt>
                <c:pt idx="89">
                  <c:v>22.728601999999992</c:v>
                </c:pt>
                <c:pt idx="90">
                  <c:v>23.137213999999993</c:v>
                </c:pt>
                <c:pt idx="91">
                  <c:v>23.175997999999993</c:v>
                </c:pt>
                <c:pt idx="92">
                  <c:v>23.659549999999992</c:v>
                </c:pt>
                <c:pt idx="93">
                  <c:v>23.784942999999991</c:v>
                </c:pt>
                <c:pt idx="94">
                  <c:v>23.95752199999999</c:v>
                </c:pt>
                <c:pt idx="95">
                  <c:v>24.030398999999989</c:v>
                </c:pt>
                <c:pt idx="96">
                  <c:v>24.032852999999989</c:v>
                </c:pt>
                <c:pt idx="97">
                  <c:v>24.03971499999999</c:v>
                </c:pt>
                <c:pt idx="98">
                  <c:v>24.03976599999999</c:v>
                </c:pt>
                <c:pt idx="99">
                  <c:v>24.098286999999988</c:v>
                </c:pt>
                <c:pt idx="100">
                  <c:v>24.47647799999999</c:v>
                </c:pt>
                <c:pt idx="101">
                  <c:v>24.82570299999999</c:v>
                </c:pt>
                <c:pt idx="102">
                  <c:v>24.867927999999988</c:v>
                </c:pt>
                <c:pt idx="103">
                  <c:v>25.231087999999989</c:v>
                </c:pt>
                <c:pt idx="104">
                  <c:v>25.26483099999999</c:v>
                </c:pt>
                <c:pt idx="105">
                  <c:v>25.291467999999991</c:v>
                </c:pt>
                <c:pt idx="106">
                  <c:v>25.738503999999992</c:v>
                </c:pt>
                <c:pt idx="107">
                  <c:v>25.892879999999991</c:v>
                </c:pt>
                <c:pt idx="108">
                  <c:v>26.274353999999992</c:v>
                </c:pt>
                <c:pt idx="109">
                  <c:v>26.595414999999992</c:v>
                </c:pt>
                <c:pt idx="110">
                  <c:v>26.898119999999992</c:v>
                </c:pt>
                <c:pt idx="111">
                  <c:v>26.89812899999999</c:v>
                </c:pt>
                <c:pt idx="112">
                  <c:v>26.904035999999991</c:v>
                </c:pt>
                <c:pt idx="113">
                  <c:v>27.089449999999992</c:v>
                </c:pt>
                <c:pt idx="114">
                  <c:v>27.544641999999993</c:v>
                </c:pt>
                <c:pt idx="115">
                  <c:v>28.071781999999992</c:v>
                </c:pt>
                <c:pt idx="116">
                  <c:v>28.30303099999999</c:v>
                </c:pt>
                <c:pt idx="117">
                  <c:v>28.412628999999988</c:v>
                </c:pt>
                <c:pt idx="118">
                  <c:v>28.456630999999987</c:v>
                </c:pt>
                <c:pt idx="119">
                  <c:v>28.590715999999986</c:v>
                </c:pt>
                <c:pt idx="120">
                  <c:v>29.029622999999987</c:v>
                </c:pt>
                <c:pt idx="121">
                  <c:v>29.069120999999985</c:v>
                </c:pt>
                <c:pt idx="122">
                  <c:v>29.244414999999986</c:v>
                </c:pt>
                <c:pt idx="123">
                  <c:v>29.322340999999987</c:v>
                </c:pt>
                <c:pt idx="124">
                  <c:v>29.363991999999989</c:v>
                </c:pt>
                <c:pt idx="125">
                  <c:v>29.58370699999999</c:v>
                </c:pt>
                <c:pt idx="126">
                  <c:v>29.583731999999991</c:v>
                </c:pt>
                <c:pt idx="127">
                  <c:v>29.592874999999992</c:v>
                </c:pt>
                <c:pt idx="128">
                  <c:v>29.842294999999993</c:v>
                </c:pt>
                <c:pt idx="129">
                  <c:v>30.295339999999992</c:v>
                </c:pt>
                <c:pt idx="130">
                  <c:v>30.515521999999994</c:v>
                </c:pt>
                <c:pt idx="131">
                  <c:v>30.615646999999992</c:v>
                </c:pt>
                <c:pt idx="132">
                  <c:v>31.051768999999993</c:v>
                </c:pt>
                <c:pt idx="133">
                  <c:v>31.473665999999994</c:v>
                </c:pt>
                <c:pt idx="134">
                  <c:v>32.023296999999992</c:v>
                </c:pt>
                <c:pt idx="135">
                  <c:v>32.259669999999993</c:v>
                </c:pt>
                <c:pt idx="136">
                  <c:v>32.346118999999995</c:v>
                </c:pt>
                <c:pt idx="137">
                  <c:v>32.746163999999993</c:v>
                </c:pt>
                <c:pt idx="138">
                  <c:v>32.82044599999999</c:v>
                </c:pt>
                <c:pt idx="139">
                  <c:v>32.901248999999993</c:v>
                </c:pt>
                <c:pt idx="140">
                  <c:v>33.392175999999992</c:v>
                </c:pt>
                <c:pt idx="141">
                  <c:v>33.492982999999995</c:v>
                </c:pt>
                <c:pt idx="142">
                  <c:v>33.747792999999994</c:v>
                </c:pt>
                <c:pt idx="143">
                  <c:v>34.354557999999997</c:v>
                </c:pt>
                <c:pt idx="144">
                  <c:v>34.699318999999996</c:v>
                </c:pt>
                <c:pt idx="145">
                  <c:v>34.701307999999997</c:v>
                </c:pt>
                <c:pt idx="146">
                  <c:v>35.167092999999994</c:v>
                </c:pt>
                <c:pt idx="147">
                  <c:v>35.736233999999996</c:v>
                </c:pt>
                <c:pt idx="148">
                  <c:v>36.159956999999999</c:v>
                </c:pt>
                <c:pt idx="149">
                  <c:v>36.159996999999997</c:v>
                </c:pt>
                <c:pt idx="150">
                  <c:v>36.160024</c:v>
                </c:pt>
                <c:pt idx="151">
                  <c:v>36.160286999999997</c:v>
                </c:pt>
                <c:pt idx="152">
                  <c:v>36.172435</c:v>
                </c:pt>
                <c:pt idx="153">
                  <c:v>36.183266000000003</c:v>
                </c:pt>
                <c:pt idx="154">
                  <c:v>36.274850000000001</c:v>
                </c:pt>
                <c:pt idx="155">
                  <c:v>36.779871999999997</c:v>
                </c:pt>
                <c:pt idx="156">
                  <c:v>37.279432</c:v>
                </c:pt>
                <c:pt idx="157">
                  <c:v>37.696638</c:v>
                </c:pt>
                <c:pt idx="158">
                  <c:v>38.115316</c:v>
                </c:pt>
                <c:pt idx="159">
                  <c:v>38.500501999999997</c:v>
                </c:pt>
                <c:pt idx="160">
                  <c:v>38.908650999999999</c:v>
                </c:pt>
                <c:pt idx="161">
                  <c:v>38.908765000000002</c:v>
                </c:pt>
                <c:pt idx="162">
                  <c:v>38.909224000000002</c:v>
                </c:pt>
                <c:pt idx="163">
                  <c:v>38.941327000000001</c:v>
                </c:pt>
                <c:pt idx="164">
                  <c:v>38.94135</c:v>
                </c:pt>
                <c:pt idx="165">
                  <c:v>38.941631999999998</c:v>
                </c:pt>
                <c:pt idx="166">
                  <c:v>38.954800999999996</c:v>
                </c:pt>
                <c:pt idx="167">
                  <c:v>38.999092999999995</c:v>
                </c:pt>
                <c:pt idx="168">
                  <c:v>39.503742999999993</c:v>
                </c:pt>
                <c:pt idx="169">
                  <c:v>39.973431999999995</c:v>
                </c:pt>
                <c:pt idx="170">
                  <c:v>40.001186999999994</c:v>
                </c:pt>
                <c:pt idx="171">
                  <c:v>40.223919999999993</c:v>
                </c:pt>
                <c:pt idx="172">
                  <c:v>40.40372099999999</c:v>
                </c:pt>
                <c:pt idx="173">
                  <c:v>40.673564999999989</c:v>
                </c:pt>
                <c:pt idx="174">
                  <c:v>40.681127999999987</c:v>
                </c:pt>
                <c:pt idx="175">
                  <c:v>41.302900999999984</c:v>
                </c:pt>
                <c:pt idx="176">
                  <c:v>41.682269999999981</c:v>
                </c:pt>
                <c:pt idx="177">
                  <c:v>42.150235999999978</c:v>
                </c:pt>
                <c:pt idx="178">
                  <c:v>42.150355999999981</c:v>
                </c:pt>
                <c:pt idx="179">
                  <c:v>42.718233999999981</c:v>
                </c:pt>
                <c:pt idx="180">
                  <c:v>42.856741999999983</c:v>
                </c:pt>
                <c:pt idx="181">
                  <c:v>42.862676999999984</c:v>
                </c:pt>
                <c:pt idx="182">
                  <c:v>43.101736999999986</c:v>
                </c:pt>
                <c:pt idx="183">
                  <c:v>43.310395999999983</c:v>
                </c:pt>
                <c:pt idx="184">
                  <c:v>43.545164999999983</c:v>
                </c:pt>
                <c:pt idx="185">
                  <c:v>43.967550999999986</c:v>
                </c:pt>
                <c:pt idx="186">
                  <c:v>44.268452999999987</c:v>
                </c:pt>
                <c:pt idx="187">
                  <c:v>44.717933999999985</c:v>
                </c:pt>
                <c:pt idx="188">
                  <c:v>45.186088999999988</c:v>
                </c:pt>
                <c:pt idx="189">
                  <c:v>45.530646999999988</c:v>
                </c:pt>
                <c:pt idx="190">
                  <c:v>45.91567899999999</c:v>
                </c:pt>
                <c:pt idx="191">
                  <c:v>46.029709999999987</c:v>
                </c:pt>
                <c:pt idx="192">
                  <c:v>46.419417999999986</c:v>
                </c:pt>
                <c:pt idx="193">
                  <c:v>46.419579999999989</c:v>
                </c:pt>
                <c:pt idx="194">
                  <c:v>46.419636999999987</c:v>
                </c:pt>
              </c:numCache>
            </c:numRef>
          </c:xVal>
          <c:yVal>
            <c:numRef>
              <c:f>orig!$F$2:$F$196</c:f>
              <c:numCache>
                <c:formatCode>General</c:formatCode>
                <c:ptCount val="195"/>
                <c:pt idx="21">
                  <c:v>-1.4690363E-2</c:v>
                </c:pt>
                <c:pt idx="22">
                  <c:v>4.0029497449999996E-3</c:v>
                </c:pt>
                <c:pt idx="23">
                  <c:v>-6.3881562059999994E-2</c:v>
                </c:pt>
                <c:pt idx="24">
                  <c:v>6.7749138559999996E-3</c:v>
                </c:pt>
                <c:pt idx="26">
                  <c:v>1.1521844E-3</c:v>
                </c:pt>
                <c:pt idx="28">
                  <c:v>-1.2909519330000001E-2</c:v>
                </c:pt>
                <c:pt idx="33">
                  <c:v>3.5015740710000001E-3</c:v>
                </c:pt>
                <c:pt idx="35">
                  <c:v>-8.2151645179999997E-4</c:v>
                </c:pt>
                <c:pt idx="36">
                  <c:v>-2.217170227E-2</c:v>
                </c:pt>
                <c:pt idx="37">
                  <c:v>2.9261030890000001E-2</c:v>
                </c:pt>
                <c:pt idx="38">
                  <c:v>-1.079910842E-3</c:v>
                </c:pt>
                <c:pt idx="40">
                  <c:v>-3.8951704399999999E-3</c:v>
                </c:pt>
                <c:pt idx="41">
                  <c:v>-3.178086798E-3</c:v>
                </c:pt>
                <c:pt idx="43">
                  <c:v>-4.1570966710000002E-3</c:v>
                </c:pt>
                <c:pt idx="44">
                  <c:v>-6.2241078840000004E-3</c:v>
                </c:pt>
                <c:pt idx="45">
                  <c:v>-2.8588514960000001E-3</c:v>
                </c:pt>
                <c:pt idx="49">
                  <c:v>-5.6122478629999997E-4</c:v>
                </c:pt>
                <c:pt idx="50">
                  <c:v>1.1587010889999999E-3</c:v>
                </c:pt>
                <c:pt idx="52">
                  <c:v>-1.8592370160000001E-3</c:v>
                </c:pt>
                <c:pt idx="53">
                  <c:v>-6.2370465830000003E-3</c:v>
                </c:pt>
                <c:pt idx="54">
                  <c:v>-6.3882824280000004E-3</c:v>
                </c:pt>
                <c:pt idx="55">
                  <c:v>-8.2003585649999995E-3</c:v>
                </c:pt>
                <c:pt idx="56">
                  <c:v>-8.1967598029999999E-4</c:v>
                </c:pt>
                <c:pt idx="57">
                  <c:v>-4.3878947789999997E-3</c:v>
                </c:pt>
                <c:pt idx="58">
                  <c:v>-1.418884477E-2</c:v>
                </c:pt>
                <c:pt idx="59">
                  <c:v>-3.9217912839999997E-3</c:v>
                </c:pt>
                <c:pt idx="60">
                  <c:v>-3.3738926740000002E-3</c:v>
                </c:pt>
                <c:pt idx="61">
                  <c:v>-5.0970693860000003E-3</c:v>
                </c:pt>
                <c:pt idx="62">
                  <c:v>-3.6503664669999998E-3</c:v>
                </c:pt>
                <c:pt idx="63">
                  <c:v>1.352470353E-4</c:v>
                </c:pt>
                <c:pt idx="64">
                  <c:v>-1.3962046420000001E-3</c:v>
                </c:pt>
                <c:pt idx="67">
                  <c:v>-7.4122082430000003E-3</c:v>
                </c:pt>
                <c:pt idx="69">
                  <c:v>-6.9620283379999998E-3</c:v>
                </c:pt>
                <c:pt idx="70">
                  <c:v>-4.338637803E-3</c:v>
                </c:pt>
                <c:pt idx="71">
                  <c:v>-2.0869213540000001E-3</c:v>
                </c:pt>
                <c:pt idx="72">
                  <c:v>-6.2510755940000003E-3</c:v>
                </c:pt>
                <c:pt idx="73">
                  <c:v>1.1410563219999999E-3</c:v>
                </c:pt>
                <c:pt idx="74">
                  <c:v>-0.1019311346</c:v>
                </c:pt>
                <c:pt idx="75">
                  <c:v>-6.4219608509999996E-3</c:v>
                </c:pt>
                <c:pt idx="76">
                  <c:v>-4.9801158400000003E-3</c:v>
                </c:pt>
                <c:pt idx="77">
                  <c:v>-5.3932794209999996E-3</c:v>
                </c:pt>
                <c:pt idx="78">
                  <c:v>-4.4878693479999997E-3</c:v>
                </c:pt>
                <c:pt idx="79">
                  <c:v>-7.0691232690000003E-3</c:v>
                </c:pt>
                <c:pt idx="80">
                  <c:v>-8.7879812449999997E-3</c:v>
                </c:pt>
                <c:pt idx="81">
                  <c:v>-6.7946129579999999E-3</c:v>
                </c:pt>
                <c:pt idx="82">
                  <c:v>-7.8568041839999995E-3</c:v>
                </c:pt>
                <c:pt idx="83">
                  <c:v>-6.8018653260000003E-3</c:v>
                </c:pt>
                <c:pt idx="84">
                  <c:v>-7.62986792E-3</c:v>
                </c:pt>
                <c:pt idx="85">
                  <c:v>-4.8125754900000001E-3</c:v>
                </c:pt>
                <c:pt idx="86">
                  <c:v>-7.5705958130000001E-3</c:v>
                </c:pt>
                <c:pt idx="87">
                  <c:v>-5.4728517869999998E-3</c:v>
                </c:pt>
                <c:pt idx="88">
                  <c:v>-2.2893190769999999E-2</c:v>
                </c:pt>
                <c:pt idx="89">
                  <c:v>-9.7719486130000005E-3</c:v>
                </c:pt>
                <c:pt idx="91">
                  <c:v>-1.0251154849999999E-2</c:v>
                </c:pt>
                <c:pt idx="93">
                  <c:v>-7.3446316330000004E-3</c:v>
                </c:pt>
                <c:pt idx="94">
                  <c:v>3.2417178669999998E-2</c:v>
                </c:pt>
                <c:pt idx="98">
                  <c:v>4.446166449E-3</c:v>
                </c:pt>
                <c:pt idx="99">
                  <c:v>-5.078816838E-3</c:v>
                </c:pt>
                <c:pt idx="100">
                  <c:v>-5.6775619350000004E-3</c:v>
                </c:pt>
                <c:pt idx="102">
                  <c:v>-4.9103486789999996E-3</c:v>
                </c:pt>
                <c:pt idx="105">
                  <c:v>-5.8150741340000003E-3</c:v>
                </c:pt>
                <c:pt idx="106">
                  <c:v>4.1768180589999999E-3</c:v>
                </c:pt>
                <c:pt idx="107">
                  <c:v>-6.1797146070000003E-2</c:v>
                </c:pt>
                <c:pt idx="108">
                  <c:v>-6.0120685700000001E-3</c:v>
                </c:pt>
                <c:pt idx="109">
                  <c:v>-5.7860731300000004E-3</c:v>
                </c:pt>
                <c:pt idx="112">
                  <c:v>-5.4214234779999997E-3</c:v>
                </c:pt>
                <c:pt idx="113">
                  <c:v>-4.9234358039999997E-3</c:v>
                </c:pt>
                <c:pt idx="114">
                  <c:v>-6.7541341190000001E-3</c:v>
                </c:pt>
                <c:pt idx="115">
                  <c:v>-4.1855524909999997E-3</c:v>
                </c:pt>
                <c:pt idx="116">
                  <c:v>-2.5873286920000001E-3</c:v>
                </c:pt>
                <c:pt idx="119">
                  <c:v>-4.4413318370000003E-3</c:v>
                </c:pt>
                <c:pt idx="121">
                  <c:v>-3.9942664310000002E-3</c:v>
                </c:pt>
                <c:pt idx="124">
                  <c:v>-1.8872086789999999E-3</c:v>
                </c:pt>
                <c:pt idx="127">
                  <c:v>-4.4377349990000004E-3</c:v>
                </c:pt>
                <c:pt idx="128">
                  <c:v>-6.2860631610000004E-3</c:v>
                </c:pt>
                <c:pt idx="129">
                  <c:v>-4.067045337E-3</c:v>
                </c:pt>
                <c:pt idx="130">
                  <c:v>-8.2627054250000009E-3</c:v>
                </c:pt>
                <c:pt idx="131">
                  <c:v>-6.6953549669999998E-3</c:v>
                </c:pt>
                <c:pt idx="132">
                  <c:v>-7.0905155950000001E-3</c:v>
                </c:pt>
                <c:pt idx="133">
                  <c:v>-7.3359841880000004E-3</c:v>
                </c:pt>
                <c:pt idx="134">
                  <c:v>-8.899729302E-3</c:v>
                </c:pt>
                <c:pt idx="135">
                  <c:v>-8.8811259090000004E-3</c:v>
                </c:pt>
                <c:pt idx="136">
                  <c:v>-1.075770172E-2</c:v>
                </c:pt>
                <c:pt idx="137">
                  <c:v>-6.4951047600000002E-3</c:v>
                </c:pt>
                <c:pt idx="138">
                  <c:v>-1.2340098609999999E-2</c:v>
                </c:pt>
                <c:pt idx="139">
                  <c:v>-1.0205996110000001E-2</c:v>
                </c:pt>
                <c:pt idx="140">
                  <c:v>-4.7420234319999997E-3</c:v>
                </c:pt>
                <c:pt idx="141">
                  <c:v>-1.1652501080000001E-2</c:v>
                </c:pt>
                <c:pt idx="142">
                  <c:v>-1.228344825E-2</c:v>
                </c:pt>
                <c:pt idx="143">
                  <c:v>-9.5439484069999997E-3</c:v>
                </c:pt>
                <c:pt idx="145">
                  <c:v>-1.127437134E-2</c:v>
                </c:pt>
                <c:pt idx="146">
                  <c:v>-1.169287716E-2</c:v>
                </c:pt>
                <c:pt idx="147">
                  <c:v>1.2446137669999999E-2</c:v>
                </c:pt>
                <c:pt idx="151">
                  <c:v>-1.710717779E-3</c:v>
                </c:pt>
                <c:pt idx="153">
                  <c:v>-3.5120246689999998E-3</c:v>
                </c:pt>
                <c:pt idx="154">
                  <c:v>-5.8828274140000003E-3</c:v>
                </c:pt>
                <c:pt idx="155">
                  <c:v>-7.2224433259999998E-3</c:v>
                </c:pt>
                <c:pt idx="156">
                  <c:v>-3.407676563E-3</c:v>
                </c:pt>
                <c:pt idx="157">
                  <c:v>-5.2623612710000003E-3</c:v>
                </c:pt>
                <c:pt idx="158">
                  <c:v>-6.184247956E-3</c:v>
                </c:pt>
                <c:pt idx="159">
                  <c:v>-8.9030506370000005E-3</c:v>
                </c:pt>
                <c:pt idx="167">
                  <c:v>-4.8630348210000002E-3</c:v>
                </c:pt>
                <c:pt idx="168">
                  <c:v>-3.4843723549999998E-3</c:v>
                </c:pt>
                <c:pt idx="170">
                  <c:v>-5.0743998050000001E-3</c:v>
                </c:pt>
                <c:pt idx="171">
                  <c:v>-1.8995466659999999E-3</c:v>
                </c:pt>
                <c:pt idx="172">
                  <c:v>-4.6745094160000004E-3</c:v>
                </c:pt>
                <c:pt idx="174">
                  <c:v>-1.370526595E-2</c:v>
                </c:pt>
                <c:pt idx="175">
                  <c:v>-9.9986403389999996E-3</c:v>
                </c:pt>
                <c:pt idx="176">
                  <c:v>-1.033162925E-2</c:v>
                </c:pt>
                <c:pt idx="178">
                  <c:v>-1.9645653030000002E-2</c:v>
                </c:pt>
                <c:pt idx="179">
                  <c:v>-1.2163933829999999E-2</c:v>
                </c:pt>
                <c:pt idx="181">
                  <c:v>-1.0646845469999999E-2</c:v>
                </c:pt>
                <c:pt idx="183">
                  <c:v>-1.3038024049999999E-2</c:v>
                </c:pt>
                <c:pt idx="184">
                  <c:v>-1.258934257E-2</c:v>
                </c:pt>
                <c:pt idx="185">
                  <c:v>-1.074378472E-2</c:v>
                </c:pt>
                <c:pt idx="186">
                  <c:v>-1.2796530049999999E-2</c:v>
                </c:pt>
                <c:pt idx="187">
                  <c:v>-1.3600412629999999E-2</c:v>
                </c:pt>
                <c:pt idx="188">
                  <c:v>-1.5447123389999999E-2</c:v>
                </c:pt>
                <c:pt idx="189">
                  <c:v>-1.4495743950000001E-2</c:v>
                </c:pt>
                <c:pt idx="190">
                  <c:v>-0.10671454349999999</c:v>
                </c:pt>
                <c:pt idx="191">
                  <c:v>-1.491097121E-2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8-F943-8A6D-F837B51E81C8}"/>
            </c:ext>
          </c:extLst>
        </c:ser>
        <c:ser>
          <c:idx val="1"/>
          <c:order val="1"/>
          <c:tx>
            <c:v>fits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orig!$D$2:$D$196</c:f>
              <c:numCache>
                <c:formatCode>0.000</c:formatCode>
                <c:ptCount val="195"/>
                <c:pt idx="0">
                  <c:v>4.1301269999999999</c:v>
                </c:pt>
                <c:pt idx="1">
                  <c:v>4.1301969999999999</c:v>
                </c:pt>
                <c:pt idx="2">
                  <c:v>4.1302459999999996</c:v>
                </c:pt>
                <c:pt idx="3">
                  <c:v>4.1310419999999999</c:v>
                </c:pt>
                <c:pt idx="4">
                  <c:v>4.1319330000000001</c:v>
                </c:pt>
                <c:pt idx="5">
                  <c:v>4.1326309999999999</c:v>
                </c:pt>
                <c:pt idx="6">
                  <c:v>4.1369239999999996</c:v>
                </c:pt>
                <c:pt idx="7">
                  <c:v>4.1369409999999993</c:v>
                </c:pt>
                <c:pt idx="8">
                  <c:v>4.1369929999999995</c:v>
                </c:pt>
                <c:pt idx="9">
                  <c:v>4.1383349999999997</c:v>
                </c:pt>
                <c:pt idx="10">
                  <c:v>4.1410229999999997</c:v>
                </c:pt>
                <c:pt idx="11">
                  <c:v>4.1487419999999995</c:v>
                </c:pt>
                <c:pt idx="12">
                  <c:v>4.1729399999999996</c:v>
                </c:pt>
                <c:pt idx="13">
                  <c:v>4.1757229999999996</c:v>
                </c:pt>
                <c:pt idx="14">
                  <c:v>4.1851240000000001</c:v>
                </c:pt>
                <c:pt idx="15">
                  <c:v>4.1948629999999998</c:v>
                </c:pt>
                <c:pt idx="16">
                  <c:v>4.1948689999999997</c:v>
                </c:pt>
                <c:pt idx="17">
                  <c:v>4.2308499999999993</c:v>
                </c:pt>
                <c:pt idx="18">
                  <c:v>4.2921509999999996</c:v>
                </c:pt>
                <c:pt idx="19">
                  <c:v>4.2921519999999997</c:v>
                </c:pt>
                <c:pt idx="20">
                  <c:v>4.349081</c:v>
                </c:pt>
                <c:pt idx="21">
                  <c:v>4.3865790000000002</c:v>
                </c:pt>
                <c:pt idx="22">
                  <c:v>4.4196340000000003</c:v>
                </c:pt>
                <c:pt idx="23">
                  <c:v>4.534281</c:v>
                </c:pt>
                <c:pt idx="24">
                  <c:v>4.569985</c:v>
                </c:pt>
                <c:pt idx="25">
                  <c:v>4.6512359999999999</c:v>
                </c:pt>
                <c:pt idx="26">
                  <c:v>4.6512599999999997</c:v>
                </c:pt>
                <c:pt idx="27">
                  <c:v>4.6960519999999999</c:v>
                </c:pt>
                <c:pt idx="28">
                  <c:v>4.6961120000000003</c:v>
                </c:pt>
                <c:pt idx="29">
                  <c:v>4.9967860000000002</c:v>
                </c:pt>
                <c:pt idx="30">
                  <c:v>4.9967899999999998</c:v>
                </c:pt>
                <c:pt idx="31">
                  <c:v>5.0074139999999998</c:v>
                </c:pt>
                <c:pt idx="32">
                  <c:v>5.0074449999999997</c:v>
                </c:pt>
                <c:pt idx="33">
                  <c:v>5.0180309999999997</c:v>
                </c:pt>
                <c:pt idx="34">
                  <c:v>5.1372079999999993</c:v>
                </c:pt>
                <c:pt idx="35">
                  <c:v>5.1494139999999993</c:v>
                </c:pt>
                <c:pt idx="36">
                  <c:v>5.3121549999999989</c:v>
                </c:pt>
                <c:pt idx="37">
                  <c:v>5.5347099999999987</c:v>
                </c:pt>
                <c:pt idx="38">
                  <c:v>5.7126769999999985</c:v>
                </c:pt>
                <c:pt idx="39">
                  <c:v>5.7800039999999981</c:v>
                </c:pt>
                <c:pt idx="40">
                  <c:v>5.7800049999999983</c:v>
                </c:pt>
                <c:pt idx="41">
                  <c:v>6.059651999999998</c:v>
                </c:pt>
                <c:pt idx="42">
                  <c:v>6.4522049999999984</c:v>
                </c:pt>
                <c:pt idx="43">
                  <c:v>6.4641219999999988</c:v>
                </c:pt>
                <c:pt idx="44">
                  <c:v>6.8073989999999984</c:v>
                </c:pt>
                <c:pt idx="45">
                  <c:v>7.1973069999999986</c:v>
                </c:pt>
                <c:pt idx="46">
                  <c:v>7.4783299999999988</c:v>
                </c:pt>
                <c:pt idx="47">
                  <c:v>7.4783419999999987</c:v>
                </c:pt>
                <c:pt idx="48">
                  <c:v>7.4783899999999983</c:v>
                </c:pt>
                <c:pt idx="49">
                  <c:v>7.5336849999999984</c:v>
                </c:pt>
                <c:pt idx="50">
                  <c:v>8.0169169999999976</c:v>
                </c:pt>
                <c:pt idx="51">
                  <c:v>8.553665999999998</c:v>
                </c:pt>
                <c:pt idx="52">
                  <c:v>8.5536669999999972</c:v>
                </c:pt>
                <c:pt idx="53">
                  <c:v>9.0075769999999977</c:v>
                </c:pt>
                <c:pt idx="54">
                  <c:v>9.2381999999999973</c:v>
                </c:pt>
                <c:pt idx="55">
                  <c:v>9.4608679999999978</c:v>
                </c:pt>
                <c:pt idx="56">
                  <c:v>9.9036719999999985</c:v>
                </c:pt>
                <c:pt idx="57">
                  <c:v>10.133277999999999</c:v>
                </c:pt>
                <c:pt idx="58">
                  <c:v>10.255861999999999</c:v>
                </c:pt>
                <c:pt idx="59">
                  <c:v>10.419540999999999</c:v>
                </c:pt>
                <c:pt idx="60">
                  <c:v>10.995846999999999</c:v>
                </c:pt>
                <c:pt idx="61">
                  <c:v>11.095606</c:v>
                </c:pt>
                <c:pt idx="62">
                  <c:v>11.703668</c:v>
                </c:pt>
                <c:pt idx="63">
                  <c:v>12.487965000000001</c:v>
                </c:pt>
                <c:pt idx="64">
                  <c:v>12.769222000000001</c:v>
                </c:pt>
                <c:pt idx="65">
                  <c:v>13.166003000000002</c:v>
                </c:pt>
                <c:pt idx="66">
                  <c:v>13.191398000000001</c:v>
                </c:pt>
                <c:pt idx="67">
                  <c:v>13.254972</c:v>
                </c:pt>
                <c:pt idx="68">
                  <c:v>13.394394</c:v>
                </c:pt>
                <c:pt idx="69">
                  <c:v>13.525080000000001</c:v>
                </c:pt>
                <c:pt idx="70">
                  <c:v>14.143421</c:v>
                </c:pt>
                <c:pt idx="71">
                  <c:v>14.544423</c:v>
                </c:pt>
                <c:pt idx="72">
                  <c:v>14.738835</c:v>
                </c:pt>
                <c:pt idx="73">
                  <c:v>15.293229999999999</c:v>
                </c:pt>
                <c:pt idx="74">
                  <c:v>15.899255999999999</c:v>
                </c:pt>
                <c:pt idx="75">
                  <c:v>16.485803000000001</c:v>
                </c:pt>
                <c:pt idx="76">
                  <c:v>16.983535</c:v>
                </c:pt>
                <c:pt idx="77">
                  <c:v>17.358938999999999</c:v>
                </c:pt>
                <c:pt idx="78">
                  <c:v>17.883262999999999</c:v>
                </c:pt>
                <c:pt idx="79">
                  <c:v>18.190601000000001</c:v>
                </c:pt>
                <c:pt idx="80">
                  <c:v>18.761478</c:v>
                </c:pt>
                <c:pt idx="81">
                  <c:v>19.335761000000002</c:v>
                </c:pt>
                <c:pt idx="82">
                  <c:v>19.861027</c:v>
                </c:pt>
                <c:pt idx="83">
                  <c:v>20.415611999999999</c:v>
                </c:pt>
                <c:pt idx="84">
                  <c:v>20.602522999999998</c:v>
                </c:pt>
                <c:pt idx="85">
                  <c:v>21.147080999999996</c:v>
                </c:pt>
                <c:pt idx="86">
                  <c:v>21.877980999999995</c:v>
                </c:pt>
                <c:pt idx="87">
                  <c:v>22.375134999999993</c:v>
                </c:pt>
                <c:pt idx="88">
                  <c:v>22.575082999999992</c:v>
                </c:pt>
                <c:pt idx="89">
                  <c:v>22.728601999999992</c:v>
                </c:pt>
                <c:pt idx="90">
                  <c:v>23.137213999999993</c:v>
                </c:pt>
                <c:pt idx="91">
                  <c:v>23.175997999999993</c:v>
                </c:pt>
                <c:pt idx="92">
                  <c:v>23.659549999999992</c:v>
                </c:pt>
                <c:pt idx="93">
                  <c:v>23.784942999999991</c:v>
                </c:pt>
                <c:pt idx="94">
                  <c:v>23.95752199999999</c:v>
                </c:pt>
                <c:pt idx="95">
                  <c:v>24.030398999999989</c:v>
                </c:pt>
                <c:pt idx="96">
                  <c:v>24.032852999999989</c:v>
                </c:pt>
                <c:pt idx="97">
                  <c:v>24.03971499999999</c:v>
                </c:pt>
                <c:pt idx="98">
                  <c:v>24.03976599999999</c:v>
                </c:pt>
                <c:pt idx="99">
                  <c:v>24.098286999999988</c:v>
                </c:pt>
                <c:pt idx="100">
                  <c:v>24.47647799999999</c:v>
                </c:pt>
                <c:pt idx="101">
                  <c:v>24.82570299999999</c:v>
                </c:pt>
                <c:pt idx="102">
                  <c:v>24.867927999999988</c:v>
                </c:pt>
                <c:pt idx="103">
                  <c:v>25.231087999999989</c:v>
                </c:pt>
                <c:pt idx="104">
                  <c:v>25.26483099999999</c:v>
                </c:pt>
                <c:pt idx="105">
                  <c:v>25.291467999999991</c:v>
                </c:pt>
                <c:pt idx="106">
                  <c:v>25.738503999999992</c:v>
                </c:pt>
                <c:pt idx="107">
                  <c:v>25.892879999999991</c:v>
                </c:pt>
                <c:pt idx="108">
                  <c:v>26.274353999999992</c:v>
                </c:pt>
                <c:pt idx="109">
                  <c:v>26.595414999999992</c:v>
                </c:pt>
                <c:pt idx="110">
                  <c:v>26.898119999999992</c:v>
                </c:pt>
                <c:pt idx="111">
                  <c:v>26.89812899999999</c:v>
                </c:pt>
                <c:pt idx="112">
                  <c:v>26.904035999999991</c:v>
                </c:pt>
                <c:pt idx="113">
                  <c:v>27.089449999999992</c:v>
                </c:pt>
                <c:pt idx="114">
                  <c:v>27.544641999999993</c:v>
                </c:pt>
                <c:pt idx="115">
                  <c:v>28.071781999999992</c:v>
                </c:pt>
                <c:pt idx="116">
                  <c:v>28.30303099999999</c:v>
                </c:pt>
                <c:pt idx="117">
                  <c:v>28.412628999999988</c:v>
                </c:pt>
                <c:pt idx="118">
                  <c:v>28.456630999999987</c:v>
                </c:pt>
                <c:pt idx="119">
                  <c:v>28.590715999999986</c:v>
                </c:pt>
                <c:pt idx="120">
                  <c:v>29.029622999999987</c:v>
                </c:pt>
                <c:pt idx="121">
                  <c:v>29.069120999999985</c:v>
                </c:pt>
                <c:pt idx="122">
                  <c:v>29.244414999999986</c:v>
                </c:pt>
                <c:pt idx="123">
                  <c:v>29.322340999999987</c:v>
                </c:pt>
                <c:pt idx="124">
                  <c:v>29.363991999999989</c:v>
                </c:pt>
                <c:pt idx="125">
                  <c:v>29.58370699999999</c:v>
                </c:pt>
                <c:pt idx="126">
                  <c:v>29.583731999999991</c:v>
                </c:pt>
                <c:pt idx="127">
                  <c:v>29.592874999999992</c:v>
                </c:pt>
                <c:pt idx="128">
                  <c:v>29.842294999999993</c:v>
                </c:pt>
                <c:pt idx="129">
                  <c:v>30.295339999999992</c:v>
                </c:pt>
                <c:pt idx="130">
                  <c:v>30.515521999999994</c:v>
                </c:pt>
                <c:pt idx="131">
                  <c:v>30.615646999999992</c:v>
                </c:pt>
                <c:pt idx="132">
                  <c:v>31.051768999999993</c:v>
                </c:pt>
                <c:pt idx="133">
                  <c:v>31.473665999999994</c:v>
                </c:pt>
                <c:pt idx="134">
                  <c:v>32.023296999999992</c:v>
                </c:pt>
                <c:pt idx="135">
                  <c:v>32.259669999999993</c:v>
                </c:pt>
                <c:pt idx="136">
                  <c:v>32.346118999999995</c:v>
                </c:pt>
                <c:pt idx="137">
                  <c:v>32.746163999999993</c:v>
                </c:pt>
                <c:pt idx="138">
                  <c:v>32.82044599999999</c:v>
                </c:pt>
                <c:pt idx="139">
                  <c:v>32.901248999999993</c:v>
                </c:pt>
                <c:pt idx="140">
                  <c:v>33.392175999999992</c:v>
                </c:pt>
                <c:pt idx="141">
                  <c:v>33.492982999999995</c:v>
                </c:pt>
                <c:pt idx="142">
                  <c:v>33.747792999999994</c:v>
                </c:pt>
                <c:pt idx="143">
                  <c:v>34.354557999999997</c:v>
                </c:pt>
                <c:pt idx="144">
                  <c:v>34.699318999999996</c:v>
                </c:pt>
                <c:pt idx="145">
                  <c:v>34.701307999999997</c:v>
                </c:pt>
                <c:pt idx="146">
                  <c:v>35.167092999999994</c:v>
                </c:pt>
                <c:pt idx="147">
                  <c:v>35.736233999999996</c:v>
                </c:pt>
                <c:pt idx="148">
                  <c:v>36.159956999999999</c:v>
                </c:pt>
                <c:pt idx="149">
                  <c:v>36.159996999999997</c:v>
                </c:pt>
                <c:pt idx="150">
                  <c:v>36.160024</c:v>
                </c:pt>
                <c:pt idx="151">
                  <c:v>36.160286999999997</c:v>
                </c:pt>
                <c:pt idx="152">
                  <c:v>36.172435</c:v>
                </c:pt>
                <c:pt idx="153">
                  <c:v>36.183266000000003</c:v>
                </c:pt>
                <c:pt idx="154">
                  <c:v>36.274850000000001</c:v>
                </c:pt>
                <c:pt idx="155">
                  <c:v>36.779871999999997</c:v>
                </c:pt>
                <c:pt idx="156">
                  <c:v>37.279432</c:v>
                </c:pt>
                <c:pt idx="157">
                  <c:v>37.696638</c:v>
                </c:pt>
                <c:pt idx="158">
                  <c:v>38.115316</c:v>
                </c:pt>
                <c:pt idx="159">
                  <c:v>38.500501999999997</c:v>
                </c:pt>
                <c:pt idx="160">
                  <c:v>38.908650999999999</c:v>
                </c:pt>
                <c:pt idx="161">
                  <c:v>38.908765000000002</c:v>
                </c:pt>
                <c:pt idx="162">
                  <c:v>38.909224000000002</c:v>
                </c:pt>
                <c:pt idx="163">
                  <c:v>38.941327000000001</c:v>
                </c:pt>
                <c:pt idx="164">
                  <c:v>38.94135</c:v>
                </c:pt>
                <c:pt idx="165">
                  <c:v>38.941631999999998</c:v>
                </c:pt>
                <c:pt idx="166">
                  <c:v>38.954800999999996</c:v>
                </c:pt>
                <c:pt idx="167">
                  <c:v>38.999092999999995</c:v>
                </c:pt>
                <c:pt idx="168">
                  <c:v>39.503742999999993</c:v>
                </c:pt>
                <c:pt idx="169">
                  <c:v>39.973431999999995</c:v>
                </c:pt>
                <c:pt idx="170">
                  <c:v>40.001186999999994</c:v>
                </c:pt>
                <c:pt idx="171">
                  <c:v>40.223919999999993</c:v>
                </c:pt>
                <c:pt idx="172">
                  <c:v>40.40372099999999</c:v>
                </c:pt>
                <c:pt idx="173">
                  <c:v>40.673564999999989</c:v>
                </c:pt>
                <c:pt idx="174">
                  <c:v>40.681127999999987</c:v>
                </c:pt>
                <c:pt idx="175">
                  <c:v>41.302900999999984</c:v>
                </c:pt>
                <c:pt idx="176">
                  <c:v>41.682269999999981</c:v>
                </c:pt>
                <c:pt idx="177">
                  <c:v>42.150235999999978</c:v>
                </c:pt>
                <c:pt idx="178">
                  <c:v>42.150355999999981</c:v>
                </c:pt>
                <c:pt idx="179">
                  <c:v>42.718233999999981</c:v>
                </c:pt>
                <c:pt idx="180">
                  <c:v>42.856741999999983</c:v>
                </c:pt>
                <c:pt idx="181">
                  <c:v>42.862676999999984</c:v>
                </c:pt>
                <c:pt idx="182">
                  <c:v>43.101736999999986</c:v>
                </c:pt>
                <c:pt idx="183">
                  <c:v>43.310395999999983</c:v>
                </c:pt>
                <c:pt idx="184">
                  <c:v>43.545164999999983</c:v>
                </c:pt>
                <c:pt idx="185">
                  <c:v>43.967550999999986</c:v>
                </c:pt>
                <c:pt idx="186">
                  <c:v>44.268452999999987</c:v>
                </c:pt>
                <c:pt idx="187">
                  <c:v>44.717933999999985</c:v>
                </c:pt>
                <c:pt idx="188">
                  <c:v>45.186088999999988</c:v>
                </c:pt>
                <c:pt idx="189">
                  <c:v>45.530646999999988</c:v>
                </c:pt>
                <c:pt idx="190">
                  <c:v>45.91567899999999</c:v>
                </c:pt>
                <c:pt idx="191">
                  <c:v>46.029709999999987</c:v>
                </c:pt>
                <c:pt idx="192">
                  <c:v>46.419417999999986</c:v>
                </c:pt>
                <c:pt idx="193">
                  <c:v>46.419579999999989</c:v>
                </c:pt>
                <c:pt idx="194">
                  <c:v>46.419636999999987</c:v>
                </c:pt>
              </c:numCache>
            </c:numRef>
          </c:xVal>
          <c:yVal>
            <c:numRef>
              <c:f>orig!$H$2:$H$196</c:f>
              <c:numCache>
                <c:formatCode>General</c:formatCode>
                <c:ptCount val="195"/>
                <c:pt idx="0">
                  <c:v>-2.4545726202000002E-3</c:v>
                </c:pt>
                <c:pt idx="1">
                  <c:v>-2.4545917021999999E-3</c:v>
                </c:pt>
                <c:pt idx="2">
                  <c:v>-2.4546050595999997E-3</c:v>
                </c:pt>
                <c:pt idx="3">
                  <c:v>-2.4548220491999997E-3</c:v>
                </c:pt>
                <c:pt idx="4">
                  <c:v>-2.4550649357999998E-3</c:v>
                </c:pt>
                <c:pt idx="5">
                  <c:v>-2.4552552106000001E-3</c:v>
                </c:pt>
                <c:pt idx="6">
                  <c:v>-2.4564254824000001E-3</c:v>
                </c:pt>
                <c:pt idx="7">
                  <c:v>-2.4564301165999995E-3</c:v>
                </c:pt>
                <c:pt idx="8">
                  <c:v>-2.4564442917999999E-3</c:v>
                </c:pt>
                <c:pt idx="9">
                  <c:v>-2.4568101210000002E-3</c:v>
                </c:pt>
                <c:pt idx="10">
                  <c:v>-2.4575428697999999E-3</c:v>
                </c:pt>
                <c:pt idx="11">
                  <c:v>-2.4596470691999996E-3</c:v>
                </c:pt>
                <c:pt idx="12">
                  <c:v>-2.4662434439999999E-3</c:v>
                </c:pt>
                <c:pt idx="13">
                  <c:v>-2.4670020898000002E-3</c:v>
                </c:pt>
                <c:pt idx="14">
                  <c:v>-2.4695648024000002E-3</c:v>
                </c:pt>
                <c:pt idx="15">
                  <c:v>-2.4722196537999997E-3</c:v>
                </c:pt>
                <c:pt idx="16">
                  <c:v>-2.4722212893999998E-3</c:v>
                </c:pt>
                <c:pt idx="17">
                  <c:v>-2.4820297099999999E-3</c:v>
                </c:pt>
                <c:pt idx="18">
                  <c:v>-2.4987403625999997E-3</c:v>
                </c:pt>
                <c:pt idx="19">
                  <c:v>-2.4987406352E-3</c:v>
                </c:pt>
                <c:pt idx="20">
                  <c:v>-2.5142594805999999E-3</c:v>
                </c:pt>
                <c:pt idx="21">
                  <c:v>-2.5244814354000002E-3</c:v>
                </c:pt>
                <c:pt idx="22">
                  <c:v>-2.5334922284000003E-3</c:v>
                </c:pt>
                <c:pt idx="23">
                  <c:v>-2.5647450006000003E-3</c:v>
                </c:pt>
                <c:pt idx="24">
                  <c:v>-2.5744779109999998E-3</c:v>
                </c:pt>
                <c:pt idx="25">
                  <c:v>-2.5966269335999997E-3</c:v>
                </c:pt>
                <c:pt idx="26">
                  <c:v>-2.5966334759999999E-3</c:v>
                </c:pt>
                <c:pt idx="27">
                  <c:v>-2.6088437752000001E-3</c:v>
                </c:pt>
                <c:pt idx="28">
                  <c:v>-2.6088601311999998E-3</c:v>
                </c:pt>
                <c:pt idx="29">
                  <c:v>-2.6908238635999998E-3</c:v>
                </c:pt>
                <c:pt idx="30">
                  <c:v>-2.6908249540000002E-3</c:v>
                </c:pt>
                <c:pt idx="31">
                  <c:v>-2.6937210563999997E-3</c:v>
                </c:pt>
                <c:pt idx="32">
                  <c:v>-2.6937295069999999E-3</c:v>
                </c:pt>
                <c:pt idx="33">
                  <c:v>-2.6966152505999998E-3</c:v>
                </c:pt>
                <c:pt idx="34">
                  <c:v>-2.7291029007999999E-3</c:v>
                </c:pt>
                <c:pt idx="35">
                  <c:v>-2.7324302563999999E-3</c:v>
                </c:pt>
                <c:pt idx="36">
                  <c:v>-2.776793453E-3</c:v>
                </c:pt>
                <c:pt idx="37">
                  <c:v>-2.8374619459999996E-3</c:v>
                </c:pt>
                <c:pt idx="38">
                  <c:v>-2.8859757501999996E-3</c:v>
                </c:pt>
                <c:pt idx="39">
                  <c:v>-2.9043290903999998E-3</c:v>
                </c:pt>
                <c:pt idx="40">
                  <c:v>-2.9043293629999996E-3</c:v>
                </c:pt>
                <c:pt idx="41">
                  <c:v>-2.9805611351999993E-3</c:v>
                </c:pt>
                <c:pt idx="42">
                  <c:v>-3.0875710829999996E-3</c:v>
                </c:pt>
                <c:pt idx="43">
                  <c:v>-3.0908196572E-3</c:v>
                </c:pt>
                <c:pt idx="44">
                  <c:v>-3.1843969673999994E-3</c:v>
                </c:pt>
                <c:pt idx="45">
                  <c:v>-3.2906858881999995E-3</c:v>
                </c:pt>
                <c:pt idx="46">
                  <c:v>-3.3672927579999996E-3</c:v>
                </c:pt>
                <c:pt idx="47">
                  <c:v>-3.3672960291999997E-3</c:v>
                </c:pt>
                <c:pt idx="48">
                  <c:v>-3.3673091139999997E-3</c:v>
                </c:pt>
                <c:pt idx="49">
                  <c:v>-3.3823825309999998E-3</c:v>
                </c:pt>
                <c:pt idx="50">
                  <c:v>-3.5141115741999995E-3</c:v>
                </c:pt>
                <c:pt idx="51">
                  <c:v>-3.6604293515999993E-3</c:v>
                </c:pt>
                <c:pt idx="52">
                  <c:v>-3.6604296241999992E-3</c:v>
                </c:pt>
                <c:pt idx="53">
                  <c:v>-3.7841654901999994E-3</c:v>
                </c:pt>
                <c:pt idx="54">
                  <c:v>-3.8470333199999993E-3</c:v>
                </c:pt>
                <c:pt idx="55">
                  <c:v>-3.9077326167999997E-3</c:v>
                </c:pt>
                <c:pt idx="56">
                  <c:v>-4.0284409872E-3</c:v>
                </c:pt>
                <c:pt idx="57">
                  <c:v>-4.0910315827999994E-3</c:v>
                </c:pt>
                <c:pt idx="58">
                  <c:v>-4.1244479811999996E-3</c:v>
                </c:pt>
                <c:pt idx="59">
                  <c:v>-4.1690668766E-3</c:v>
                </c:pt>
                <c:pt idx="60">
                  <c:v>-4.3261678922000002E-3</c:v>
                </c:pt>
                <c:pt idx="61">
                  <c:v>-4.3533621956000001E-3</c:v>
                </c:pt>
                <c:pt idx="62">
                  <c:v>-4.5191198968E-3</c:v>
                </c:pt>
                <c:pt idx="63">
                  <c:v>-4.7329192590000006E-3</c:v>
                </c:pt>
                <c:pt idx="64">
                  <c:v>-4.8095899172000004E-3</c:v>
                </c:pt>
                <c:pt idx="65">
                  <c:v>-4.9177524178000004E-3</c:v>
                </c:pt>
                <c:pt idx="66">
                  <c:v>-4.9246750948000011E-3</c:v>
                </c:pt>
                <c:pt idx="67">
                  <c:v>-4.9420053672000006E-3</c:v>
                </c:pt>
                <c:pt idx="68">
                  <c:v>-4.9800118044000001E-3</c:v>
                </c:pt>
                <c:pt idx="69">
                  <c:v>-5.0156368080000006E-3</c:v>
                </c:pt>
                <c:pt idx="70">
                  <c:v>-5.1841965646000007E-3</c:v>
                </c:pt>
                <c:pt idx="71">
                  <c:v>-5.2935097098000001E-3</c:v>
                </c:pt>
                <c:pt idx="72">
                  <c:v>-5.3465064209999996E-3</c:v>
                </c:pt>
                <c:pt idx="73">
                  <c:v>-5.4976344980000001E-3</c:v>
                </c:pt>
                <c:pt idx="74">
                  <c:v>-5.6628371855999993E-3</c:v>
                </c:pt>
                <c:pt idx="75">
                  <c:v>-5.8227298977999997E-3</c:v>
                </c:pt>
                <c:pt idx="76">
                  <c:v>-5.9584116409999999E-3</c:v>
                </c:pt>
                <c:pt idx="77">
                  <c:v>-6.0607467714E-3</c:v>
                </c:pt>
                <c:pt idx="78">
                  <c:v>-6.2036774938000003E-3</c:v>
                </c:pt>
                <c:pt idx="79">
                  <c:v>-6.2874578326000009E-3</c:v>
                </c:pt>
                <c:pt idx="80">
                  <c:v>-6.4430789028000011E-3</c:v>
                </c:pt>
                <c:pt idx="81">
                  <c:v>-6.5996284486000006E-3</c:v>
                </c:pt>
                <c:pt idx="82">
                  <c:v>-6.7428159602000003E-3</c:v>
                </c:pt>
                <c:pt idx="83">
                  <c:v>-6.8939958311999994E-3</c:v>
                </c:pt>
                <c:pt idx="84">
                  <c:v>-6.9449477697999997E-3</c:v>
                </c:pt>
                <c:pt idx="85">
                  <c:v>-7.0933942805999992E-3</c:v>
                </c:pt>
                <c:pt idx="86">
                  <c:v>-7.2926376205999996E-3</c:v>
                </c:pt>
                <c:pt idx="87">
                  <c:v>-7.4281618009999981E-3</c:v>
                </c:pt>
                <c:pt idx="88">
                  <c:v>-7.4826676257999988E-3</c:v>
                </c:pt>
                <c:pt idx="89">
                  <c:v>-7.5245169051999985E-3</c:v>
                </c:pt>
                <c:pt idx="90">
                  <c:v>-7.635904536399998E-3</c:v>
                </c:pt>
                <c:pt idx="91">
                  <c:v>-7.6464770547999984E-3</c:v>
                </c:pt>
                <c:pt idx="92">
                  <c:v>-5.0000000000000001E-3</c:v>
                </c:pt>
                <c:pt idx="93">
                  <c:v>-5.0000000000000001E-3</c:v>
                </c:pt>
                <c:pt idx="94">
                  <c:v>-5.0000000000000001E-3</c:v>
                </c:pt>
                <c:pt idx="95">
                  <c:v>-5.0000000000000001E-3</c:v>
                </c:pt>
                <c:pt idx="96">
                  <c:v>-5.0000000000000001E-3</c:v>
                </c:pt>
                <c:pt idx="97">
                  <c:v>-5.0000000000000001E-3</c:v>
                </c:pt>
                <c:pt idx="98">
                  <c:v>-5.0000000000000001E-3</c:v>
                </c:pt>
                <c:pt idx="99">
                  <c:v>-5.0000000000000001E-3</c:v>
                </c:pt>
                <c:pt idx="100">
                  <c:v>-5.0000000000000001E-3</c:v>
                </c:pt>
                <c:pt idx="101">
                  <c:v>-5.0000000000000001E-3</c:v>
                </c:pt>
                <c:pt idx="102">
                  <c:v>-5.0000000000000001E-3</c:v>
                </c:pt>
                <c:pt idx="103">
                  <c:v>-5.0000000000000001E-3</c:v>
                </c:pt>
                <c:pt idx="104">
                  <c:v>-5.0000000000000001E-3</c:v>
                </c:pt>
                <c:pt idx="105">
                  <c:v>-5.0000000000000001E-3</c:v>
                </c:pt>
                <c:pt idx="106">
                  <c:v>-5.0000000000000001E-3</c:v>
                </c:pt>
                <c:pt idx="107">
                  <c:v>-5.0000000000000001E-3</c:v>
                </c:pt>
                <c:pt idx="108">
                  <c:v>-5.0000000000000001E-3</c:v>
                </c:pt>
                <c:pt idx="109">
                  <c:v>-5.0000000000000001E-3</c:v>
                </c:pt>
                <c:pt idx="110">
                  <c:v>-5.0000000000000001E-3</c:v>
                </c:pt>
                <c:pt idx="111">
                  <c:v>-5.0000000000000001E-3</c:v>
                </c:pt>
                <c:pt idx="112">
                  <c:v>-5.0000000000000001E-3</c:v>
                </c:pt>
                <c:pt idx="113">
                  <c:v>-5.0000000000000001E-3</c:v>
                </c:pt>
                <c:pt idx="114">
                  <c:v>-5.0000000000000001E-3</c:v>
                </c:pt>
                <c:pt idx="115">
                  <c:v>-5.0000000000000001E-3</c:v>
                </c:pt>
                <c:pt idx="116">
                  <c:v>-5.0000000000000001E-3</c:v>
                </c:pt>
                <c:pt idx="117">
                  <c:v>-5.0000000000000001E-3</c:v>
                </c:pt>
                <c:pt idx="118">
                  <c:v>-5.0000000000000001E-3</c:v>
                </c:pt>
                <c:pt idx="119">
                  <c:v>-5.0000000000000001E-3</c:v>
                </c:pt>
                <c:pt idx="120">
                  <c:v>-5.0000000000000001E-3</c:v>
                </c:pt>
                <c:pt idx="121">
                  <c:v>-5.0000000000000001E-3</c:v>
                </c:pt>
                <c:pt idx="122">
                  <c:v>-5.0000000000000001E-3</c:v>
                </c:pt>
                <c:pt idx="123">
                  <c:v>-5.0000000000000001E-3</c:v>
                </c:pt>
                <c:pt idx="124">
                  <c:v>-5.0000000000000001E-3</c:v>
                </c:pt>
                <c:pt idx="125">
                  <c:v>-5.0000000000000001E-3</c:v>
                </c:pt>
                <c:pt idx="126">
                  <c:v>-5.0000000000000001E-3</c:v>
                </c:pt>
                <c:pt idx="127">
                  <c:v>-5.0000000000000001E-3</c:v>
                </c:pt>
                <c:pt idx="128">
                  <c:v>-5.0000000000000001E-3</c:v>
                </c:pt>
                <c:pt idx="129">
                  <c:v>-5.0000000000000001E-3</c:v>
                </c:pt>
                <c:pt idx="130">
                  <c:v>-6.1498872037999905E-3</c:v>
                </c:pt>
                <c:pt idx="131">
                  <c:v>-6.2397894412999921E-3</c:v>
                </c:pt>
                <c:pt idx="132">
                  <c:v>-6.6313833850999912E-3</c:v>
                </c:pt>
                <c:pt idx="133">
                  <c:v>-7.0102047013999927E-3</c:v>
                </c:pt>
                <c:pt idx="134">
                  <c:v>-7.5037183762999907E-3</c:v>
                </c:pt>
                <c:pt idx="135">
                  <c:v>-7.7159576929999897E-3</c:v>
                </c:pt>
                <c:pt idx="136">
                  <c:v>-7.7935802500999941E-3</c:v>
                </c:pt>
                <c:pt idx="137">
                  <c:v>-8.1527806555999928E-3</c:v>
                </c:pt>
                <c:pt idx="138">
                  <c:v>-8.2194784633999873E-3</c:v>
                </c:pt>
                <c:pt idx="139">
                  <c:v>-8.2920314770999898E-3</c:v>
                </c:pt>
                <c:pt idx="140">
                  <c:v>-8.7328348303999902E-3</c:v>
                </c:pt>
                <c:pt idx="141">
                  <c:v>-8.8233494356999946E-3</c:v>
                </c:pt>
                <c:pt idx="142">
                  <c:v>-9.052143334699992E-3</c:v>
                </c:pt>
                <c:pt idx="143">
                  <c:v>-9.5969576281999952E-3</c:v>
                </c:pt>
                <c:pt idx="144">
                  <c:v>-9.9065185300999947E-3</c:v>
                </c:pt>
                <c:pt idx="145">
                  <c:v>-9.9083044531999946E-3</c:v>
                </c:pt>
                <c:pt idx="146">
                  <c:v>-1.032653280469999E-2</c:v>
                </c:pt>
                <c:pt idx="147">
                  <c:v>1.8657850800000986E-4</c:v>
                </c:pt>
                <c:pt idx="148">
                  <c:v>-6.3459666599999243E-4</c:v>
                </c:pt>
                <c:pt idx="149">
                  <c:v>-6.3467418599999492E-4</c:v>
                </c:pt>
                <c:pt idx="150">
                  <c:v>-6.3472651200000008E-4</c:v>
                </c:pt>
                <c:pt idx="151">
                  <c:v>-6.352362059999922E-4</c:v>
                </c:pt>
                <c:pt idx="152">
                  <c:v>-6.5877903000000071E-4</c:v>
                </c:pt>
                <c:pt idx="153">
                  <c:v>-6.7976950799999991E-4</c:v>
                </c:pt>
                <c:pt idx="154">
                  <c:v>-8.5725929999999617E-4</c:v>
                </c:pt>
                <c:pt idx="155">
                  <c:v>-1.8359919359999949E-3</c:v>
                </c:pt>
                <c:pt idx="156">
                  <c:v>-2.8041392159999928E-3</c:v>
                </c:pt>
                <c:pt idx="157">
                  <c:v>-3.6126844439999944E-3</c:v>
                </c:pt>
                <c:pt idx="158">
                  <c:v>-4.4240824080000046E-3</c:v>
                </c:pt>
                <c:pt idx="159">
                  <c:v>-5.170572875999993E-3</c:v>
                </c:pt>
                <c:pt idx="160">
                  <c:v>-5.9615656380000021E-3</c:v>
                </c:pt>
                <c:pt idx="161">
                  <c:v>-5.9617865700000022E-3</c:v>
                </c:pt>
                <c:pt idx="162">
                  <c:v>-5.9626761120000066E-3</c:v>
                </c:pt>
                <c:pt idx="163">
                  <c:v>-6.0248917260000007E-3</c:v>
                </c:pt>
                <c:pt idx="164">
                  <c:v>-6.0249363000000056E-3</c:v>
                </c:pt>
                <c:pt idx="165">
                  <c:v>-6.0254828160000024E-3</c:v>
                </c:pt>
                <c:pt idx="166">
                  <c:v>-6.0510043379999878E-3</c:v>
                </c:pt>
                <c:pt idx="167">
                  <c:v>-6.1368422339999895E-3</c:v>
                </c:pt>
                <c:pt idx="168">
                  <c:v>-7.1148539339999928E-3</c:v>
                </c:pt>
                <c:pt idx="169">
                  <c:v>-8.0251112159999971E-3</c:v>
                </c:pt>
                <c:pt idx="170">
                  <c:v>-8.0789004059999836E-3</c:v>
                </c:pt>
                <c:pt idx="171">
                  <c:v>-8.5105569599999847E-3</c:v>
                </c:pt>
                <c:pt idx="172">
                  <c:v>-8.8590112979999858E-3</c:v>
                </c:pt>
                <c:pt idx="173">
                  <c:v>-9.3819689699999737E-3</c:v>
                </c:pt>
                <c:pt idx="174">
                  <c:v>-9.3966260639999771E-3</c:v>
                </c:pt>
                <c:pt idx="175">
                  <c:v>-1.0601622137999964E-2</c:v>
                </c:pt>
                <c:pt idx="176">
                  <c:v>-1.1336839259999967E-2</c:v>
                </c:pt>
                <c:pt idx="177">
                  <c:v>-1.2243757367999958E-2</c:v>
                </c:pt>
                <c:pt idx="178">
                  <c:v>-1.2243989927999965E-2</c:v>
                </c:pt>
                <c:pt idx="179">
                  <c:v>-1.3344537491999958E-2</c:v>
                </c:pt>
                <c:pt idx="180">
                  <c:v>-1.3612965995999968E-2</c:v>
                </c:pt>
                <c:pt idx="181">
                  <c:v>-1.3624468025999967E-2</c:v>
                </c:pt>
                <c:pt idx="182">
                  <c:v>-1.1478517926299982E-2</c:v>
                </c:pt>
                <c:pt idx="183">
                  <c:v>-1.1749753760399981E-2</c:v>
                </c:pt>
                <c:pt idx="184">
                  <c:v>-1.2054929983499982E-2</c:v>
                </c:pt>
                <c:pt idx="185">
                  <c:v>-1.2603989544899982E-2</c:v>
                </c:pt>
                <c:pt idx="186">
                  <c:v>-1.2995132054699987E-2</c:v>
                </c:pt>
                <c:pt idx="187">
                  <c:v>-1.3579412406599982E-2</c:v>
                </c:pt>
                <c:pt idx="188">
                  <c:v>-1.4187967091099991E-2</c:v>
                </c:pt>
                <c:pt idx="189">
                  <c:v>-1.4635858035299987E-2</c:v>
                </c:pt>
                <c:pt idx="190">
                  <c:v>-1.5136361132099992E-2</c:v>
                </c:pt>
                <c:pt idx="191">
                  <c:v>-1.5284590028999984E-2</c:v>
                </c:pt>
                <c:pt idx="192">
                  <c:v>-1.5791171458199985E-2</c:v>
                </c:pt>
                <c:pt idx="193">
                  <c:v>-1.5791382041999986E-2</c:v>
                </c:pt>
                <c:pt idx="194">
                  <c:v>-1.5791456136299988E-2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8-F943-8A6D-F837B51E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88080"/>
        <c:axId val="647289760"/>
      </c:scatterChart>
      <c:valAx>
        <c:axId val="6472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89760"/>
        <c:crosses val="autoZero"/>
        <c:crossBetween val="midCat"/>
      </c:valAx>
      <c:valAx>
        <c:axId val="647289760"/>
        <c:scaling>
          <c:orientation val="minMax"/>
          <c:max val="1.0000000000000002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'ratio Group2'!$D$2:$D$16</c:f>
              <c:numCache>
                <c:formatCode>0.000</c:formatCode>
                <c:ptCount val="15"/>
                <c:pt idx="0">
                  <c:v>24.03976599999999</c:v>
                </c:pt>
                <c:pt idx="1">
                  <c:v>24.098286999999988</c:v>
                </c:pt>
                <c:pt idx="2">
                  <c:v>24.47647799999999</c:v>
                </c:pt>
                <c:pt idx="3">
                  <c:v>24.82570299999999</c:v>
                </c:pt>
                <c:pt idx="4">
                  <c:v>24.867927999999988</c:v>
                </c:pt>
                <c:pt idx="5">
                  <c:v>25.231087999999989</c:v>
                </c:pt>
                <c:pt idx="6">
                  <c:v>25.26483099999999</c:v>
                </c:pt>
                <c:pt idx="7">
                  <c:v>25.291467999999991</c:v>
                </c:pt>
                <c:pt idx="8">
                  <c:v>25.738503999999992</c:v>
                </c:pt>
                <c:pt idx="9">
                  <c:v>25.892879999999991</c:v>
                </c:pt>
                <c:pt idx="10">
                  <c:v>26.274353999999992</c:v>
                </c:pt>
                <c:pt idx="11">
                  <c:v>26.595414999999992</c:v>
                </c:pt>
                <c:pt idx="12">
                  <c:v>26.904035999999991</c:v>
                </c:pt>
                <c:pt idx="13">
                  <c:v>27.089449999999992</c:v>
                </c:pt>
                <c:pt idx="14">
                  <c:v>27.544641999999993</c:v>
                </c:pt>
              </c:numCache>
            </c:numRef>
          </c:xVal>
          <c:yVal>
            <c:numRef>
              <c:f>'ratio Group2'!$H$2:$H$16</c:f>
              <c:numCache>
                <c:formatCode>General</c:formatCode>
                <c:ptCount val="15"/>
                <c:pt idx="0">
                  <c:v>0.94201288349468026</c:v>
                </c:pt>
                <c:pt idx="1">
                  <c:v>0.9418955016331777</c:v>
                </c:pt>
                <c:pt idx="2">
                  <c:v>0.94561469215918736</c:v>
                </c:pt>
                <c:pt idx="3">
                  <c:v>0.94100372746865635</c:v>
                </c:pt>
                <c:pt idx="4">
                  <c:v>0.94252153099105518</c:v>
                </c:pt>
                <c:pt idx="5">
                  <c:v>0.94072875816053159</c:v>
                </c:pt>
                <c:pt idx="6">
                  <c:v>0.94599660177487099</c:v>
                </c:pt>
                <c:pt idx="7">
                  <c:v>0.93219864122953267</c:v>
                </c:pt>
                <c:pt idx="8">
                  <c:v>0.93025255955909869</c:v>
                </c:pt>
                <c:pt idx="9">
                  <c:v>0.93522676282935424</c:v>
                </c:pt>
                <c:pt idx="10">
                  <c:v>0.93678612205608869</c:v>
                </c:pt>
                <c:pt idx="11">
                  <c:v>0.93514977265041821</c:v>
                </c:pt>
                <c:pt idx="12">
                  <c:v>0.93259641329681597</c:v>
                </c:pt>
                <c:pt idx="13">
                  <c:v>0.93232111330710965</c:v>
                </c:pt>
                <c:pt idx="14">
                  <c:v>0.93239275697395785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5-BC49-9AD3-BDE5430E92D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'ratio Group2'!$D$2:$D$16</c:f>
              <c:numCache>
                <c:formatCode>0.000</c:formatCode>
                <c:ptCount val="15"/>
                <c:pt idx="0">
                  <c:v>24.03976599999999</c:v>
                </c:pt>
                <c:pt idx="1">
                  <c:v>24.098286999999988</c:v>
                </c:pt>
                <c:pt idx="2">
                  <c:v>24.47647799999999</c:v>
                </c:pt>
                <c:pt idx="3">
                  <c:v>24.82570299999999</c:v>
                </c:pt>
                <c:pt idx="4">
                  <c:v>24.867927999999988</c:v>
                </c:pt>
                <c:pt idx="5">
                  <c:v>25.231087999999989</c:v>
                </c:pt>
                <c:pt idx="6">
                  <c:v>25.26483099999999</c:v>
                </c:pt>
                <c:pt idx="7">
                  <c:v>25.291467999999991</c:v>
                </c:pt>
                <c:pt idx="8">
                  <c:v>25.738503999999992</c:v>
                </c:pt>
                <c:pt idx="9">
                  <c:v>25.892879999999991</c:v>
                </c:pt>
                <c:pt idx="10">
                  <c:v>26.274353999999992</c:v>
                </c:pt>
                <c:pt idx="11">
                  <c:v>26.595414999999992</c:v>
                </c:pt>
                <c:pt idx="12">
                  <c:v>26.904035999999991</c:v>
                </c:pt>
                <c:pt idx="13">
                  <c:v>27.089449999999992</c:v>
                </c:pt>
                <c:pt idx="14">
                  <c:v>27.544641999999993</c:v>
                </c:pt>
              </c:numCache>
            </c:numRef>
          </c:xVal>
          <c:yVal>
            <c:numRef>
              <c:f>'ratio Group2'!$K$25:$K$39</c:f>
              <c:numCache>
                <c:formatCode>General</c:formatCode>
                <c:ptCount val="15"/>
                <c:pt idx="0">
                  <c:v>0.94343549421843553</c:v>
                </c:pt>
                <c:pt idx="1">
                  <c:v>0.94322457857170461</c:v>
                </c:pt>
                <c:pt idx="2">
                  <c:v>0.94186153967365427</c:v>
                </c:pt>
                <c:pt idx="3">
                  <c:v>0.94060289719096268</c:v>
                </c:pt>
                <c:pt idx="4">
                  <c:v>0.94045071398863855</c:v>
                </c:pt>
                <c:pt idx="5">
                  <c:v>0.93914184834610359</c:v>
                </c:pt>
                <c:pt idx="6">
                  <c:v>0.93902023513601418</c:v>
                </c:pt>
                <c:pt idx="7">
                  <c:v>0.9389242326739583</c:v>
                </c:pt>
                <c:pt idx="8">
                  <c:v>0.93731306938126013</c:v>
                </c:pt>
                <c:pt idx="9">
                  <c:v>0.93675668254782041</c:v>
                </c:pt>
                <c:pt idx="10">
                  <c:v>0.93538181138326371</c:v>
                </c:pt>
                <c:pt idx="11">
                  <c:v>0.93422467482621463</c:v>
                </c:pt>
                <c:pt idx="12">
                  <c:v>0.93311237329668284</c:v>
                </c:pt>
                <c:pt idx="13">
                  <c:v>0.93244412234876728</c:v>
                </c:pt>
                <c:pt idx="14">
                  <c:v>0.93080356400105058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5-BC49-9AD3-BDE5430E9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96144"/>
        <c:axId val="682500080"/>
      </c:scatterChart>
      <c:valAx>
        <c:axId val="68239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2500080"/>
        <c:crosses val="autoZero"/>
        <c:crossBetween val="midCat"/>
      </c:valAx>
      <c:valAx>
        <c:axId val="68250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396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ratio_group1!$D$2:$D$64</c:f>
              <c:numCache>
                <c:formatCode>0.000</c:formatCode>
                <c:ptCount val="63"/>
                <c:pt idx="0">
                  <c:v>4.3865790000000002</c:v>
                </c:pt>
                <c:pt idx="1">
                  <c:v>4.4196340000000003</c:v>
                </c:pt>
                <c:pt idx="2">
                  <c:v>4.534281</c:v>
                </c:pt>
                <c:pt idx="3">
                  <c:v>4.569985</c:v>
                </c:pt>
                <c:pt idx="4">
                  <c:v>4.6512599999999997</c:v>
                </c:pt>
                <c:pt idx="5">
                  <c:v>4.6961120000000003</c:v>
                </c:pt>
                <c:pt idx="6">
                  <c:v>4.9967899999999998</c:v>
                </c:pt>
                <c:pt idx="7">
                  <c:v>5.0074449999999997</c:v>
                </c:pt>
                <c:pt idx="8">
                  <c:v>5.0180309999999997</c:v>
                </c:pt>
                <c:pt idx="9">
                  <c:v>5.1372079999999993</c:v>
                </c:pt>
                <c:pt idx="10">
                  <c:v>5.1494139999999993</c:v>
                </c:pt>
                <c:pt idx="11">
                  <c:v>5.3121549999999989</c:v>
                </c:pt>
                <c:pt idx="12">
                  <c:v>5.5347099999999987</c:v>
                </c:pt>
                <c:pt idx="13">
                  <c:v>5.7126769999999985</c:v>
                </c:pt>
                <c:pt idx="14">
                  <c:v>5.7800049999999983</c:v>
                </c:pt>
                <c:pt idx="15">
                  <c:v>6.059651999999998</c:v>
                </c:pt>
                <c:pt idx="16">
                  <c:v>6.4522049999999984</c:v>
                </c:pt>
                <c:pt idx="17">
                  <c:v>6.4641219999999988</c:v>
                </c:pt>
                <c:pt idx="18">
                  <c:v>6.8073989999999984</c:v>
                </c:pt>
                <c:pt idx="19">
                  <c:v>7.1973069999999986</c:v>
                </c:pt>
                <c:pt idx="20">
                  <c:v>7.4783899999999983</c:v>
                </c:pt>
                <c:pt idx="21">
                  <c:v>7.5336849999999984</c:v>
                </c:pt>
                <c:pt idx="22">
                  <c:v>8.0169169999999976</c:v>
                </c:pt>
                <c:pt idx="23">
                  <c:v>8.5536669999999972</c:v>
                </c:pt>
                <c:pt idx="24">
                  <c:v>9.0075769999999977</c:v>
                </c:pt>
                <c:pt idx="25">
                  <c:v>9.2381999999999973</c:v>
                </c:pt>
                <c:pt idx="26">
                  <c:v>9.4608679999999978</c:v>
                </c:pt>
                <c:pt idx="27">
                  <c:v>9.9036719999999985</c:v>
                </c:pt>
                <c:pt idx="28">
                  <c:v>10.133277999999999</c:v>
                </c:pt>
                <c:pt idx="29">
                  <c:v>10.255861999999999</c:v>
                </c:pt>
                <c:pt idx="30">
                  <c:v>10.419540999999999</c:v>
                </c:pt>
                <c:pt idx="31">
                  <c:v>10.995846999999999</c:v>
                </c:pt>
                <c:pt idx="32">
                  <c:v>11.095606</c:v>
                </c:pt>
                <c:pt idx="33">
                  <c:v>11.703668</c:v>
                </c:pt>
                <c:pt idx="34">
                  <c:v>12.487965000000001</c:v>
                </c:pt>
                <c:pt idx="35">
                  <c:v>12.769222000000001</c:v>
                </c:pt>
                <c:pt idx="36">
                  <c:v>13.166003000000002</c:v>
                </c:pt>
                <c:pt idx="37">
                  <c:v>13.254972</c:v>
                </c:pt>
                <c:pt idx="38">
                  <c:v>13.525080000000001</c:v>
                </c:pt>
                <c:pt idx="39">
                  <c:v>14.143421</c:v>
                </c:pt>
                <c:pt idx="40">
                  <c:v>14.544423</c:v>
                </c:pt>
                <c:pt idx="41">
                  <c:v>14.738835</c:v>
                </c:pt>
                <c:pt idx="42">
                  <c:v>15.293229999999999</c:v>
                </c:pt>
                <c:pt idx="43">
                  <c:v>15.899255999999999</c:v>
                </c:pt>
                <c:pt idx="44">
                  <c:v>16.485803000000001</c:v>
                </c:pt>
                <c:pt idx="45">
                  <c:v>16.983535</c:v>
                </c:pt>
                <c:pt idx="46">
                  <c:v>17.358938999999999</c:v>
                </c:pt>
                <c:pt idx="47">
                  <c:v>17.883262999999999</c:v>
                </c:pt>
                <c:pt idx="48">
                  <c:v>18.190601000000001</c:v>
                </c:pt>
                <c:pt idx="49">
                  <c:v>18.761478</c:v>
                </c:pt>
                <c:pt idx="50">
                  <c:v>19.335761000000002</c:v>
                </c:pt>
                <c:pt idx="51">
                  <c:v>19.861027</c:v>
                </c:pt>
                <c:pt idx="52">
                  <c:v>20.415611999999999</c:v>
                </c:pt>
                <c:pt idx="53">
                  <c:v>20.602522999999998</c:v>
                </c:pt>
                <c:pt idx="54">
                  <c:v>21.147080999999996</c:v>
                </c:pt>
                <c:pt idx="55">
                  <c:v>21.877980999999995</c:v>
                </c:pt>
                <c:pt idx="56">
                  <c:v>22.375134999999993</c:v>
                </c:pt>
                <c:pt idx="57">
                  <c:v>22.575082999999992</c:v>
                </c:pt>
                <c:pt idx="58">
                  <c:v>22.728601999999992</c:v>
                </c:pt>
                <c:pt idx="59">
                  <c:v>23.137213999999993</c:v>
                </c:pt>
                <c:pt idx="60">
                  <c:v>23.175997999999993</c:v>
                </c:pt>
                <c:pt idx="61">
                  <c:v>23.784942999999991</c:v>
                </c:pt>
                <c:pt idx="62">
                  <c:v>23.95752199999999</c:v>
                </c:pt>
              </c:numCache>
            </c:numRef>
          </c:xVal>
          <c:yVal>
            <c:numRef>
              <c:f>ratio_group1!$L$25:$L$87</c:f>
              <c:numCache>
                <c:formatCode>General</c:formatCode>
                <c:ptCount val="63"/>
                <c:pt idx="0">
                  <c:v>-8.5323135048200882E-3</c:v>
                </c:pt>
                <c:pt idx="1">
                  <c:v>-1.2159414262539192E-2</c:v>
                </c:pt>
                <c:pt idx="2">
                  <c:v>-1.3695926406268155E-2</c:v>
                </c:pt>
                <c:pt idx="3">
                  <c:v>-1.1764855896663651E-2</c:v>
                </c:pt>
                <c:pt idx="4">
                  <c:v>-9.8553882582128605E-3</c:v>
                </c:pt>
                <c:pt idx="5">
                  <c:v>3.2864686428312195E-3</c:v>
                </c:pt>
                <c:pt idx="6">
                  <c:v>-1.3530017522245252E-4</c:v>
                </c:pt>
                <c:pt idx="7">
                  <c:v>3.2798857657687641E-3</c:v>
                </c:pt>
                <c:pt idx="8">
                  <c:v>7.9678767028134034E-3</c:v>
                </c:pt>
                <c:pt idx="9">
                  <c:v>1.174026683436491E-2</c:v>
                </c:pt>
                <c:pt idx="10">
                  <c:v>7.2447218280473624E-3</c:v>
                </c:pt>
                <c:pt idx="11">
                  <c:v>2.9262083715374532E-3</c:v>
                </c:pt>
                <c:pt idx="12">
                  <c:v>-5.2970210978705579E-3</c:v>
                </c:pt>
                <c:pt idx="13">
                  <c:v>1.7932475832853623E-3</c:v>
                </c:pt>
                <c:pt idx="14">
                  <c:v>4.1221237125970145E-3</c:v>
                </c:pt>
                <c:pt idx="15">
                  <c:v>3.6059614407299989E-3</c:v>
                </c:pt>
                <c:pt idx="16">
                  <c:v>3.4647912503964484E-3</c:v>
                </c:pt>
                <c:pt idx="17">
                  <c:v>-1.7275762137813899E-4</c:v>
                </c:pt>
                <c:pt idx="18">
                  <c:v>-4.4898732384645035E-3</c:v>
                </c:pt>
                <c:pt idx="19">
                  <c:v>-5.7341340721039913E-4</c:v>
                </c:pt>
                <c:pt idx="20">
                  <c:v>3.0140038197812302E-4</c:v>
                </c:pt>
                <c:pt idx="21">
                  <c:v>3.6912427277203674E-3</c:v>
                </c:pt>
                <c:pt idx="22">
                  <c:v>9.8658501914334895E-3</c:v>
                </c:pt>
                <c:pt idx="23">
                  <c:v>1.3036935387140569E-2</c:v>
                </c:pt>
                <c:pt idx="24">
                  <c:v>1.3686527021161909E-2</c:v>
                </c:pt>
                <c:pt idx="25">
                  <c:v>6.6629734297706245E-3</c:v>
                </c:pt>
                <c:pt idx="26">
                  <c:v>6.7288913164342823E-4</c:v>
                </c:pt>
                <c:pt idx="27">
                  <c:v>-8.4733482736299992E-3</c:v>
                </c:pt>
                <c:pt idx="28">
                  <c:v>-1.0479242996982219E-2</c:v>
                </c:pt>
                <c:pt idx="29">
                  <c:v>-1.1246682986435053E-2</c:v>
                </c:pt>
                <c:pt idx="30">
                  <c:v>7.8607049435297505E-5</c:v>
                </c:pt>
                <c:pt idx="31">
                  <c:v>-3.0167184984656314E-3</c:v>
                </c:pt>
                <c:pt idx="32">
                  <c:v>8.5522039361616287E-3</c:v>
                </c:pt>
                <c:pt idx="33">
                  <c:v>4.6903234771360491E-3</c:v>
                </c:pt>
                <c:pt idx="34">
                  <c:v>8.7444770578204434E-4</c:v>
                </c:pt>
                <c:pt idx="35">
                  <c:v>1.3415544302046722E-3</c:v>
                </c:pt>
                <c:pt idx="36">
                  <c:v>-8.7521126610623501E-4</c:v>
                </c:pt>
                <c:pt idx="37">
                  <c:v>-4.9653010860523095E-3</c:v>
                </c:pt>
                <c:pt idx="38">
                  <c:v>-6.6666866177844675E-3</c:v>
                </c:pt>
                <c:pt idx="39">
                  <c:v>-6.938695290115926E-3</c:v>
                </c:pt>
                <c:pt idx="40">
                  <c:v>-5.8041978041533104E-3</c:v>
                </c:pt>
                <c:pt idx="41">
                  <c:v>-5.9543565354595041E-3</c:v>
                </c:pt>
                <c:pt idx="42">
                  <c:v>-7.2478469936448908E-3</c:v>
                </c:pt>
                <c:pt idx="43">
                  <c:v>3.169497777667174E-3</c:v>
                </c:pt>
                <c:pt idx="44">
                  <c:v>3.8014753798371048E-3</c:v>
                </c:pt>
                <c:pt idx="45">
                  <c:v>2.7784758251204744E-3</c:v>
                </c:pt>
                <c:pt idx="46">
                  <c:v>5.3332360998656902E-3</c:v>
                </c:pt>
                <c:pt idx="47">
                  <c:v>1.1744801686557893E-2</c:v>
                </c:pt>
                <c:pt idx="48">
                  <c:v>9.8751753238498496E-3</c:v>
                </c:pt>
                <c:pt idx="49">
                  <c:v>5.9472405198432998E-3</c:v>
                </c:pt>
                <c:pt idx="50">
                  <c:v>1.9852926980920005E-3</c:v>
                </c:pt>
                <c:pt idx="51">
                  <c:v>-3.9657338994347757E-4</c:v>
                </c:pt>
                <c:pt idx="52">
                  <c:v>2.5869735298483798E-3</c:v>
                </c:pt>
                <c:pt idx="53">
                  <c:v>2.2175321877019316E-3</c:v>
                </c:pt>
                <c:pt idx="54">
                  <c:v>-1.045362447642173E-2</c:v>
                </c:pt>
                <c:pt idx="55">
                  <c:v>9.5443833842701054E-4</c:v>
                </c:pt>
                <c:pt idx="56">
                  <c:v>5.8547288036658873E-4</c:v>
                </c:pt>
                <c:pt idx="57">
                  <c:v>1.3572506849146571E-3</c:v>
                </c:pt>
                <c:pt idx="58">
                  <c:v>-1.2218049518495366E-3</c:v>
                </c:pt>
                <c:pt idx="59">
                  <c:v>-1.3822402738229433E-3</c:v>
                </c:pt>
                <c:pt idx="60">
                  <c:v>-7.7262579159856903E-3</c:v>
                </c:pt>
                <c:pt idx="61">
                  <c:v>-4.8475909502369019E-3</c:v>
                </c:pt>
                <c:pt idx="62">
                  <c:v>-8.5072575828271102E-4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8C-C14E-96B8-534CEDF6B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01424"/>
        <c:axId val="682931408"/>
      </c:scatterChart>
      <c:valAx>
        <c:axId val="65280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2931408"/>
        <c:crosses val="autoZero"/>
        <c:crossBetween val="midCat"/>
      </c:valAx>
      <c:valAx>
        <c:axId val="68293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801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ratio_group1!$D$2:$D$64</c:f>
              <c:numCache>
                <c:formatCode>0.000</c:formatCode>
                <c:ptCount val="63"/>
                <c:pt idx="0">
                  <c:v>4.3865790000000002</c:v>
                </c:pt>
                <c:pt idx="1">
                  <c:v>4.4196340000000003</c:v>
                </c:pt>
                <c:pt idx="2">
                  <c:v>4.534281</c:v>
                </c:pt>
                <c:pt idx="3">
                  <c:v>4.569985</c:v>
                </c:pt>
                <c:pt idx="4">
                  <c:v>4.6512599999999997</c:v>
                </c:pt>
                <c:pt idx="5">
                  <c:v>4.6961120000000003</c:v>
                </c:pt>
                <c:pt idx="6">
                  <c:v>4.9967899999999998</c:v>
                </c:pt>
                <c:pt idx="7">
                  <c:v>5.0074449999999997</c:v>
                </c:pt>
                <c:pt idx="8">
                  <c:v>5.0180309999999997</c:v>
                </c:pt>
                <c:pt idx="9">
                  <c:v>5.1372079999999993</c:v>
                </c:pt>
                <c:pt idx="10">
                  <c:v>5.1494139999999993</c:v>
                </c:pt>
                <c:pt idx="11">
                  <c:v>5.3121549999999989</c:v>
                </c:pt>
                <c:pt idx="12">
                  <c:v>5.5347099999999987</c:v>
                </c:pt>
                <c:pt idx="13">
                  <c:v>5.7126769999999985</c:v>
                </c:pt>
                <c:pt idx="14">
                  <c:v>5.7800049999999983</c:v>
                </c:pt>
                <c:pt idx="15">
                  <c:v>6.059651999999998</c:v>
                </c:pt>
                <c:pt idx="16">
                  <c:v>6.4522049999999984</c:v>
                </c:pt>
                <c:pt idx="17">
                  <c:v>6.4641219999999988</c:v>
                </c:pt>
                <c:pt idx="18">
                  <c:v>6.8073989999999984</c:v>
                </c:pt>
                <c:pt idx="19">
                  <c:v>7.1973069999999986</c:v>
                </c:pt>
                <c:pt idx="20">
                  <c:v>7.4783899999999983</c:v>
                </c:pt>
                <c:pt idx="21">
                  <c:v>7.5336849999999984</c:v>
                </c:pt>
                <c:pt idx="22">
                  <c:v>8.0169169999999976</c:v>
                </c:pt>
                <c:pt idx="23">
                  <c:v>8.5536669999999972</c:v>
                </c:pt>
                <c:pt idx="24">
                  <c:v>9.0075769999999977</c:v>
                </c:pt>
                <c:pt idx="25">
                  <c:v>9.2381999999999973</c:v>
                </c:pt>
                <c:pt idx="26">
                  <c:v>9.4608679999999978</c:v>
                </c:pt>
                <c:pt idx="27">
                  <c:v>9.9036719999999985</c:v>
                </c:pt>
                <c:pt idx="28">
                  <c:v>10.133277999999999</c:v>
                </c:pt>
                <c:pt idx="29">
                  <c:v>10.255861999999999</c:v>
                </c:pt>
                <c:pt idx="30">
                  <c:v>10.419540999999999</c:v>
                </c:pt>
                <c:pt idx="31">
                  <c:v>10.995846999999999</c:v>
                </c:pt>
                <c:pt idx="32">
                  <c:v>11.095606</c:v>
                </c:pt>
                <c:pt idx="33">
                  <c:v>11.703668</c:v>
                </c:pt>
                <c:pt idx="34">
                  <c:v>12.487965000000001</c:v>
                </c:pt>
                <c:pt idx="35">
                  <c:v>12.769222000000001</c:v>
                </c:pt>
                <c:pt idx="36">
                  <c:v>13.166003000000002</c:v>
                </c:pt>
                <c:pt idx="37">
                  <c:v>13.254972</c:v>
                </c:pt>
                <c:pt idx="38">
                  <c:v>13.525080000000001</c:v>
                </c:pt>
                <c:pt idx="39">
                  <c:v>14.143421</c:v>
                </c:pt>
                <c:pt idx="40">
                  <c:v>14.544423</c:v>
                </c:pt>
                <c:pt idx="41">
                  <c:v>14.738835</c:v>
                </c:pt>
                <c:pt idx="42">
                  <c:v>15.293229999999999</c:v>
                </c:pt>
                <c:pt idx="43">
                  <c:v>15.899255999999999</c:v>
                </c:pt>
                <c:pt idx="44">
                  <c:v>16.485803000000001</c:v>
                </c:pt>
                <c:pt idx="45">
                  <c:v>16.983535</c:v>
                </c:pt>
                <c:pt idx="46">
                  <c:v>17.358938999999999</c:v>
                </c:pt>
                <c:pt idx="47">
                  <c:v>17.883262999999999</c:v>
                </c:pt>
                <c:pt idx="48">
                  <c:v>18.190601000000001</c:v>
                </c:pt>
                <c:pt idx="49">
                  <c:v>18.761478</c:v>
                </c:pt>
                <c:pt idx="50">
                  <c:v>19.335761000000002</c:v>
                </c:pt>
                <c:pt idx="51">
                  <c:v>19.861027</c:v>
                </c:pt>
                <c:pt idx="52">
                  <c:v>20.415611999999999</c:v>
                </c:pt>
                <c:pt idx="53">
                  <c:v>20.602522999999998</c:v>
                </c:pt>
                <c:pt idx="54">
                  <c:v>21.147080999999996</c:v>
                </c:pt>
                <c:pt idx="55">
                  <c:v>21.877980999999995</c:v>
                </c:pt>
                <c:pt idx="56">
                  <c:v>22.375134999999993</c:v>
                </c:pt>
                <c:pt idx="57">
                  <c:v>22.575082999999992</c:v>
                </c:pt>
                <c:pt idx="58">
                  <c:v>22.728601999999992</c:v>
                </c:pt>
                <c:pt idx="59">
                  <c:v>23.137213999999993</c:v>
                </c:pt>
                <c:pt idx="60">
                  <c:v>23.175997999999993</c:v>
                </c:pt>
                <c:pt idx="61">
                  <c:v>23.784942999999991</c:v>
                </c:pt>
                <c:pt idx="62">
                  <c:v>23.95752199999999</c:v>
                </c:pt>
              </c:numCache>
            </c:numRef>
          </c:xVal>
          <c:yVal>
            <c:numRef>
              <c:f>ratio_group1!$H$2:$H$64</c:f>
              <c:numCache>
                <c:formatCode>General</c:formatCode>
                <c:ptCount val="63"/>
                <c:pt idx="0">
                  <c:v>0.97241181530748977</c:v>
                </c:pt>
                <c:pt idx="1">
                  <c:v>0.96866001059509599</c:v>
                </c:pt>
                <c:pt idx="2">
                  <c:v>0.96669097888423372</c:v>
                </c:pt>
                <c:pt idx="3">
                  <c:v>0.96848735176873746</c:v>
                </c:pt>
                <c:pt idx="4">
                  <c:v>0.9700901997152751</c:v>
                </c:pt>
                <c:pt idx="5">
                  <c:v>0.98306284706329938</c:v>
                </c:pt>
                <c:pt idx="6">
                  <c:v>0.97850673440365799</c:v>
                </c:pt>
                <c:pt idx="7">
                  <c:v>0.98188172307836397</c:v>
                </c:pt>
                <c:pt idx="8">
                  <c:v>0.98652977705990452</c:v>
                </c:pt>
                <c:pt idx="9">
                  <c:v>0.98985255765564395</c:v>
                </c:pt>
                <c:pt idx="10">
                  <c:v>0.98531096404939422</c:v>
                </c:pt>
                <c:pt idx="11">
                  <c:v>0.9803784906386348</c:v>
                </c:pt>
                <c:pt idx="12">
                  <c:v>0.97131564572125739</c:v>
                </c:pt>
                <c:pt idx="13">
                  <c:v>0.97773451253577914</c:v>
                </c:pt>
                <c:pt idx="14">
                  <c:v>0.97980938570456011</c:v>
                </c:pt>
                <c:pt idx="15">
                  <c:v>0.97823822156269102</c:v>
                </c:pt>
                <c:pt idx="16">
                  <c:v>0.97661609806667238</c:v>
                </c:pt>
                <c:pt idx="17">
                  <c:v>0.97293359088215059</c:v>
                </c:pt>
                <c:pt idx="18">
                  <c:v>0.96732142158335588</c:v>
                </c:pt>
                <c:pt idx="19">
                  <c:v>0.96976690668887089</c:v>
                </c:pt>
                <c:pt idx="20">
                  <c:v>0.96958130112571239</c:v>
                </c:pt>
                <c:pt idx="21">
                  <c:v>0.97276253644759325</c:v>
                </c:pt>
                <c:pt idx="22">
                  <c:v>0.9771140931950647</c:v>
                </c:pt>
                <c:pt idx="23">
                  <c:v>0.97826022459643958</c:v>
                </c:pt>
                <c:pt idx="24">
                  <c:v>0.97719738627836905</c:v>
                </c:pt>
                <c:pt idx="25">
                  <c:v>0.96930377974070803</c:v>
                </c:pt>
                <c:pt idx="26">
                  <c:v>0.96247365368854942</c:v>
                </c:pt>
                <c:pt idx="27">
                  <c:v>0.95165688504909718</c:v>
                </c:pt>
                <c:pt idx="28">
                  <c:v>0.94878477413403295</c:v>
                </c:pt>
                <c:pt idx="29">
                  <c:v>0.94755487129236882</c:v>
                </c:pt>
                <c:pt idx="30">
                  <c:v>0.95826266265641336</c:v>
                </c:pt>
                <c:pt idx="31">
                  <c:v>0.9529931535567725</c:v>
                </c:pt>
                <c:pt idx="32">
                  <c:v>0.96418572319108531</c:v>
                </c:pt>
                <c:pt idx="33">
                  <c:v>0.95802985585904776</c:v>
                </c:pt>
                <c:pt idx="34">
                  <c:v>0.95125512552591762</c:v>
                </c:pt>
                <c:pt idx="35">
                  <c:v>0.95066115646211014</c:v>
                </c:pt>
                <c:pt idx="36">
                  <c:v>0.9469474868226806</c:v>
                </c:pt>
                <c:pt idx="37">
                  <c:v>0.94252175077240774</c:v>
                </c:pt>
                <c:pt idx="38">
                  <c:v>0.93980135039301937</c:v>
                </c:pt>
                <c:pt idx="39">
                  <c:v>0.93719657608651707</c:v>
                </c:pt>
                <c:pt idx="40">
                  <c:v>0.9368182454002677</c:v>
                </c:pt>
                <c:pt idx="41">
                  <c:v>0.93593464406614135</c:v>
                </c:pt>
                <c:pt idx="42">
                  <c:v>0.93254963193341711</c:v>
                </c:pt>
                <c:pt idx="43">
                  <c:v>0.94068067088607243</c:v>
                </c:pt>
                <c:pt idx="44">
                  <c:v>0.93909982953490445</c:v>
                </c:pt>
                <c:pt idx="45">
                  <c:v>0.93619907627369403</c:v>
                </c:pt>
                <c:pt idx="46">
                  <c:v>0.93733757990343225</c:v>
                </c:pt>
                <c:pt idx="47">
                  <c:v>0.94177107027212836</c:v>
                </c:pt>
                <c:pt idx="48">
                  <c:v>0.93874197441851681</c:v>
                </c:pt>
                <c:pt idx="49">
                  <c:v>0.93266033761684475</c:v>
                </c:pt>
                <c:pt idx="50">
                  <c:v>0.92653183825364871</c:v>
                </c:pt>
                <c:pt idx="51">
                  <c:v>0.92216834313956075</c:v>
                </c:pt>
                <c:pt idx="52">
                  <c:v>0.92305965158701031</c:v>
                </c:pt>
                <c:pt idx="53">
                  <c:v>0.92198506606479413</c:v>
                </c:pt>
                <c:pt idx="54">
                  <c:v>0.90725949898924252</c:v>
                </c:pt>
                <c:pt idx="55">
                  <c:v>0.91591015383338359</c:v>
                </c:pt>
                <c:pt idx="56">
                  <c:v>0.91366561524319934</c:v>
                </c:pt>
                <c:pt idx="57">
                  <c:v>0.91368306522051113</c:v>
                </c:pt>
                <c:pt idx="58">
                  <c:v>0.91052484073129769</c:v>
                </c:pt>
                <c:pt idx="59">
                  <c:v>0.90882286759878006</c:v>
                </c:pt>
                <c:pt idx="60">
                  <c:v>0.90233253266186297</c:v>
                </c:pt>
                <c:pt idx="61">
                  <c:v>0.9029138815311244</c:v>
                </c:pt>
                <c:pt idx="62">
                  <c:v>0.90625967173309807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3-5F49-8BDC-4DB3F25130C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ratio_group1!$D$2:$D$64</c:f>
              <c:numCache>
                <c:formatCode>0.000</c:formatCode>
                <c:ptCount val="63"/>
                <c:pt idx="0">
                  <c:v>4.3865790000000002</c:v>
                </c:pt>
                <c:pt idx="1">
                  <c:v>4.4196340000000003</c:v>
                </c:pt>
                <c:pt idx="2">
                  <c:v>4.534281</c:v>
                </c:pt>
                <c:pt idx="3">
                  <c:v>4.569985</c:v>
                </c:pt>
                <c:pt idx="4">
                  <c:v>4.6512599999999997</c:v>
                </c:pt>
                <c:pt idx="5">
                  <c:v>4.6961120000000003</c:v>
                </c:pt>
                <c:pt idx="6">
                  <c:v>4.9967899999999998</c:v>
                </c:pt>
                <c:pt idx="7">
                  <c:v>5.0074449999999997</c:v>
                </c:pt>
                <c:pt idx="8">
                  <c:v>5.0180309999999997</c:v>
                </c:pt>
                <c:pt idx="9">
                  <c:v>5.1372079999999993</c:v>
                </c:pt>
                <c:pt idx="10">
                  <c:v>5.1494139999999993</c:v>
                </c:pt>
                <c:pt idx="11">
                  <c:v>5.3121549999999989</c:v>
                </c:pt>
                <c:pt idx="12">
                  <c:v>5.5347099999999987</c:v>
                </c:pt>
                <c:pt idx="13">
                  <c:v>5.7126769999999985</c:v>
                </c:pt>
                <c:pt idx="14">
                  <c:v>5.7800049999999983</c:v>
                </c:pt>
                <c:pt idx="15">
                  <c:v>6.059651999999998</c:v>
                </c:pt>
                <c:pt idx="16">
                  <c:v>6.4522049999999984</c:v>
                </c:pt>
                <c:pt idx="17">
                  <c:v>6.4641219999999988</c:v>
                </c:pt>
                <c:pt idx="18">
                  <c:v>6.8073989999999984</c:v>
                </c:pt>
                <c:pt idx="19">
                  <c:v>7.1973069999999986</c:v>
                </c:pt>
                <c:pt idx="20">
                  <c:v>7.4783899999999983</c:v>
                </c:pt>
                <c:pt idx="21">
                  <c:v>7.5336849999999984</c:v>
                </c:pt>
                <c:pt idx="22">
                  <c:v>8.0169169999999976</c:v>
                </c:pt>
                <c:pt idx="23">
                  <c:v>8.5536669999999972</c:v>
                </c:pt>
                <c:pt idx="24">
                  <c:v>9.0075769999999977</c:v>
                </c:pt>
                <c:pt idx="25">
                  <c:v>9.2381999999999973</c:v>
                </c:pt>
                <c:pt idx="26">
                  <c:v>9.4608679999999978</c:v>
                </c:pt>
                <c:pt idx="27">
                  <c:v>9.9036719999999985</c:v>
                </c:pt>
                <c:pt idx="28">
                  <c:v>10.133277999999999</c:v>
                </c:pt>
                <c:pt idx="29">
                  <c:v>10.255861999999999</c:v>
                </c:pt>
                <c:pt idx="30">
                  <c:v>10.419540999999999</c:v>
                </c:pt>
                <c:pt idx="31">
                  <c:v>10.995846999999999</c:v>
                </c:pt>
                <c:pt idx="32">
                  <c:v>11.095606</c:v>
                </c:pt>
                <c:pt idx="33">
                  <c:v>11.703668</c:v>
                </c:pt>
                <c:pt idx="34">
                  <c:v>12.487965000000001</c:v>
                </c:pt>
                <c:pt idx="35">
                  <c:v>12.769222000000001</c:v>
                </c:pt>
                <c:pt idx="36">
                  <c:v>13.166003000000002</c:v>
                </c:pt>
                <c:pt idx="37">
                  <c:v>13.254972</c:v>
                </c:pt>
                <c:pt idx="38">
                  <c:v>13.525080000000001</c:v>
                </c:pt>
                <c:pt idx="39">
                  <c:v>14.143421</c:v>
                </c:pt>
                <c:pt idx="40">
                  <c:v>14.544423</c:v>
                </c:pt>
                <c:pt idx="41">
                  <c:v>14.738835</c:v>
                </c:pt>
                <c:pt idx="42">
                  <c:v>15.293229999999999</c:v>
                </c:pt>
                <c:pt idx="43">
                  <c:v>15.899255999999999</c:v>
                </c:pt>
                <c:pt idx="44">
                  <c:v>16.485803000000001</c:v>
                </c:pt>
                <c:pt idx="45">
                  <c:v>16.983535</c:v>
                </c:pt>
                <c:pt idx="46">
                  <c:v>17.358938999999999</c:v>
                </c:pt>
                <c:pt idx="47">
                  <c:v>17.883262999999999</c:v>
                </c:pt>
                <c:pt idx="48">
                  <c:v>18.190601000000001</c:v>
                </c:pt>
                <c:pt idx="49">
                  <c:v>18.761478</c:v>
                </c:pt>
                <c:pt idx="50">
                  <c:v>19.335761000000002</c:v>
                </c:pt>
                <c:pt idx="51">
                  <c:v>19.861027</c:v>
                </c:pt>
                <c:pt idx="52">
                  <c:v>20.415611999999999</c:v>
                </c:pt>
                <c:pt idx="53">
                  <c:v>20.602522999999998</c:v>
                </c:pt>
                <c:pt idx="54">
                  <c:v>21.147080999999996</c:v>
                </c:pt>
                <c:pt idx="55">
                  <c:v>21.877980999999995</c:v>
                </c:pt>
                <c:pt idx="56">
                  <c:v>22.375134999999993</c:v>
                </c:pt>
                <c:pt idx="57">
                  <c:v>22.575082999999992</c:v>
                </c:pt>
                <c:pt idx="58">
                  <c:v>22.728601999999992</c:v>
                </c:pt>
                <c:pt idx="59">
                  <c:v>23.137213999999993</c:v>
                </c:pt>
                <c:pt idx="60">
                  <c:v>23.175997999999993</c:v>
                </c:pt>
                <c:pt idx="61">
                  <c:v>23.784942999999991</c:v>
                </c:pt>
                <c:pt idx="62">
                  <c:v>23.95752199999999</c:v>
                </c:pt>
              </c:numCache>
            </c:numRef>
          </c:xVal>
          <c:yVal>
            <c:numRef>
              <c:f>ratio_group1!$K$25:$K$87</c:f>
              <c:numCache>
                <c:formatCode>General</c:formatCode>
                <c:ptCount val="63"/>
                <c:pt idx="0">
                  <c:v>0.98094412881230986</c:v>
                </c:pt>
                <c:pt idx="1">
                  <c:v>0.98081942485763518</c:v>
                </c:pt>
                <c:pt idx="2">
                  <c:v>0.98038690529050188</c:v>
                </c:pt>
                <c:pt idx="3">
                  <c:v>0.98025220766540111</c:v>
                </c:pt>
                <c:pt idx="4">
                  <c:v>0.97994558797348796</c:v>
                </c:pt>
                <c:pt idx="5">
                  <c:v>0.97977637842046816</c:v>
                </c:pt>
                <c:pt idx="6">
                  <c:v>0.97864203457888044</c:v>
                </c:pt>
                <c:pt idx="7">
                  <c:v>0.9786018373125952</c:v>
                </c:pt>
                <c:pt idx="8">
                  <c:v>0.97856190035709112</c:v>
                </c:pt>
                <c:pt idx="9">
                  <c:v>0.97811229082127904</c:v>
                </c:pt>
                <c:pt idx="10">
                  <c:v>0.97806624222134686</c:v>
                </c:pt>
                <c:pt idx="11">
                  <c:v>0.97745228226709735</c:v>
                </c:pt>
                <c:pt idx="12">
                  <c:v>0.97661266681912795</c:v>
                </c:pt>
                <c:pt idx="13">
                  <c:v>0.97594126495249378</c:v>
                </c:pt>
                <c:pt idx="14">
                  <c:v>0.9756872619919631</c:v>
                </c:pt>
                <c:pt idx="15">
                  <c:v>0.97463226012196102</c:v>
                </c:pt>
                <c:pt idx="16">
                  <c:v>0.97315130681627593</c:v>
                </c:pt>
                <c:pt idx="17">
                  <c:v>0.97310634850352873</c:v>
                </c:pt>
                <c:pt idx="18">
                  <c:v>0.97181129482182038</c:v>
                </c:pt>
                <c:pt idx="19">
                  <c:v>0.97034032009608129</c:v>
                </c:pt>
                <c:pt idx="20">
                  <c:v>0.96927990074373427</c:v>
                </c:pt>
                <c:pt idx="21">
                  <c:v>0.96907129371987288</c:v>
                </c:pt>
                <c:pt idx="22">
                  <c:v>0.96724824300363121</c:v>
                </c:pt>
                <c:pt idx="23">
                  <c:v>0.96522328920929901</c:v>
                </c:pt>
                <c:pt idx="24">
                  <c:v>0.96351085925720714</c:v>
                </c:pt>
                <c:pt idx="25">
                  <c:v>0.9626408063109374</c:v>
                </c:pt>
                <c:pt idx="26">
                  <c:v>0.961800764556906</c:v>
                </c:pt>
                <c:pt idx="27">
                  <c:v>0.96013023332272718</c:v>
                </c:pt>
                <c:pt idx="28">
                  <c:v>0.95926401713101517</c:v>
                </c:pt>
                <c:pt idx="29">
                  <c:v>0.95880155427880387</c:v>
                </c:pt>
                <c:pt idx="30">
                  <c:v>0.95818405560697806</c:v>
                </c:pt>
                <c:pt idx="31">
                  <c:v>0.95600987205523813</c:v>
                </c:pt>
                <c:pt idx="32">
                  <c:v>0.95563351925492368</c:v>
                </c:pt>
                <c:pt idx="33">
                  <c:v>0.95333953238191171</c:v>
                </c:pt>
                <c:pt idx="34">
                  <c:v>0.95038067782013558</c:v>
                </c:pt>
                <c:pt idx="35">
                  <c:v>0.94931960203190546</c:v>
                </c:pt>
                <c:pt idx="36">
                  <c:v>0.94782269808878683</c:v>
                </c:pt>
                <c:pt idx="37">
                  <c:v>0.94748705185846005</c:v>
                </c:pt>
                <c:pt idx="38">
                  <c:v>0.94646803701080384</c:v>
                </c:pt>
                <c:pt idx="39">
                  <c:v>0.944135271376633</c:v>
                </c:pt>
                <c:pt idx="40">
                  <c:v>0.94262244320442101</c:v>
                </c:pt>
                <c:pt idx="41">
                  <c:v>0.94188900060160086</c:v>
                </c:pt>
                <c:pt idx="42">
                  <c:v>0.939797478927062</c:v>
                </c:pt>
                <c:pt idx="43">
                  <c:v>0.93751117310840526</c:v>
                </c:pt>
                <c:pt idx="44">
                  <c:v>0.93529835415506735</c:v>
                </c:pt>
                <c:pt idx="45">
                  <c:v>0.93342060044857356</c:v>
                </c:pt>
                <c:pt idx="46">
                  <c:v>0.93200434380356656</c:v>
                </c:pt>
                <c:pt idx="47">
                  <c:v>0.93002626858557047</c:v>
                </c:pt>
                <c:pt idx="48">
                  <c:v>0.92886679909466696</c:v>
                </c:pt>
                <c:pt idx="49">
                  <c:v>0.92671309709700145</c:v>
                </c:pt>
                <c:pt idx="50">
                  <c:v>0.92454654555555671</c:v>
                </c:pt>
                <c:pt idx="51">
                  <c:v>0.92256491652950423</c:v>
                </c:pt>
                <c:pt idx="52">
                  <c:v>0.92047267805716193</c:v>
                </c:pt>
                <c:pt idx="53">
                  <c:v>0.9197675338770922</c:v>
                </c:pt>
                <c:pt idx="54">
                  <c:v>0.91771312346566425</c:v>
                </c:pt>
                <c:pt idx="55">
                  <c:v>0.91495571549495658</c:v>
                </c:pt>
                <c:pt idx="56">
                  <c:v>0.91308014236283275</c:v>
                </c:pt>
                <c:pt idx="57">
                  <c:v>0.91232581453559647</c:v>
                </c:pt>
                <c:pt idx="58">
                  <c:v>0.91174664568314723</c:v>
                </c:pt>
                <c:pt idx="59">
                  <c:v>0.910205107872603</c:v>
                </c:pt>
                <c:pt idx="60">
                  <c:v>0.91005879057784866</c:v>
                </c:pt>
                <c:pt idx="61">
                  <c:v>0.9077614724813613</c:v>
                </c:pt>
                <c:pt idx="62">
                  <c:v>0.90711039749138078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3-5F49-8BDC-4DB3F2513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16000"/>
        <c:axId val="653226992"/>
      </c:scatterChart>
      <c:valAx>
        <c:axId val="68291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53226992"/>
        <c:crosses val="autoZero"/>
        <c:crossBetween val="midCat"/>
      </c:valAx>
      <c:valAx>
        <c:axId val="65322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916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PLTZERo slope wrt RAMSES.</a:t>
            </a:r>
            <a:r>
              <a:rPr lang="en-US" baseline="0"/>
              <a:t> 5 Era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noblank!$D$2:$D$196</c:f>
              <c:numCache>
                <c:formatCode>0.000</c:formatCode>
                <c:ptCount val="195"/>
                <c:pt idx="0">
                  <c:v>4.3865790000000002</c:v>
                </c:pt>
                <c:pt idx="1">
                  <c:v>4.4196340000000003</c:v>
                </c:pt>
                <c:pt idx="2">
                  <c:v>4.534281</c:v>
                </c:pt>
                <c:pt idx="3">
                  <c:v>4.569985</c:v>
                </c:pt>
                <c:pt idx="4">
                  <c:v>4.6512599999999997</c:v>
                </c:pt>
                <c:pt idx="5">
                  <c:v>4.6961120000000003</c:v>
                </c:pt>
                <c:pt idx="6">
                  <c:v>5.0180309999999997</c:v>
                </c:pt>
                <c:pt idx="7">
                  <c:v>5.1494139999999993</c:v>
                </c:pt>
                <c:pt idx="8">
                  <c:v>5.3121549999999989</c:v>
                </c:pt>
                <c:pt idx="9">
                  <c:v>5.5347099999999987</c:v>
                </c:pt>
                <c:pt idx="10">
                  <c:v>5.7126769999999985</c:v>
                </c:pt>
                <c:pt idx="11">
                  <c:v>5.7800049999999983</c:v>
                </c:pt>
                <c:pt idx="12">
                  <c:v>6.059651999999998</c:v>
                </c:pt>
                <c:pt idx="13">
                  <c:v>6.4641219999999988</c:v>
                </c:pt>
                <c:pt idx="14">
                  <c:v>6.8073989999999984</c:v>
                </c:pt>
                <c:pt idx="15">
                  <c:v>7.1973069999999986</c:v>
                </c:pt>
                <c:pt idx="16">
                  <c:v>7.5336849999999984</c:v>
                </c:pt>
                <c:pt idx="17">
                  <c:v>8.0169169999999976</c:v>
                </c:pt>
                <c:pt idx="18">
                  <c:v>8.5536669999999972</c:v>
                </c:pt>
                <c:pt idx="19">
                  <c:v>9.0075769999999977</c:v>
                </c:pt>
                <c:pt idx="20">
                  <c:v>9.2381999999999973</c:v>
                </c:pt>
                <c:pt idx="21">
                  <c:v>9.4608679999999978</c:v>
                </c:pt>
                <c:pt idx="22">
                  <c:v>9.9036719999999985</c:v>
                </c:pt>
                <c:pt idx="23">
                  <c:v>10.133277999999999</c:v>
                </c:pt>
                <c:pt idx="24">
                  <c:v>10.255861999999999</c:v>
                </c:pt>
                <c:pt idx="25">
                  <c:v>10.419540999999999</c:v>
                </c:pt>
                <c:pt idx="26">
                  <c:v>10.995846999999999</c:v>
                </c:pt>
                <c:pt idx="27">
                  <c:v>11.095606</c:v>
                </c:pt>
                <c:pt idx="28">
                  <c:v>11.703668</c:v>
                </c:pt>
                <c:pt idx="29">
                  <c:v>12.487965000000001</c:v>
                </c:pt>
                <c:pt idx="30">
                  <c:v>12.769222000000001</c:v>
                </c:pt>
                <c:pt idx="31">
                  <c:v>13.254972</c:v>
                </c:pt>
                <c:pt idx="32">
                  <c:v>13.525080000000001</c:v>
                </c:pt>
                <c:pt idx="33">
                  <c:v>14.143421</c:v>
                </c:pt>
                <c:pt idx="34">
                  <c:v>14.544423</c:v>
                </c:pt>
                <c:pt idx="35">
                  <c:v>14.738835</c:v>
                </c:pt>
                <c:pt idx="36">
                  <c:v>15.293229999999999</c:v>
                </c:pt>
                <c:pt idx="37">
                  <c:v>15.899255999999999</c:v>
                </c:pt>
                <c:pt idx="38">
                  <c:v>16.485803000000001</c:v>
                </c:pt>
                <c:pt idx="39">
                  <c:v>16.983535</c:v>
                </c:pt>
                <c:pt idx="40">
                  <c:v>17.358938999999999</c:v>
                </c:pt>
                <c:pt idx="41">
                  <c:v>17.883262999999999</c:v>
                </c:pt>
                <c:pt idx="42">
                  <c:v>18.190601000000001</c:v>
                </c:pt>
                <c:pt idx="43">
                  <c:v>18.761478</c:v>
                </c:pt>
                <c:pt idx="44">
                  <c:v>19.335761000000002</c:v>
                </c:pt>
                <c:pt idx="45">
                  <c:v>19.861027</c:v>
                </c:pt>
                <c:pt idx="46">
                  <c:v>20.415611999999999</c:v>
                </c:pt>
                <c:pt idx="47">
                  <c:v>20.602522999999998</c:v>
                </c:pt>
                <c:pt idx="48">
                  <c:v>21.147080999999996</c:v>
                </c:pt>
                <c:pt idx="49">
                  <c:v>21.877980999999995</c:v>
                </c:pt>
                <c:pt idx="50">
                  <c:v>22.375134999999993</c:v>
                </c:pt>
                <c:pt idx="51">
                  <c:v>22.575082999999992</c:v>
                </c:pt>
                <c:pt idx="52">
                  <c:v>22.728601999999992</c:v>
                </c:pt>
                <c:pt idx="53">
                  <c:v>23.175997999999993</c:v>
                </c:pt>
                <c:pt idx="54">
                  <c:v>23.784942999999991</c:v>
                </c:pt>
                <c:pt idx="55">
                  <c:v>23.95752199999999</c:v>
                </c:pt>
                <c:pt idx="56">
                  <c:v>24.03976599999999</c:v>
                </c:pt>
                <c:pt idx="57">
                  <c:v>24.098286999999988</c:v>
                </c:pt>
                <c:pt idx="58">
                  <c:v>24.47647799999999</c:v>
                </c:pt>
                <c:pt idx="59">
                  <c:v>24.867927999999988</c:v>
                </c:pt>
                <c:pt idx="60">
                  <c:v>25.291467999999991</c:v>
                </c:pt>
                <c:pt idx="61">
                  <c:v>25.738503999999992</c:v>
                </c:pt>
                <c:pt idx="62">
                  <c:v>25.892879999999991</c:v>
                </c:pt>
                <c:pt idx="63">
                  <c:v>26.274353999999992</c:v>
                </c:pt>
                <c:pt idx="64">
                  <c:v>26.595414999999992</c:v>
                </c:pt>
                <c:pt idx="65">
                  <c:v>26.904035999999991</c:v>
                </c:pt>
                <c:pt idx="66">
                  <c:v>27.089449999999992</c:v>
                </c:pt>
                <c:pt idx="67">
                  <c:v>27.544641999999993</c:v>
                </c:pt>
                <c:pt idx="68">
                  <c:v>28.071781999999992</c:v>
                </c:pt>
                <c:pt idx="69">
                  <c:v>28.30303099999999</c:v>
                </c:pt>
                <c:pt idx="70">
                  <c:v>28.590715999999986</c:v>
                </c:pt>
                <c:pt idx="71">
                  <c:v>29.069120999999985</c:v>
                </c:pt>
                <c:pt idx="72">
                  <c:v>29.363991999999989</c:v>
                </c:pt>
                <c:pt idx="73">
                  <c:v>29.592874999999992</c:v>
                </c:pt>
                <c:pt idx="74">
                  <c:v>29.842294999999993</c:v>
                </c:pt>
                <c:pt idx="75">
                  <c:v>30.295339999999992</c:v>
                </c:pt>
                <c:pt idx="76">
                  <c:v>30.515521999999994</c:v>
                </c:pt>
                <c:pt idx="77">
                  <c:v>30.615646999999992</c:v>
                </c:pt>
                <c:pt idx="78">
                  <c:v>31.051768999999993</c:v>
                </c:pt>
                <c:pt idx="79">
                  <c:v>31.473665999999994</c:v>
                </c:pt>
                <c:pt idx="80">
                  <c:v>32.023296999999992</c:v>
                </c:pt>
                <c:pt idx="81">
                  <c:v>32.259669999999993</c:v>
                </c:pt>
                <c:pt idx="82">
                  <c:v>32.346118999999995</c:v>
                </c:pt>
                <c:pt idx="83">
                  <c:v>32.746163999999993</c:v>
                </c:pt>
                <c:pt idx="84">
                  <c:v>32.82044599999999</c:v>
                </c:pt>
                <c:pt idx="85">
                  <c:v>32.901248999999993</c:v>
                </c:pt>
                <c:pt idx="86">
                  <c:v>33.392175999999992</c:v>
                </c:pt>
                <c:pt idx="87">
                  <c:v>33.492982999999995</c:v>
                </c:pt>
                <c:pt idx="88">
                  <c:v>33.747792999999994</c:v>
                </c:pt>
                <c:pt idx="89">
                  <c:v>34.354557999999997</c:v>
                </c:pt>
                <c:pt idx="90">
                  <c:v>34.701307999999997</c:v>
                </c:pt>
                <c:pt idx="91">
                  <c:v>35.167092999999994</c:v>
                </c:pt>
                <c:pt idx="92">
                  <c:v>35.736233999999996</c:v>
                </c:pt>
                <c:pt idx="93">
                  <c:v>36.160286999999997</c:v>
                </c:pt>
                <c:pt idx="94">
                  <c:v>36.183266000000003</c:v>
                </c:pt>
                <c:pt idx="95">
                  <c:v>36.274850000000001</c:v>
                </c:pt>
                <c:pt idx="96">
                  <c:v>36.779871999999997</c:v>
                </c:pt>
                <c:pt idx="97">
                  <c:v>37.279432</c:v>
                </c:pt>
                <c:pt idx="98">
                  <c:v>37.696638</c:v>
                </c:pt>
                <c:pt idx="99">
                  <c:v>38.115316</c:v>
                </c:pt>
                <c:pt idx="100">
                  <c:v>38.500501999999997</c:v>
                </c:pt>
                <c:pt idx="101">
                  <c:v>38.999092999999995</c:v>
                </c:pt>
                <c:pt idx="102">
                  <c:v>39.503742999999993</c:v>
                </c:pt>
                <c:pt idx="103">
                  <c:v>40.001186999999994</c:v>
                </c:pt>
                <c:pt idx="104">
                  <c:v>40.223919999999993</c:v>
                </c:pt>
                <c:pt idx="105">
                  <c:v>40.40372099999999</c:v>
                </c:pt>
                <c:pt idx="106">
                  <c:v>40.681127999999987</c:v>
                </c:pt>
                <c:pt idx="107">
                  <c:v>41.302900999999984</c:v>
                </c:pt>
                <c:pt idx="108">
                  <c:v>41.682269999999981</c:v>
                </c:pt>
                <c:pt idx="109">
                  <c:v>42.150355999999981</c:v>
                </c:pt>
                <c:pt idx="110">
                  <c:v>42.718233999999981</c:v>
                </c:pt>
                <c:pt idx="111">
                  <c:v>42.862676999999984</c:v>
                </c:pt>
                <c:pt idx="112">
                  <c:v>43.310395999999983</c:v>
                </c:pt>
                <c:pt idx="113">
                  <c:v>43.545164999999983</c:v>
                </c:pt>
                <c:pt idx="114">
                  <c:v>43.967550999999986</c:v>
                </c:pt>
                <c:pt idx="115">
                  <c:v>44.268452999999987</c:v>
                </c:pt>
                <c:pt idx="116">
                  <c:v>44.717933999999985</c:v>
                </c:pt>
                <c:pt idx="117">
                  <c:v>45.186088999999988</c:v>
                </c:pt>
                <c:pt idx="118">
                  <c:v>45.530646999999988</c:v>
                </c:pt>
                <c:pt idx="119">
                  <c:v>45.91567899999999</c:v>
                </c:pt>
                <c:pt idx="120">
                  <c:v>46.029709999999987</c:v>
                </c:pt>
              </c:numCache>
            </c:numRef>
          </c:xVal>
          <c:yVal>
            <c:numRef>
              <c:f>noblank!$F$2:$F$196</c:f>
              <c:numCache>
                <c:formatCode>General</c:formatCode>
                <c:ptCount val="195"/>
                <c:pt idx="0">
                  <c:v>-1.4690363E-2</c:v>
                </c:pt>
                <c:pt idx="1">
                  <c:v>4.0029497449999996E-3</c:v>
                </c:pt>
                <c:pt idx="2">
                  <c:v>-6.3881562059999994E-2</c:v>
                </c:pt>
                <c:pt idx="3">
                  <c:v>6.7749138559999996E-3</c:v>
                </c:pt>
                <c:pt idx="4">
                  <c:v>1.1521844E-3</c:v>
                </c:pt>
                <c:pt idx="5">
                  <c:v>-1.2909519330000001E-2</c:v>
                </c:pt>
                <c:pt idx="6">
                  <c:v>3.5015740710000001E-3</c:v>
                </c:pt>
                <c:pt idx="7">
                  <c:v>-8.2151645179999997E-4</c:v>
                </c:pt>
                <c:pt idx="8">
                  <c:v>-2.217170227E-2</c:v>
                </c:pt>
                <c:pt idx="9">
                  <c:v>2.9261030890000001E-2</c:v>
                </c:pt>
                <c:pt idx="10">
                  <c:v>-1.079910842E-3</c:v>
                </c:pt>
                <c:pt idx="11">
                  <c:v>-3.8951704399999999E-3</c:v>
                </c:pt>
                <c:pt idx="12">
                  <c:v>-3.178086798E-3</c:v>
                </c:pt>
                <c:pt idx="13">
                  <c:v>-4.1570966710000002E-3</c:v>
                </c:pt>
                <c:pt idx="14">
                  <c:v>-6.2241078840000004E-3</c:v>
                </c:pt>
                <c:pt idx="15">
                  <c:v>-2.8588514960000001E-3</c:v>
                </c:pt>
                <c:pt idx="16">
                  <c:v>-5.6122478629999997E-4</c:v>
                </c:pt>
                <c:pt idx="17">
                  <c:v>1.1587010889999999E-3</c:v>
                </c:pt>
                <c:pt idx="18">
                  <c:v>-1.8592370160000001E-3</c:v>
                </c:pt>
                <c:pt idx="19">
                  <c:v>-6.2370465830000003E-3</c:v>
                </c:pt>
                <c:pt idx="20">
                  <c:v>-6.3882824280000004E-3</c:v>
                </c:pt>
                <c:pt idx="21">
                  <c:v>-8.2003585649999995E-3</c:v>
                </c:pt>
                <c:pt idx="22">
                  <c:v>-8.1967598029999999E-4</c:v>
                </c:pt>
                <c:pt idx="23">
                  <c:v>-4.3878947789999997E-3</c:v>
                </c:pt>
                <c:pt idx="24">
                  <c:v>-1.418884477E-2</c:v>
                </c:pt>
                <c:pt idx="25">
                  <c:v>-3.9217912839999997E-3</c:v>
                </c:pt>
                <c:pt idx="26">
                  <c:v>-3.3738926740000002E-3</c:v>
                </c:pt>
                <c:pt idx="27">
                  <c:v>-5.0970693860000003E-3</c:v>
                </c:pt>
                <c:pt idx="28">
                  <c:v>-3.6503664669999998E-3</c:v>
                </c:pt>
                <c:pt idx="29">
                  <c:v>1.352470353E-4</c:v>
                </c:pt>
                <c:pt idx="30">
                  <c:v>-1.3962046420000001E-3</c:v>
                </c:pt>
                <c:pt idx="31">
                  <c:v>-7.4122082430000003E-3</c:v>
                </c:pt>
                <c:pt idx="32">
                  <c:v>-6.9620283379999998E-3</c:v>
                </c:pt>
                <c:pt idx="33">
                  <c:v>-4.338637803E-3</c:v>
                </c:pt>
                <c:pt idx="34">
                  <c:v>-2.0869213540000001E-3</c:v>
                </c:pt>
                <c:pt idx="35">
                  <c:v>-6.2510755940000003E-3</c:v>
                </c:pt>
                <c:pt idx="36">
                  <c:v>1.1410563219999999E-3</c:v>
                </c:pt>
                <c:pt idx="37">
                  <c:v>-0.1019311346</c:v>
                </c:pt>
                <c:pt idx="38">
                  <c:v>-6.4219608509999996E-3</c:v>
                </c:pt>
                <c:pt idx="39">
                  <c:v>-4.9801158400000003E-3</c:v>
                </c:pt>
                <c:pt idx="40">
                  <c:v>-5.3932794209999996E-3</c:v>
                </c:pt>
                <c:pt idx="41">
                  <c:v>-4.4878693479999997E-3</c:v>
                </c:pt>
                <c:pt idx="42">
                  <c:v>-7.0691232690000003E-3</c:v>
                </c:pt>
                <c:pt idx="43">
                  <c:v>-8.7879812449999997E-3</c:v>
                </c:pt>
                <c:pt idx="44">
                  <c:v>-6.7946129579999999E-3</c:v>
                </c:pt>
                <c:pt idx="45">
                  <c:v>-7.8568041839999995E-3</c:v>
                </c:pt>
                <c:pt idx="46">
                  <c:v>-6.8018653260000003E-3</c:v>
                </c:pt>
                <c:pt idx="47">
                  <c:v>-7.62986792E-3</c:v>
                </c:pt>
                <c:pt idx="48">
                  <c:v>-4.8125754900000001E-3</c:v>
                </c:pt>
                <c:pt idx="49">
                  <c:v>-7.5705958130000001E-3</c:v>
                </c:pt>
                <c:pt idx="50">
                  <c:v>-5.4728517869999998E-3</c:v>
                </c:pt>
                <c:pt idx="51">
                  <c:v>-2.2893190769999999E-2</c:v>
                </c:pt>
                <c:pt idx="52">
                  <c:v>-9.7719486130000005E-3</c:v>
                </c:pt>
                <c:pt idx="53">
                  <c:v>-1.0251154849999999E-2</c:v>
                </c:pt>
                <c:pt idx="54">
                  <c:v>-7.3446316330000004E-3</c:v>
                </c:pt>
                <c:pt idx="55">
                  <c:v>3.2417178669999998E-2</c:v>
                </c:pt>
                <c:pt idx="56">
                  <c:v>4.446166449E-3</c:v>
                </c:pt>
                <c:pt idx="57">
                  <c:v>-5.078816838E-3</c:v>
                </c:pt>
                <c:pt idx="58">
                  <c:v>-5.6775619350000004E-3</c:v>
                </c:pt>
                <c:pt idx="59">
                  <c:v>-4.9103486789999996E-3</c:v>
                </c:pt>
                <c:pt idx="60">
                  <c:v>-5.8150741340000003E-3</c:v>
                </c:pt>
                <c:pt idx="61">
                  <c:v>4.1768180589999999E-3</c:v>
                </c:pt>
                <c:pt idx="62">
                  <c:v>-6.1797146070000003E-2</c:v>
                </c:pt>
                <c:pt idx="63">
                  <c:v>-6.0120685700000001E-3</c:v>
                </c:pt>
                <c:pt idx="64">
                  <c:v>-5.7860731300000004E-3</c:v>
                </c:pt>
                <c:pt idx="65">
                  <c:v>-5.4214234779999997E-3</c:v>
                </c:pt>
                <c:pt idx="66">
                  <c:v>-4.9234358039999997E-3</c:v>
                </c:pt>
                <c:pt idx="67">
                  <c:v>-6.7541341190000001E-3</c:v>
                </c:pt>
                <c:pt idx="68">
                  <c:v>-4.1855524909999997E-3</c:v>
                </c:pt>
                <c:pt idx="69">
                  <c:v>-2.5873286920000001E-3</c:v>
                </c:pt>
                <c:pt idx="70">
                  <c:v>-4.4413318370000003E-3</c:v>
                </c:pt>
                <c:pt idx="71">
                  <c:v>-3.9942664310000002E-3</c:v>
                </c:pt>
                <c:pt idx="72">
                  <c:v>-1.8872086789999999E-3</c:v>
                </c:pt>
                <c:pt idx="73">
                  <c:v>-4.4377349990000004E-3</c:v>
                </c:pt>
                <c:pt idx="74">
                  <c:v>-6.2860631610000004E-3</c:v>
                </c:pt>
                <c:pt idx="75">
                  <c:v>-4.067045337E-3</c:v>
                </c:pt>
                <c:pt idx="76">
                  <c:v>-8.2627054250000009E-3</c:v>
                </c:pt>
                <c:pt idx="77">
                  <c:v>-6.6953549669999998E-3</c:v>
                </c:pt>
                <c:pt idx="78">
                  <c:v>-7.0905155950000001E-3</c:v>
                </c:pt>
                <c:pt idx="79">
                  <c:v>-7.3359841880000004E-3</c:v>
                </c:pt>
                <c:pt idx="80">
                  <c:v>-8.899729302E-3</c:v>
                </c:pt>
                <c:pt idx="81">
                  <c:v>-8.8811259090000004E-3</c:v>
                </c:pt>
                <c:pt idx="82">
                  <c:v>-1.075770172E-2</c:v>
                </c:pt>
                <c:pt idx="83">
                  <c:v>-6.4951047600000002E-3</c:v>
                </c:pt>
                <c:pt idx="84">
                  <c:v>-1.2340098609999999E-2</c:v>
                </c:pt>
                <c:pt idx="85">
                  <c:v>-1.0205996110000001E-2</c:v>
                </c:pt>
                <c:pt idx="86">
                  <c:v>-4.7420234319999997E-3</c:v>
                </c:pt>
                <c:pt idx="87">
                  <c:v>-1.1652501080000001E-2</c:v>
                </c:pt>
                <c:pt idx="88">
                  <c:v>-1.228344825E-2</c:v>
                </c:pt>
                <c:pt idx="89">
                  <c:v>-9.5439484069999997E-3</c:v>
                </c:pt>
                <c:pt idx="90">
                  <c:v>-1.127437134E-2</c:v>
                </c:pt>
                <c:pt idx="91">
                  <c:v>-1.169287716E-2</c:v>
                </c:pt>
                <c:pt idx="92">
                  <c:v>1.2446137669999999E-2</c:v>
                </c:pt>
                <c:pt idx="93">
                  <c:v>-1.710717779E-3</c:v>
                </c:pt>
                <c:pt idx="94">
                  <c:v>-3.5120246689999998E-3</c:v>
                </c:pt>
                <c:pt idx="95">
                  <c:v>-5.8828274140000003E-3</c:v>
                </c:pt>
                <c:pt idx="96">
                  <c:v>-7.2224433259999998E-3</c:v>
                </c:pt>
                <c:pt idx="97">
                  <c:v>-3.407676563E-3</c:v>
                </c:pt>
                <c:pt idx="98">
                  <c:v>-5.2623612710000003E-3</c:v>
                </c:pt>
                <c:pt idx="99">
                  <c:v>-6.184247956E-3</c:v>
                </c:pt>
                <c:pt idx="100">
                  <c:v>-8.9030506370000005E-3</c:v>
                </c:pt>
                <c:pt idx="101">
                  <c:v>-4.8630348210000002E-3</c:v>
                </c:pt>
                <c:pt idx="102">
                  <c:v>-3.4843723549999998E-3</c:v>
                </c:pt>
                <c:pt idx="103">
                  <c:v>-5.0743998050000001E-3</c:v>
                </c:pt>
                <c:pt idx="104">
                  <c:v>-1.8995466659999999E-3</c:v>
                </c:pt>
                <c:pt idx="105">
                  <c:v>-4.6745094160000004E-3</c:v>
                </c:pt>
                <c:pt idx="106">
                  <c:v>-1.370526595E-2</c:v>
                </c:pt>
                <c:pt idx="107">
                  <c:v>-9.9986403389999996E-3</c:v>
                </c:pt>
                <c:pt idx="108">
                  <c:v>-1.033162925E-2</c:v>
                </c:pt>
                <c:pt idx="109">
                  <c:v>-1.9645653030000002E-2</c:v>
                </c:pt>
                <c:pt idx="110">
                  <c:v>-1.2163933829999999E-2</c:v>
                </c:pt>
                <c:pt idx="111">
                  <c:v>-1.0646845469999999E-2</c:v>
                </c:pt>
                <c:pt idx="112">
                  <c:v>-1.3038024049999999E-2</c:v>
                </c:pt>
                <c:pt idx="113">
                  <c:v>-1.258934257E-2</c:v>
                </c:pt>
                <c:pt idx="114">
                  <c:v>-1.074378472E-2</c:v>
                </c:pt>
                <c:pt idx="115">
                  <c:v>-1.2796530049999999E-2</c:v>
                </c:pt>
                <c:pt idx="116">
                  <c:v>-1.3600412629999999E-2</c:v>
                </c:pt>
                <c:pt idx="117">
                  <c:v>-1.5447123389999999E-2</c:v>
                </c:pt>
                <c:pt idx="118">
                  <c:v>-1.4495743950000001E-2</c:v>
                </c:pt>
                <c:pt idx="119">
                  <c:v>-0.10671454349999999</c:v>
                </c:pt>
                <c:pt idx="120">
                  <c:v>-1.491097121E-2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4-3A46-AC7B-47440833F5D0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noblank!$D$2:$D$196</c:f>
              <c:numCache>
                <c:formatCode>0.000</c:formatCode>
                <c:ptCount val="195"/>
                <c:pt idx="0">
                  <c:v>4.3865790000000002</c:v>
                </c:pt>
                <c:pt idx="1">
                  <c:v>4.4196340000000003</c:v>
                </c:pt>
                <c:pt idx="2">
                  <c:v>4.534281</c:v>
                </c:pt>
                <c:pt idx="3">
                  <c:v>4.569985</c:v>
                </c:pt>
                <c:pt idx="4">
                  <c:v>4.6512599999999997</c:v>
                </c:pt>
                <c:pt idx="5">
                  <c:v>4.6961120000000003</c:v>
                </c:pt>
                <c:pt idx="6">
                  <c:v>5.0180309999999997</c:v>
                </c:pt>
                <c:pt idx="7">
                  <c:v>5.1494139999999993</c:v>
                </c:pt>
                <c:pt idx="8">
                  <c:v>5.3121549999999989</c:v>
                </c:pt>
                <c:pt idx="9">
                  <c:v>5.5347099999999987</c:v>
                </c:pt>
                <c:pt idx="10">
                  <c:v>5.7126769999999985</c:v>
                </c:pt>
                <c:pt idx="11">
                  <c:v>5.7800049999999983</c:v>
                </c:pt>
                <c:pt idx="12">
                  <c:v>6.059651999999998</c:v>
                </c:pt>
                <c:pt idx="13">
                  <c:v>6.4641219999999988</c:v>
                </c:pt>
                <c:pt idx="14">
                  <c:v>6.8073989999999984</c:v>
                </c:pt>
                <c:pt idx="15">
                  <c:v>7.1973069999999986</c:v>
                </c:pt>
                <c:pt idx="16">
                  <c:v>7.5336849999999984</c:v>
                </c:pt>
                <c:pt idx="17">
                  <c:v>8.0169169999999976</c:v>
                </c:pt>
                <c:pt idx="18">
                  <c:v>8.5536669999999972</c:v>
                </c:pt>
                <c:pt idx="19">
                  <c:v>9.0075769999999977</c:v>
                </c:pt>
                <c:pt idx="20">
                  <c:v>9.2381999999999973</c:v>
                </c:pt>
                <c:pt idx="21">
                  <c:v>9.4608679999999978</c:v>
                </c:pt>
                <c:pt idx="22">
                  <c:v>9.9036719999999985</c:v>
                </c:pt>
                <c:pt idx="23">
                  <c:v>10.133277999999999</c:v>
                </c:pt>
                <c:pt idx="24">
                  <c:v>10.255861999999999</c:v>
                </c:pt>
                <c:pt idx="25">
                  <c:v>10.419540999999999</c:v>
                </c:pt>
                <c:pt idx="26">
                  <c:v>10.995846999999999</c:v>
                </c:pt>
                <c:pt idx="27">
                  <c:v>11.095606</c:v>
                </c:pt>
                <c:pt idx="28">
                  <c:v>11.703668</c:v>
                </c:pt>
                <c:pt idx="29">
                  <c:v>12.487965000000001</c:v>
                </c:pt>
                <c:pt idx="30">
                  <c:v>12.769222000000001</c:v>
                </c:pt>
                <c:pt idx="31">
                  <c:v>13.254972</c:v>
                </c:pt>
                <c:pt idx="32">
                  <c:v>13.525080000000001</c:v>
                </c:pt>
                <c:pt idx="33">
                  <c:v>14.143421</c:v>
                </c:pt>
                <c:pt idx="34">
                  <c:v>14.544423</c:v>
                </c:pt>
                <c:pt idx="35">
                  <c:v>14.738835</c:v>
                </c:pt>
                <c:pt idx="36">
                  <c:v>15.293229999999999</c:v>
                </c:pt>
                <c:pt idx="37">
                  <c:v>15.899255999999999</c:v>
                </c:pt>
                <c:pt idx="38">
                  <c:v>16.485803000000001</c:v>
                </c:pt>
                <c:pt idx="39">
                  <c:v>16.983535</c:v>
                </c:pt>
                <c:pt idx="40">
                  <c:v>17.358938999999999</c:v>
                </c:pt>
                <c:pt idx="41">
                  <c:v>17.883262999999999</c:v>
                </c:pt>
                <c:pt idx="42">
                  <c:v>18.190601000000001</c:v>
                </c:pt>
                <c:pt idx="43">
                  <c:v>18.761478</c:v>
                </c:pt>
                <c:pt idx="44">
                  <c:v>19.335761000000002</c:v>
                </c:pt>
                <c:pt idx="45">
                  <c:v>19.861027</c:v>
                </c:pt>
                <c:pt idx="46">
                  <c:v>20.415611999999999</c:v>
                </c:pt>
                <c:pt idx="47">
                  <c:v>20.602522999999998</c:v>
                </c:pt>
                <c:pt idx="48">
                  <c:v>21.147080999999996</c:v>
                </c:pt>
                <c:pt idx="49">
                  <c:v>21.877980999999995</c:v>
                </c:pt>
                <c:pt idx="50">
                  <c:v>22.375134999999993</c:v>
                </c:pt>
                <c:pt idx="51">
                  <c:v>22.575082999999992</c:v>
                </c:pt>
                <c:pt idx="52">
                  <c:v>22.728601999999992</c:v>
                </c:pt>
                <c:pt idx="53">
                  <c:v>23.175997999999993</c:v>
                </c:pt>
                <c:pt idx="54">
                  <c:v>23.784942999999991</c:v>
                </c:pt>
                <c:pt idx="55">
                  <c:v>23.95752199999999</c:v>
                </c:pt>
                <c:pt idx="56">
                  <c:v>24.03976599999999</c:v>
                </c:pt>
                <c:pt idx="57">
                  <c:v>24.098286999999988</c:v>
                </c:pt>
                <c:pt idx="58">
                  <c:v>24.47647799999999</c:v>
                </c:pt>
                <c:pt idx="59">
                  <c:v>24.867927999999988</c:v>
                </c:pt>
                <c:pt idx="60">
                  <c:v>25.291467999999991</c:v>
                </c:pt>
                <c:pt idx="61">
                  <c:v>25.738503999999992</c:v>
                </c:pt>
                <c:pt idx="62">
                  <c:v>25.892879999999991</c:v>
                </c:pt>
                <c:pt idx="63">
                  <c:v>26.274353999999992</c:v>
                </c:pt>
                <c:pt idx="64">
                  <c:v>26.595414999999992</c:v>
                </c:pt>
                <c:pt idx="65">
                  <c:v>26.904035999999991</c:v>
                </c:pt>
                <c:pt idx="66">
                  <c:v>27.089449999999992</c:v>
                </c:pt>
                <c:pt idx="67">
                  <c:v>27.544641999999993</c:v>
                </c:pt>
                <c:pt idx="68">
                  <c:v>28.071781999999992</c:v>
                </c:pt>
                <c:pt idx="69">
                  <c:v>28.30303099999999</c:v>
                </c:pt>
                <c:pt idx="70">
                  <c:v>28.590715999999986</c:v>
                </c:pt>
                <c:pt idx="71">
                  <c:v>29.069120999999985</c:v>
                </c:pt>
                <c:pt idx="72">
                  <c:v>29.363991999999989</c:v>
                </c:pt>
                <c:pt idx="73">
                  <c:v>29.592874999999992</c:v>
                </c:pt>
                <c:pt idx="74">
                  <c:v>29.842294999999993</c:v>
                </c:pt>
                <c:pt idx="75">
                  <c:v>30.295339999999992</c:v>
                </c:pt>
                <c:pt idx="76">
                  <c:v>30.515521999999994</c:v>
                </c:pt>
                <c:pt idx="77">
                  <c:v>30.615646999999992</c:v>
                </c:pt>
                <c:pt idx="78">
                  <c:v>31.051768999999993</c:v>
                </c:pt>
                <c:pt idx="79">
                  <c:v>31.473665999999994</c:v>
                </c:pt>
                <c:pt idx="80">
                  <c:v>32.023296999999992</c:v>
                </c:pt>
                <c:pt idx="81">
                  <c:v>32.259669999999993</c:v>
                </c:pt>
                <c:pt idx="82">
                  <c:v>32.346118999999995</c:v>
                </c:pt>
                <c:pt idx="83">
                  <c:v>32.746163999999993</c:v>
                </c:pt>
                <c:pt idx="84">
                  <c:v>32.82044599999999</c:v>
                </c:pt>
                <c:pt idx="85">
                  <c:v>32.901248999999993</c:v>
                </c:pt>
                <c:pt idx="86">
                  <c:v>33.392175999999992</c:v>
                </c:pt>
                <c:pt idx="87">
                  <c:v>33.492982999999995</c:v>
                </c:pt>
                <c:pt idx="88">
                  <c:v>33.747792999999994</c:v>
                </c:pt>
                <c:pt idx="89">
                  <c:v>34.354557999999997</c:v>
                </c:pt>
                <c:pt idx="90">
                  <c:v>34.701307999999997</c:v>
                </c:pt>
                <c:pt idx="91">
                  <c:v>35.167092999999994</c:v>
                </c:pt>
                <c:pt idx="92">
                  <c:v>35.736233999999996</c:v>
                </c:pt>
                <c:pt idx="93">
                  <c:v>36.160286999999997</c:v>
                </c:pt>
                <c:pt idx="94">
                  <c:v>36.183266000000003</c:v>
                </c:pt>
                <c:pt idx="95">
                  <c:v>36.274850000000001</c:v>
                </c:pt>
                <c:pt idx="96">
                  <c:v>36.779871999999997</c:v>
                </c:pt>
                <c:pt idx="97">
                  <c:v>37.279432</c:v>
                </c:pt>
                <c:pt idx="98">
                  <c:v>37.696638</c:v>
                </c:pt>
                <c:pt idx="99">
                  <c:v>38.115316</c:v>
                </c:pt>
                <c:pt idx="100">
                  <c:v>38.500501999999997</c:v>
                </c:pt>
                <c:pt idx="101">
                  <c:v>38.999092999999995</c:v>
                </c:pt>
                <c:pt idx="102">
                  <c:v>39.503742999999993</c:v>
                </c:pt>
                <c:pt idx="103">
                  <c:v>40.001186999999994</c:v>
                </c:pt>
                <c:pt idx="104">
                  <c:v>40.223919999999993</c:v>
                </c:pt>
                <c:pt idx="105">
                  <c:v>40.40372099999999</c:v>
                </c:pt>
                <c:pt idx="106">
                  <c:v>40.681127999999987</c:v>
                </c:pt>
                <c:pt idx="107">
                  <c:v>41.302900999999984</c:v>
                </c:pt>
                <c:pt idx="108">
                  <c:v>41.682269999999981</c:v>
                </c:pt>
                <c:pt idx="109">
                  <c:v>42.150355999999981</c:v>
                </c:pt>
                <c:pt idx="110">
                  <c:v>42.718233999999981</c:v>
                </c:pt>
                <c:pt idx="111">
                  <c:v>42.862676999999984</c:v>
                </c:pt>
                <c:pt idx="112">
                  <c:v>43.310395999999983</c:v>
                </c:pt>
                <c:pt idx="113">
                  <c:v>43.545164999999983</c:v>
                </c:pt>
                <c:pt idx="114">
                  <c:v>43.967550999999986</c:v>
                </c:pt>
                <c:pt idx="115">
                  <c:v>44.268452999999987</c:v>
                </c:pt>
                <c:pt idx="116">
                  <c:v>44.717933999999985</c:v>
                </c:pt>
                <c:pt idx="117">
                  <c:v>45.186088999999988</c:v>
                </c:pt>
                <c:pt idx="118">
                  <c:v>45.530646999999988</c:v>
                </c:pt>
                <c:pt idx="119">
                  <c:v>45.91567899999999</c:v>
                </c:pt>
                <c:pt idx="120">
                  <c:v>46.029709999999987</c:v>
                </c:pt>
              </c:numCache>
            </c:numRef>
          </c:xVal>
          <c:yVal>
            <c:numRef>
              <c:f>noblank!$I$2:$I$196</c:f>
              <c:numCache>
                <c:formatCode>General</c:formatCode>
                <c:ptCount val="195"/>
                <c:pt idx="0">
                  <c:v>-2.5244814354000002E-3</c:v>
                </c:pt>
                <c:pt idx="1">
                  <c:v>-2.5334922284000003E-3</c:v>
                </c:pt>
                <c:pt idx="2">
                  <c:v>-2.5647450006000003E-3</c:v>
                </c:pt>
                <c:pt idx="3">
                  <c:v>-2.5744779109999998E-3</c:v>
                </c:pt>
                <c:pt idx="4">
                  <c:v>-2.5966334759999999E-3</c:v>
                </c:pt>
                <c:pt idx="5">
                  <c:v>-2.6088601311999998E-3</c:v>
                </c:pt>
                <c:pt idx="6">
                  <c:v>-2.6966152505999998E-3</c:v>
                </c:pt>
                <c:pt idx="7">
                  <c:v>-2.7324302563999999E-3</c:v>
                </c:pt>
                <c:pt idx="8">
                  <c:v>-2.776793453E-3</c:v>
                </c:pt>
                <c:pt idx="9">
                  <c:v>-2.8374619459999996E-3</c:v>
                </c:pt>
                <c:pt idx="10">
                  <c:v>-2.8859757501999996E-3</c:v>
                </c:pt>
                <c:pt idx="11">
                  <c:v>-2.9043293629999996E-3</c:v>
                </c:pt>
                <c:pt idx="12">
                  <c:v>-2.9805611351999993E-3</c:v>
                </c:pt>
                <c:pt idx="13">
                  <c:v>-3.0908196572E-3</c:v>
                </c:pt>
                <c:pt idx="14">
                  <c:v>-3.1843969673999994E-3</c:v>
                </c:pt>
                <c:pt idx="15">
                  <c:v>-3.2906858881999995E-3</c:v>
                </c:pt>
                <c:pt idx="16">
                  <c:v>-3.3823825309999998E-3</c:v>
                </c:pt>
                <c:pt idx="17">
                  <c:v>-3.5141115741999995E-3</c:v>
                </c:pt>
                <c:pt idx="18">
                  <c:v>-3.6604296241999992E-3</c:v>
                </c:pt>
                <c:pt idx="19">
                  <c:v>-3.7841654901999994E-3</c:v>
                </c:pt>
                <c:pt idx="20">
                  <c:v>-3.8470333199999993E-3</c:v>
                </c:pt>
                <c:pt idx="21">
                  <c:v>-3.9077326167999997E-3</c:v>
                </c:pt>
                <c:pt idx="22">
                  <c:v>-4.0284409872E-3</c:v>
                </c:pt>
                <c:pt idx="23">
                  <c:v>-4.0910315827999994E-3</c:v>
                </c:pt>
                <c:pt idx="24">
                  <c:v>-4.1244479811999996E-3</c:v>
                </c:pt>
                <c:pt idx="25">
                  <c:v>-4.1690668766E-3</c:v>
                </c:pt>
                <c:pt idx="26">
                  <c:v>-4.3261678922000002E-3</c:v>
                </c:pt>
                <c:pt idx="27">
                  <c:v>-4.3533621956000001E-3</c:v>
                </c:pt>
                <c:pt idx="28">
                  <c:v>-4.5191198968E-3</c:v>
                </c:pt>
                <c:pt idx="29">
                  <c:v>-4.7329192590000006E-3</c:v>
                </c:pt>
                <c:pt idx="30">
                  <c:v>-4.8095899172000004E-3</c:v>
                </c:pt>
                <c:pt idx="31">
                  <c:v>-4.9420053672000006E-3</c:v>
                </c:pt>
                <c:pt idx="32">
                  <c:v>-5.0156368080000006E-3</c:v>
                </c:pt>
                <c:pt idx="33">
                  <c:v>-5.1841965646000007E-3</c:v>
                </c:pt>
                <c:pt idx="34">
                  <c:v>-5.2935097098000001E-3</c:v>
                </c:pt>
                <c:pt idx="35">
                  <c:v>-5.3465064209999996E-3</c:v>
                </c:pt>
                <c:pt idx="36">
                  <c:v>-5.4976344980000001E-3</c:v>
                </c:pt>
                <c:pt idx="37">
                  <c:v>-5.6628371855999993E-3</c:v>
                </c:pt>
                <c:pt idx="38">
                  <c:v>-5.8227298977999997E-3</c:v>
                </c:pt>
                <c:pt idx="39">
                  <c:v>-5.9584116409999999E-3</c:v>
                </c:pt>
                <c:pt idx="40">
                  <c:v>-6.0607467714E-3</c:v>
                </c:pt>
                <c:pt idx="41">
                  <c:v>-6.2036774938000003E-3</c:v>
                </c:pt>
                <c:pt idx="42">
                  <c:v>-6.2874578326000009E-3</c:v>
                </c:pt>
                <c:pt idx="43">
                  <c:v>-6.4430789028000011E-3</c:v>
                </c:pt>
                <c:pt idx="44">
                  <c:v>-6.5996284486000006E-3</c:v>
                </c:pt>
                <c:pt idx="45">
                  <c:v>-6.7428159602000003E-3</c:v>
                </c:pt>
                <c:pt idx="46">
                  <c:v>-6.8939958311999994E-3</c:v>
                </c:pt>
                <c:pt idx="47">
                  <c:v>-6.9449477697999997E-3</c:v>
                </c:pt>
                <c:pt idx="48">
                  <c:v>-7.0933942805999992E-3</c:v>
                </c:pt>
                <c:pt idx="49">
                  <c:v>-7.2926376205999996E-3</c:v>
                </c:pt>
                <c:pt idx="50">
                  <c:v>-7.4281618009999981E-3</c:v>
                </c:pt>
                <c:pt idx="51">
                  <c:v>-7.4826676257999988E-3</c:v>
                </c:pt>
                <c:pt idx="52">
                  <c:v>-7.5245169051999985E-3</c:v>
                </c:pt>
                <c:pt idx="53">
                  <c:v>-7.6464770547999984E-3</c:v>
                </c:pt>
                <c:pt idx="54">
                  <c:v>-5.0000000000000001E-3</c:v>
                </c:pt>
                <c:pt idx="55">
                  <c:v>-5.0000000000000001E-3</c:v>
                </c:pt>
                <c:pt idx="56">
                  <c:v>-5.0000000000000001E-3</c:v>
                </c:pt>
                <c:pt idx="57">
                  <c:v>-5.0000000000000001E-3</c:v>
                </c:pt>
                <c:pt idx="58">
                  <c:v>-5.0000000000000001E-3</c:v>
                </c:pt>
                <c:pt idx="59">
                  <c:v>-5.0000000000000001E-3</c:v>
                </c:pt>
                <c:pt idx="60">
                  <c:v>-5.0000000000000001E-3</c:v>
                </c:pt>
                <c:pt idx="61">
                  <c:v>-5.0000000000000001E-3</c:v>
                </c:pt>
                <c:pt idx="62">
                  <c:v>-5.0000000000000001E-3</c:v>
                </c:pt>
                <c:pt idx="63">
                  <c:v>-5.0000000000000001E-3</c:v>
                </c:pt>
                <c:pt idx="64">
                  <c:v>-5.0000000000000001E-3</c:v>
                </c:pt>
                <c:pt idx="65">
                  <c:v>-5.0000000000000001E-3</c:v>
                </c:pt>
                <c:pt idx="66">
                  <c:v>-5.0000000000000001E-3</c:v>
                </c:pt>
                <c:pt idx="67">
                  <c:v>-5.0000000000000001E-3</c:v>
                </c:pt>
                <c:pt idx="68">
                  <c:v>-5.0000000000000001E-3</c:v>
                </c:pt>
                <c:pt idx="69">
                  <c:v>-5.0000000000000001E-3</c:v>
                </c:pt>
                <c:pt idx="70">
                  <c:v>-5.0000000000000001E-3</c:v>
                </c:pt>
                <c:pt idx="71">
                  <c:v>-5.0000000000000001E-3</c:v>
                </c:pt>
                <c:pt idx="72">
                  <c:v>-5.0000000000000001E-3</c:v>
                </c:pt>
                <c:pt idx="73">
                  <c:v>-5.0000000000000001E-3</c:v>
                </c:pt>
                <c:pt idx="74">
                  <c:v>-5.0000000000000001E-3</c:v>
                </c:pt>
                <c:pt idx="75">
                  <c:v>-5.0000000000000001E-3</c:v>
                </c:pt>
                <c:pt idx="76">
                  <c:v>-6.1498872037999905E-3</c:v>
                </c:pt>
                <c:pt idx="77">
                  <c:v>-6.2397894412999921E-3</c:v>
                </c:pt>
                <c:pt idx="78">
                  <c:v>-6.6313833850999912E-3</c:v>
                </c:pt>
                <c:pt idx="79">
                  <c:v>-7.0102047013999927E-3</c:v>
                </c:pt>
                <c:pt idx="80">
                  <c:v>-7.5037183762999907E-3</c:v>
                </c:pt>
                <c:pt idx="81">
                  <c:v>-7.7159576929999897E-3</c:v>
                </c:pt>
                <c:pt idx="82">
                  <c:v>-7.7935802500999941E-3</c:v>
                </c:pt>
                <c:pt idx="83">
                  <c:v>-8.1527806555999928E-3</c:v>
                </c:pt>
                <c:pt idx="84">
                  <c:v>-8.2194784633999873E-3</c:v>
                </c:pt>
                <c:pt idx="85">
                  <c:v>-8.2920314770999898E-3</c:v>
                </c:pt>
                <c:pt idx="86">
                  <c:v>-8.7328348303999902E-3</c:v>
                </c:pt>
                <c:pt idx="87">
                  <c:v>-8.8233494356999946E-3</c:v>
                </c:pt>
                <c:pt idx="88">
                  <c:v>-9.052143334699992E-3</c:v>
                </c:pt>
                <c:pt idx="89">
                  <c:v>-9.5969576281999952E-3</c:v>
                </c:pt>
                <c:pt idx="90">
                  <c:v>-9.9083044531999946E-3</c:v>
                </c:pt>
                <c:pt idx="91">
                  <c:v>-1.032653280469999E-2</c:v>
                </c:pt>
                <c:pt idx="92">
                  <c:v>1.8657850800000986E-4</c:v>
                </c:pt>
                <c:pt idx="93">
                  <c:v>-6.352362059999922E-4</c:v>
                </c:pt>
                <c:pt idx="94">
                  <c:v>-6.7976950799999991E-4</c:v>
                </c:pt>
                <c:pt idx="95">
                  <c:v>-8.5725929999999617E-4</c:v>
                </c:pt>
                <c:pt idx="96">
                  <c:v>-1.8359919359999949E-3</c:v>
                </c:pt>
                <c:pt idx="97">
                  <c:v>-2.8041392159999928E-3</c:v>
                </c:pt>
                <c:pt idx="98">
                  <c:v>-3.6126844439999944E-3</c:v>
                </c:pt>
                <c:pt idx="99">
                  <c:v>-4.4240824080000046E-3</c:v>
                </c:pt>
                <c:pt idx="100">
                  <c:v>-5.170572875999993E-3</c:v>
                </c:pt>
                <c:pt idx="101">
                  <c:v>-6.1368422339999895E-3</c:v>
                </c:pt>
                <c:pt idx="102">
                  <c:v>-7.1148539339999928E-3</c:v>
                </c:pt>
                <c:pt idx="103">
                  <c:v>-8.0789004059999836E-3</c:v>
                </c:pt>
                <c:pt idx="104">
                  <c:v>-8.5105569599999847E-3</c:v>
                </c:pt>
                <c:pt idx="105">
                  <c:v>-8.8590112979999858E-3</c:v>
                </c:pt>
                <c:pt idx="106">
                  <c:v>-9.3966260639999771E-3</c:v>
                </c:pt>
                <c:pt idx="107">
                  <c:v>-1.0601622137999964E-2</c:v>
                </c:pt>
                <c:pt idx="108">
                  <c:v>-1.1336839259999967E-2</c:v>
                </c:pt>
                <c:pt idx="109">
                  <c:v>-1.2243989927999965E-2</c:v>
                </c:pt>
                <c:pt idx="110">
                  <c:v>-1.3344537491999958E-2</c:v>
                </c:pt>
                <c:pt idx="111">
                  <c:v>-1.543388949499791E-3</c:v>
                </c:pt>
                <c:pt idx="112">
                  <c:v>-1.1749753760399981E-2</c:v>
                </c:pt>
                <c:pt idx="113">
                  <c:v>-1.2054929983499982E-2</c:v>
                </c:pt>
                <c:pt idx="114">
                  <c:v>-1.2603989544899982E-2</c:v>
                </c:pt>
                <c:pt idx="115">
                  <c:v>-1.2995132054699987E-2</c:v>
                </c:pt>
                <c:pt idx="116">
                  <c:v>-1.3579412406599982E-2</c:v>
                </c:pt>
                <c:pt idx="117">
                  <c:v>-1.4187967091099991E-2</c:v>
                </c:pt>
                <c:pt idx="118">
                  <c:v>-1.4635858035299987E-2</c:v>
                </c:pt>
                <c:pt idx="119">
                  <c:v>-1.5136361132099992E-2</c:v>
                </c:pt>
                <c:pt idx="120">
                  <c:v>-1.5284590028999984E-2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4-3A46-AC7B-47440833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35408"/>
        <c:axId val="647537088"/>
      </c:scatterChart>
      <c:valAx>
        <c:axId val="6475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37088"/>
        <c:crosses val="autoZero"/>
        <c:crossBetween val="midCat"/>
      </c:valAx>
      <c:valAx>
        <c:axId val="647537088"/>
        <c:scaling>
          <c:orientation val="minMax"/>
          <c:max val="1.0000000000000002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pltslope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3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'group 1'!$D$2:$D$39</c:f>
              <c:numCache>
                <c:formatCode>0.000</c:formatCode>
                <c:ptCount val="38"/>
                <c:pt idx="0">
                  <c:v>5.1494139999999993</c:v>
                </c:pt>
                <c:pt idx="1">
                  <c:v>5.7126769999999985</c:v>
                </c:pt>
                <c:pt idx="2">
                  <c:v>5.7800049999999983</c:v>
                </c:pt>
                <c:pt idx="3">
                  <c:v>6.059651999999998</c:v>
                </c:pt>
                <c:pt idx="4">
                  <c:v>6.4641219999999988</c:v>
                </c:pt>
                <c:pt idx="5">
                  <c:v>6.8073989999999984</c:v>
                </c:pt>
                <c:pt idx="6">
                  <c:v>7.1973069999999986</c:v>
                </c:pt>
                <c:pt idx="7">
                  <c:v>7.5336849999999984</c:v>
                </c:pt>
                <c:pt idx="8">
                  <c:v>8.5536669999999972</c:v>
                </c:pt>
                <c:pt idx="9">
                  <c:v>9.0075769999999977</c:v>
                </c:pt>
                <c:pt idx="10">
                  <c:v>9.2381999999999973</c:v>
                </c:pt>
                <c:pt idx="11">
                  <c:v>9.4608679999999978</c:v>
                </c:pt>
                <c:pt idx="12">
                  <c:v>9.9036719999999985</c:v>
                </c:pt>
                <c:pt idx="13">
                  <c:v>10.133277999999999</c:v>
                </c:pt>
                <c:pt idx="14">
                  <c:v>10.419540999999999</c:v>
                </c:pt>
                <c:pt idx="15">
                  <c:v>10.995846999999999</c:v>
                </c:pt>
                <c:pt idx="16">
                  <c:v>11.095606</c:v>
                </c:pt>
                <c:pt idx="17">
                  <c:v>11.703668</c:v>
                </c:pt>
                <c:pt idx="18">
                  <c:v>12.769222000000001</c:v>
                </c:pt>
                <c:pt idx="19">
                  <c:v>13.254972</c:v>
                </c:pt>
                <c:pt idx="20">
                  <c:v>13.525080000000001</c:v>
                </c:pt>
                <c:pt idx="21">
                  <c:v>14.143421</c:v>
                </c:pt>
                <c:pt idx="22">
                  <c:v>14.544423</c:v>
                </c:pt>
                <c:pt idx="23">
                  <c:v>14.738835</c:v>
                </c:pt>
                <c:pt idx="24">
                  <c:v>16.485803000000001</c:v>
                </c:pt>
                <c:pt idx="25">
                  <c:v>16.983535</c:v>
                </c:pt>
                <c:pt idx="26">
                  <c:v>17.358938999999999</c:v>
                </c:pt>
                <c:pt idx="27">
                  <c:v>17.883262999999999</c:v>
                </c:pt>
                <c:pt idx="28">
                  <c:v>18.190601000000001</c:v>
                </c:pt>
                <c:pt idx="29">
                  <c:v>18.761478</c:v>
                </c:pt>
                <c:pt idx="30">
                  <c:v>19.335761000000002</c:v>
                </c:pt>
                <c:pt idx="31">
                  <c:v>19.861027</c:v>
                </c:pt>
                <c:pt idx="32">
                  <c:v>20.415611999999999</c:v>
                </c:pt>
                <c:pt idx="33">
                  <c:v>20.602522999999998</c:v>
                </c:pt>
                <c:pt idx="34">
                  <c:v>21.147080999999996</c:v>
                </c:pt>
                <c:pt idx="35">
                  <c:v>21.877980999999995</c:v>
                </c:pt>
                <c:pt idx="36">
                  <c:v>22.375134999999993</c:v>
                </c:pt>
                <c:pt idx="37">
                  <c:v>22.728601999999992</c:v>
                </c:pt>
              </c:numCache>
            </c:numRef>
          </c:xVal>
          <c:yVal>
            <c:numRef>
              <c:f>'group 1'!$L$25:$L$62</c:f>
              <c:numCache>
                <c:formatCode>General</c:formatCode>
                <c:ptCount val="38"/>
                <c:pt idx="0">
                  <c:v>1.9107311986003154E-3</c:v>
                </c:pt>
                <c:pt idx="1">
                  <c:v>1.8058665673006029E-3</c:v>
                </c:pt>
                <c:pt idx="2">
                  <c:v>-9.9104129872474482E-4</c:v>
                </c:pt>
                <c:pt idx="3">
                  <c:v>-1.9773369653707266E-4</c:v>
                </c:pt>
                <c:pt idx="4">
                  <c:v>-1.0664963465126607E-3</c:v>
                </c:pt>
                <c:pt idx="5">
                  <c:v>-3.0399398388457361E-3</c:v>
                </c:pt>
                <c:pt idx="6">
                  <c:v>4.3159457777196741E-4</c:v>
                </c:pt>
                <c:pt idx="7">
                  <c:v>2.820908533464268E-3</c:v>
                </c:pt>
                <c:pt idx="8">
                  <c:v>1.8009149034994417E-3</c:v>
                </c:pt>
                <c:pt idx="9">
                  <c:v>-2.4531714775955201E-3</c:v>
                </c:pt>
                <c:pt idx="10">
                  <c:v>-2.5415459353095434E-3</c:v>
                </c:pt>
                <c:pt idx="11">
                  <c:v>-4.2929289957985535E-3</c:v>
                </c:pt>
                <c:pt idx="12">
                  <c:v>3.2084495894555091E-3</c:v>
                </c:pt>
                <c:pt idx="13">
                  <c:v>-2.9718502774835238E-4</c:v>
                </c:pt>
                <c:pt idx="14">
                  <c:v>2.469457642196235E-4</c:v>
                </c:pt>
                <c:pt idx="15">
                  <c:v>9.519292905602844E-4</c:v>
                </c:pt>
                <c:pt idx="16">
                  <c:v>-7.4405590483355918E-4</c:v>
                </c:pt>
                <c:pt idx="17">
                  <c:v>8.6838772899490869E-4</c:v>
                </c:pt>
                <c:pt idx="18">
                  <c:v>3.4129898078643041E-3</c:v>
                </c:pt>
                <c:pt idx="19">
                  <c:v>-2.4706119126894129E-3</c:v>
                </c:pt>
                <c:pt idx="20">
                  <c:v>-1.9468081124272719E-3</c:v>
                </c:pt>
                <c:pt idx="21">
                  <c:v>8.4512490565463207E-4</c:v>
                </c:pt>
                <c:pt idx="22">
                  <c:v>3.2061432977585342E-3</c:v>
                </c:pt>
                <c:pt idx="23">
                  <c:v>-9.0501966199170187E-4</c:v>
                </c:pt>
                <c:pt idx="24">
                  <c:v>-5.9973024420120757E-4</c:v>
                </c:pt>
                <c:pt idx="25">
                  <c:v>9.777826057247611E-4</c:v>
                </c:pt>
                <c:pt idx="26">
                  <c:v>6.6694366811551054E-4</c:v>
                </c:pt>
                <c:pt idx="27">
                  <c:v>1.7152698163869816E-3</c:v>
                </c:pt>
                <c:pt idx="28">
                  <c:v>-7.8221235138069799E-4</c:v>
                </c:pt>
                <c:pt idx="29">
                  <c:v>-2.3454652047794977E-3</c:v>
                </c:pt>
                <c:pt idx="30">
                  <c:v>-1.955634147258016E-4</c:v>
                </c:pt>
                <c:pt idx="31">
                  <c:v>-1.1145818025693477E-3</c:v>
                </c:pt>
                <c:pt idx="32">
                  <c:v>9.1521433953146644E-5</c:v>
                </c:pt>
                <c:pt idx="33">
                  <c:v>-6.8553444285468675E-4</c:v>
                </c:pt>
                <c:pt idx="34">
                  <c:v>2.2801892855746847E-3</c:v>
                </c:pt>
                <c:pt idx="35">
                  <c:v>-2.7860811530861299E-4</c:v>
                </c:pt>
                <c:pt idx="36">
                  <c:v>1.9546462029639373E-3</c:v>
                </c:pt>
                <c:pt idx="37">
                  <c:v>-2.2481053930294625E-3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E-3A4A-A7A7-EFE9105F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01392"/>
        <c:axId val="646903072"/>
      </c:scatterChart>
      <c:valAx>
        <c:axId val="64690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46903072"/>
        <c:crosses val="autoZero"/>
        <c:crossBetween val="midCat"/>
      </c:valAx>
      <c:valAx>
        <c:axId val="64690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901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'group 1'!$D$2:$D$39</c:f>
              <c:numCache>
                <c:formatCode>0.000</c:formatCode>
                <c:ptCount val="38"/>
                <c:pt idx="0">
                  <c:v>5.1494139999999993</c:v>
                </c:pt>
                <c:pt idx="1">
                  <c:v>5.7126769999999985</c:v>
                </c:pt>
                <c:pt idx="2">
                  <c:v>5.7800049999999983</c:v>
                </c:pt>
                <c:pt idx="3">
                  <c:v>6.059651999999998</c:v>
                </c:pt>
                <c:pt idx="4">
                  <c:v>6.4641219999999988</c:v>
                </c:pt>
                <c:pt idx="5">
                  <c:v>6.8073989999999984</c:v>
                </c:pt>
                <c:pt idx="6">
                  <c:v>7.1973069999999986</c:v>
                </c:pt>
                <c:pt idx="7">
                  <c:v>7.5336849999999984</c:v>
                </c:pt>
                <c:pt idx="8">
                  <c:v>8.5536669999999972</c:v>
                </c:pt>
                <c:pt idx="9">
                  <c:v>9.0075769999999977</c:v>
                </c:pt>
                <c:pt idx="10">
                  <c:v>9.2381999999999973</c:v>
                </c:pt>
                <c:pt idx="11">
                  <c:v>9.4608679999999978</c:v>
                </c:pt>
                <c:pt idx="12">
                  <c:v>9.9036719999999985</c:v>
                </c:pt>
                <c:pt idx="13">
                  <c:v>10.133277999999999</c:v>
                </c:pt>
                <c:pt idx="14">
                  <c:v>10.419540999999999</c:v>
                </c:pt>
                <c:pt idx="15">
                  <c:v>10.995846999999999</c:v>
                </c:pt>
                <c:pt idx="16">
                  <c:v>11.095606</c:v>
                </c:pt>
                <c:pt idx="17">
                  <c:v>11.703668</c:v>
                </c:pt>
                <c:pt idx="18">
                  <c:v>12.769222000000001</c:v>
                </c:pt>
                <c:pt idx="19">
                  <c:v>13.254972</c:v>
                </c:pt>
                <c:pt idx="20">
                  <c:v>13.525080000000001</c:v>
                </c:pt>
                <c:pt idx="21">
                  <c:v>14.143421</c:v>
                </c:pt>
                <c:pt idx="22">
                  <c:v>14.544423</c:v>
                </c:pt>
                <c:pt idx="23">
                  <c:v>14.738835</c:v>
                </c:pt>
                <c:pt idx="24">
                  <c:v>16.485803000000001</c:v>
                </c:pt>
                <c:pt idx="25">
                  <c:v>16.983535</c:v>
                </c:pt>
                <c:pt idx="26">
                  <c:v>17.358938999999999</c:v>
                </c:pt>
                <c:pt idx="27">
                  <c:v>17.883262999999999</c:v>
                </c:pt>
                <c:pt idx="28">
                  <c:v>18.190601000000001</c:v>
                </c:pt>
                <c:pt idx="29">
                  <c:v>18.761478</c:v>
                </c:pt>
                <c:pt idx="30">
                  <c:v>19.335761000000002</c:v>
                </c:pt>
                <c:pt idx="31">
                  <c:v>19.861027</c:v>
                </c:pt>
                <c:pt idx="32">
                  <c:v>20.415611999999999</c:v>
                </c:pt>
                <c:pt idx="33">
                  <c:v>20.602522999999998</c:v>
                </c:pt>
                <c:pt idx="34">
                  <c:v>21.147080999999996</c:v>
                </c:pt>
                <c:pt idx="35">
                  <c:v>21.877980999999995</c:v>
                </c:pt>
                <c:pt idx="36">
                  <c:v>22.375134999999993</c:v>
                </c:pt>
                <c:pt idx="37">
                  <c:v>22.728601999999992</c:v>
                </c:pt>
              </c:numCache>
            </c:numRef>
          </c:xVal>
          <c:yVal>
            <c:numRef>
              <c:f>'group 1'!$F$2:$F$39</c:f>
              <c:numCache>
                <c:formatCode>General</c:formatCode>
                <c:ptCount val="38"/>
                <c:pt idx="0">
                  <c:v>-8.2151645179999997E-4</c:v>
                </c:pt>
                <c:pt idx="1">
                  <c:v>-1.079910842E-3</c:v>
                </c:pt>
                <c:pt idx="2">
                  <c:v>-3.8951704399999999E-3</c:v>
                </c:pt>
                <c:pt idx="3">
                  <c:v>-3.178086798E-3</c:v>
                </c:pt>
                <c:pt idx="4">
                  <c:v>-4.1570966710000002E-3</c:v>
                </c:pt>
                <c:pt idx="5">
                  <c:v>-6.2241078840000004E-3</c:v>
                </c:pt>
                <c:pt idx="6">
                  <c:v>-2.8588514960000001E-3</c:v>
                </c:pt>
                <c:pt idx="7">
                  <c:v>-5.6122478629999997E-4</c:v>
                </c:pt>
                <c:pt idx="8">
                  <c:v>-1.8592370160000001E-3</c:v>
                </c:pt>
                <c:pt idx="9">
                  <c:v>-6.2370465830000003E-3</c:v>
                </c:pt>
                <c:pt idx="10">
                  <c:v>-6.3882824280000004E-3</c:v>
                </c:pt>
                <c:pt idx="11">
                  <c:v>-8.2003585649999995E-3</c:v>
                </c:pt>
                <c:pt idx="12">
                  <c:v>-8.1967598029999999E-4</c:v>
                </c:pt>
                <c:pt idx="13">
                  <c:v>-4.3878947789999997E-3</c:v>
                </c:pt>
                <c:pt idx="14">
                  <c:v>-3.9217912839999997E-3</c:v>
                </c:pt>
                <c:pt idx="15">
                  <c:v>-3.3738926740000002E-3</c:v>
                </c:pt>
                <c:pt idx="16">
                  <c:v>-5.0970693860000003E-3</c:v>
                </c:pt>
                <c:pt idx="17">
                  <c:v>-3.6503664669999998E-3</c:v>
                </c:pt>
                <c:pt idx="18">
                  <c:v>-1.3962046420000001E-3</c:v>
                </c:pt>
                <c:pt idx="19">
                  <c:v>-7.4122082430000003E-3</c:v>
                </c:pt>
                <c:pt idx="20">
                  <c:v>-6.9620283379999998E-3</c:v>
                </c:pt>
                <c:pt idx="21">
                  <c:v>-4.338637803E-3</c:v>
                </c:pt>
                <c:pt idx="22">
                  <c:v>-2.0869213540000001E-3</c:v>
                </c:pt>
                <c:pt idx="23">
                  <c:v>-6.2510755940000003E-3</c:v>
                </c:pt>
                <c:pt idx="24">
                  <c:v>-6.4219608509999996E-3</c:v>
                </c:pt>
                <c:pt idx="25">
                  <c:v>-4.9801158400000003E-3</c:v>
                </c:pt>
                <c:pt idx="26">
                  <c:v>-5.3932794209999996E-3</c:v>
                </c:pt>
                <c:pt idx="27">
                  <c:v>-4.4878693479999997E-3</c:v>
                </c:pt>
                <c:pt idx="28">
                  <c:v>-7.0691232690000003E-3</c:v>
                </c:pt>
                <c:pt idx="29">
                  <c:v>-8.7879812449999997E-3</c:v>
                </c:pt>
                <c:pt idx="30">
                  <c:v>-6.7946129579999999E-3</c:v>
                </c:pt>
                <c:pt idx="31">
                  <c:v>-7.8568041839999995E-3</c:v>
                </c:pt>
                <c:pt idx="32">
                  <c:v>-6.8018653260000003E-3</c:v>
                </c:pt>
                <c:pt idx="33">
                  <c:v>-7.62986792E-3</c:v>
                </c:pt>
                <c:pt idx="34">
                  <c:v>-4.8125754900000001E-3</c:v>
                </c:pt>
                <c:pt idx="35">
                  <c:v>-7.5705958130000001E-3</c:v>
                </c:pt>
                <c:pt idx="36">
                  <c:v>-5.4728517869999998E-3</c:v>
                </c:pt>
                <c:pt idx="37">
                  <c:v>-9.7719486130000005E-3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B-9840-83CF-9B41A3072F6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'group 1'!$D$2:$D$39</c:f>
              <c:numCache>
                <c:formatCode>0.000</c:formatCode>
                <c:ptCount val="38"/>
                <c:pt idx="0">
                  <c:v>5.1494139999999993</c:v>
                </c:pt>
                <c:pt idx="1">
                  <c:v>5.7126769999999985</c:v>
                </c:pt>
                <c:pt idx="2">
                  <c:v>5.7800049999999983</c:v>
                </c:pt>
                <c:pt idx="3">
                  <c:v>6.059651999999998</c:v>
                </c:pt>
                <c:pt idx="4">
                  <c:v>6.4641219999999988</c:v>
                </c:pt>
                <c:pt idx="5">
                  <c:v>6.8073989999999984</c:v>
                </c:pt>
                <c:pt idx="6">
                  <c:v>7.1973069999999986</c:v>
                </c:pt>
                <c:pt idx="7">
                  <c:v>7.5336849999999984</c:v>
                </c:pt>
                <c:pt idx="8">
                  <c:v>8.5536669999999972</c:v>
                </c:pt>
                <c:pt idx="9">
                  <c:v>9.0075769999999977</c:v>
                </c:pt>
                <c:pt idx="10">
                  <c:v>9.2381999999999973</c:v>
                </c:pt>
                <c:pt idx="11">
                  <c:v>9.4608679999999978</c:v>
                </c:pt>
                <c:pt idx="12">
                  <c:v>9.9036719999999985</c:v>
                </c:pt>
                <c:pt idx="13">
                  <c:v>10.133277999999999</c:v>
                </c:pt>
                <c:pt idx="14">
                  <c:v>10.419540999999999</c:v>
                </c:pt>
                <c:pt idx="15">
                  <c:v>10.995846999999999</c:v>
                </c:pt>
                <c:pt idx="16">
                  <c:v>11.095606</c:v>
                </c:pt>
                <c:pt idx="17">
                  <c:v>11.703668</c:v>
                </c:pt>
                <c:pt idx="18">
                  <c:v>12.769222000000001</c:v>
                </c:pt>
                <c:pt idx="19">
                  <c:v>13.254972</c:v>
                </c:pt>
                <c:pt idx="20">
                  <c:v>13.525080000000001</c:v>
                </c:pt>
                <c:pt idx="21">
                  <c:v>14.143421</c:v>
                </c:pt>
                <c:pt idx="22">
                  <c:v>14.544423</c:v>
                </c:pt>
                <c:pt idx="23">
                  <c:v>14.738835</c:v>
                </c:pt>
                <c:pt idx="24">
                  <c:v>16.485803000000001</c:v>
                </c:pt>
                <c:pt idx="25">
                  <c:v>16.983535</c:v>
                </c:pt>
                <c:pt idx="26">
                  <c:v>17.358938999999999</c:v>
                </c:pt>
                <c:pt idx="27">
                  <c:v>17.883262999999999</c:v>
                </c:pt>
                <c:pt idx="28">
                  <c:v>18.190601000000001</c:v>
                </c:pt>
                <c:pt idx="29">
                  <c:v>18.761478</c:v>
                </c:pt>
                <c:pt idx="30">
                  <c:v>19.335761000000002</c:v>
                </c:pt>
                <c:pt idx="31">
                  <c:v>19.861027</c:v>
                </c:pt>
                <c:pt idx="32">
                  <c:v>20.415611999999999</c:v>
                </c:pt>
                <c:pt idx="33">
                  <c:v>20.602522999999998</c:v>
                </c:pt>
                <c:pt idx="34">
                  <c:v>21.147080999999996</c:v>
                </c:pt>
                <c:pt idx="35">
                  <c:v>21.877980999999995</c:v>
                </c:pt>
                <c:pt idx="36">
                  <c:v>22.375134999999993</c:v>
                </c:pt>
                <c:pt idx="37">
                  <c:v>22.728601999999992</c:v>
                </c:pt>
              </c:numCache>
            </c:numRef>
          </c:xVal>
          <c:yVal>
            <c:numRef>
              <c:f>'group 1'!$K$25:$K$62</c:f>
              <c:numCache>
                <c:formatCode>General</c:formatCode>
                <c:ptCount val="38"/>
                <c:pt idx="0">
                  <c:v>-2.7322476504003154E-3</c:v>
                </c:pt>
                <c:pt idx="1">
                  <c:v>-2.8857774093006029E-3</c:v>
                </c:pt>
                <c:pt idx="2">
                  <c:v>-2.904129141275255E-3</c:v>
                </c:pt>
                <c:pt idx="3">
                  <c:v>-2.9803531014629273E-3</c:v>
                </c:pt>
                <c:pt idx="4">
                  <c:v>-3.0906003244873395E-3</c:v>
                </c:pt>
                <c:pt idx="5">
                  <c:v>-3.1841680451542642E-3</c:v>
                </c:pt>
                <c:pt idx="6">
                  <c:v>-3.2904460737719675E-3</c:v>
                </c:pt>
                <c:pt idx="7">
                  <c:v>-3.3821333197642679E-3</c:v>
                </c:pt>
                <c:pt idx="8">
                  <c:v>-3.6601519194994418E-3</c:v>
                </c:pt>
                <c:pt idx="9">
                  <c:v>-3.7838751054044802E-3</c:v>
                </c:pt>
                <c:pt idx="10">
                  <c:v>-3.8467364926904569E-3</c:v>
                </c:pt>
                <c:pt idx="11">
                  <c:v>-3.907429569201446E-3</c:v>
                </c:pt>
                <c:pt idx="12">
                  <c:v>-4.0281255697555089E-3</c:v>
                </c:pt>
                <c:pt idx="13">
                  <c:v>-4.0907097512516474E-3</c:v>
                </c:pt>
                <c:pt idx="14">
                  <c:v>-4.1687370482196232E-3</c:v>
                </c:pt>
                <c:pt idx="15">
                  <c:v>-4.3258219645602846E-3</c:v>
                </c:pt>
                <c:pt idx="16">
                  <c:v>-4.3530134811664411E-3</c:v>
                </c:pt>
                <c:pt idx="17">
                  <c:v>-4.5187541959949085E-3</c:v>
                </c:pt>
                <c:pt idx="18">
                  <c:v>-4.8091944498643039E-3</c:v>
                </c:pt>
                <c:pt idx="19">
                  <c:v>-4.9415963303105874E-3</c:v>
                </c:pt>
                <c:pt idx="20">
                  <c:v>-5.015220225572728E-3</c:v>
                </c:pt>
                <c:pt idx="21">
                  <c:v>-5.1837627086546321E-3</c:v>
                </c:pt>
                <c:pt idx="22">
                  <c:v>-5.2930646517585344E-3</c:v>
                </c:pt>
                <c:pt idx="23">
                  <c:v>-5.3460559320082984E-3</c:v>
                </c:pt>
                <c:pt idx="24">
                  <c:v>-5.8222306067987921E-3</c:v>
                </c:pt>
                <c:pt idx="25">
                  <c:v>-5.9578984457247615E-3</c:v>
                </c:pt>
                <c:pt idx="26">
                  <c:v>-6.0602230891155101E-3</c:v>
                </c:pt>
                <c:pt idx="27">
                  <c:v>-6.2031391643869813E-3</c:v>
                </c:pt>
                <c:pt idx="28">
                  <c:v>-6.2869109176193023E-3</c:v>
                </c:pt>
                <c:pt idx="29">
                  <c:v>-6.442516040220502E-3</c:v>
                </c:pt>
                <c:pt idx="30">
                  <c:v>-6.5990495432741983E-3</c:v>
                </c:pt>
                <c:pt idx="31">
                  <c:v>-6.7422223814306518E-3</c:v>
                </c:pt>
                <c:pt idx="32">
                  <c:v>-6.8933867599531469E-3</c:v>
                </c:pt>
                <c:pt idx="33">
                  <c:v>-6.9443334771453133E-3</c:v>
                </c:pt>
                <c:pt idx="34">
                  <c:v>-7.0927647755746849E-3</c:v>
                </c:pt>
                <c:pt idx="35">
                  <c:v>-7.2919876976913871E-3</c:v>
                </c:pt>
                <c:pt idx="36">
                  <c:v>-7.4274979899639371E-3</c:v>
                </c:pt>
                <c:pt idx="37">
                  <c:v>-7.523843219970538E-3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B-9840-83CF-9B41A3072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34464"/>
        <c:axId val="620536192"/>
      </c:scatterChart>
      <c:valAx>
        <c:axId val="6205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20536192"/>
        <c:crosses val="autoZero"/>
        <c:crossBetween val="midCat"/>
      </c:valAx>
      <c:valAx>
        <c:axId val="62053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534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group3!$D$1:$D$16</c:f>
              <c:numCache>
                <c:formatCode>0.000</c:formatCode>
                <c:ptCount val="16"/>
                <c:pt idx="0">
                  <c:v>30.515521999999994</c:v>
                </c:pt>
                <c:pt idx="1">
                  <c:v>30.615646999999992</c:v>
                </c:pt>
                <c:pt idx="2">
                  <c:v>31.051768999999993</c:v>
                </c:pt>
                <c:pt idx="3">
                  <c:v>31.473665999999994</c:v>
                </c:pt>
                <c:pt idx="4">
                  <c:v>32.023296999999992</c:v>
                </c:pt>
                <c:pt idx="5">
                  <c:v>32.259669999999993</c:v>
                </c:pt>
                <c:pt idx="6">
                  <c:v>32.346118999999995</c:v>
                </c:pt>
                <c:pt idx="7">
                  <c:v>32.746163999999993</c:v>
                </c:pt>
                <c:pt idx="8">
                  <c:v>32.82044599999999</c:v>
                </c:pt>
                <c:pt idx="9">
                  <c:v>32.901248999999993</c:v>
                </c:pt>
                <c:pt idx="10">
                  <c:v>33.392175999999992</c:v>
                </c:pt>
                <c:pt idx="11">
                  <c:v>33.492982999999995</c:v>
                </c:pt>
                <c:pt idx="12">
                  <c:v>33.747792999999994</c:v>
                </c:pt>
                <c:pt idx="13">
                  <c:v>34.354557999999997</c:v>
                </c:pt>
                <c:pt idx="14">
                  <c:v>34.701307999999997</c:v>
                </c:pt>
                <c:pt idx="15">
                  <c:v>35.167092999999994</c:v>
                </c:pt>
              </c:numCache>
            </c:numRef>
          </c:xVal>
          <c:yVal>
            <c:numRef>
              <c:f>group3!$L$25:$L$40</c:f>
              <c:numCache>
                <c:formatCode>General</c:formatCode>
                <c:ptCount val="16"/>
                <c:pt idx="0">
                  <c:v>-9.8755368147479018E-4</c:v>
                </c:pt>
                <c:pt idx="1">
                  <c:v>6.6969991864831817E-4</c:v>
                </c:pt>
                <c:pt idx="2">
                  <c:v>6.6613717478327793E-4</c:v>
                </c:pt>
                <c:pt idx="3">
                  <c:v>7.9949370989625557E-4</c:v>
                </c:pt>
                <c:pt idx="4">
                  <c:v>-2.7073276332207491E-4</c:v>
                </c:pt>
                <c:pt idx="5">
                  <c:v>-3.9887918006822204E-5</c:v>
                </c:pt>
                <c:pt idx="6">
                  <c:v>-1.8388403908455187E-3</c:v>
                </c:pt>
                <c:pt idx="7">
                  <c:v>2.7829605890360067E-3</c:v>
                </c:pt>
                <c:pt idx="8">
                  <c:v>-2.9953347820307757E-3</c:v>
                </c:pt>
                <c:pt idx="9">
                  <c:v>-7.8867853828073001E-4</c:v>
                </c:pt>
                <c:pt idx="10">
                  <c:v>5.1161019285139754E-3</c:v>
                </c:pt>
                <c:pt idx="11">
                  <c:v>-1.7038602034010909E-3</c:v>
                </c:pt>
                <c:pt idx="12">
                  <c:v>-2.1060111722086949E-3</c:v>
                </c:pt>
                <c:pt idx="13">
                  <c:v>1.1783084463750891E-3</c:v>
                </c:pt>
                <c:pt idx="14">
                  <c:v>-2.4076452876037498E-4</c:v>
                </c:pt>
                <c:pt idx="15">
                  <c:v>-2.4103778892206953E-4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4-FA4F-A8A4-FE12F07D6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75936"/>
        <c:axId val="649577616"/>
      </c:scatterChart>
      <c:valAx>
        <c:axId val="64957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49577616"/>
        <c:crosses val="autoZero"/>
        <c:crossBetween val="midCat"/>
      </c:valAx>
      <c:valAx>
        <c:axId val="64957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575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group3!$D$1:$D$16</c:f>
              <c:numCache>
                <c:formatCode>0.000</c:formatCode>
                <c:ptCount val="16"/>
                <c:pt idx="0">
                  <c:v>30.515521999999994</c:v>
                </c:pt>
                <c:pt idx="1">
                  <c:v>30.615646999999992</c:v>
                </c:pt>
                <c:pt idx="2">
                  <c:v>31.051768999999993</c:v>
                </c:pt>
                <c:pt idx="3">
                  <c:v>31.473665999999994</c:v>
                </c:pt>
                <c:pt idx="4">
                  <c:v>32.023296999999992</c:v>
                </c:pt>
                <c:pt idx="5">
                  <c:v>32.259669999999993</c:v>
                </c:pt>
                <c:pt idx="6">
                  <c:v>32.346118999999995</c:v>
                </c:pt>
                <c:pt idx="7">
                  <c:v>32.746163999999993</c:v>
                </c:pt>
                <c:pt idx="8">
                  <c:v>32.82044599999999</c:v>
                </c:pt>
                <c:pt idx="9">
                  <c:v>32.901248999999993</c:v>
                </c:pt>
                <c:pt idx="10">
                  <c:v>33.392175999999992</c:v>
                </c:pt>
                <c:pt idx="11">
                  <c:v>33.492982999999995</c:v>
                </c:pt>
                <c:pt idx="12">
                  <c:v>33.747792999999994</c:v>
                </c:pt>
                <c:pt idx="13">
                  <c:v>34.354557999999997</c:v>
                </c:pt>
                <c:pt idx="14">
                  <c:v>34.701307999999997</c:v>
                </c:pt>
                <c:pt idx="15">
                  <c:v>35.167092999999994</c:v>
                </c:pt>
              </c:numCache>
            </c:numRef>
          </c:xVal>
          <c:yVal>
            <c:numRef>
              <c:f>group3!$F$1:$F$16</c:f>
              <c:numCache>
                <c:formatCode>General</c:formatCode>
                <c:ptCount val="16"/>
                <c:pt idx="0">
                  <c:v>-8.2627054250000009E-3</c:v>
                </c:pt>
                <c:pt idx="1">
                  <c:v>-6.6953549669999998E-3</c:v>
                </c:pt>
                <c:pt idx="2">
                  <c:v>-7.0905155950000001E-3</c:v>
                </c:pt>
                <c:pt idx="3">
                  <c:v>-7.3359841880000004E-3</c:v>
                </c:pt>
                <c:pt idx="4">
                  <c:v>-8.899729302E-3</c:v>
                </c:pt>
                <c:pt idx="5">
                  <c:v>-8.8811259090000004E-3</c:v>
                </c:pt>
                <c:pt idx="6">
                  <c:v>-1.075770172E-2</c:v>
                </c:pt>
                <c:pt idx="7">
                  <c:v>-6.4951047600000002E-3</c:v>
                </c:pt>
                <c:pt idx="8">
                  <c:v>-1.2340098609999999E-2</c:v>
                </c:pt>
                <c:pt idx="9">
                  <c:v>-1.0205996110000001E-2</c:v>
                </c:pt>
                <c:pt idx="10">
                  <c:v>-4.7420234319999997E-3</c:v>
                </c:pt>
                <c:pt idx="11">
                  <c:v>-1.1652501080000001E-2</c:v>
                </c:pt>
                <c:pt idx="12">
                  <c:v>-1.228344825E-2</c:v>
                </c:pt>
                <c:pt idx="13">
                  <c:v>-9.5439484069999997E-3</c:v>
                </c:pt>
                <c:pt idx="14">
                  <c:v>-1.127437134E-2</c:v>
                </c:pt>
                <c:pt idx="15">
                  <c:v>-1.169287716E-2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6-6445-97CE-BF823C645B0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group3!$D$1:$D$16</c:f>
              <c:numCache>
                <c:formatCode>0.000</c:formatCode>
                <c:ptCount val="16"/>
                <c:pt idx="0">
                  <c:v>30.515521999999994</c:v>
                </c:pt>
                <c:pt idx="1">
                  <c:v>30.615646999999992</c:v>
                </c:pt>
                <c:pt idx="2">
                  <c:v>31.051768999999993</c:v>
                </c:pt>
                <c:pt idx="3">
                  <c:v>31.473665999999994</c:v>
                </c:pt>
                <c:pt idx="4">
                  <c:v>32.023296999999992</c:v>
                </c:pt>
                <c:pt idx="5">
                  <c:v>32.259669999999993</c:v>
                </c:pt>
                <c:pt idx="6">
                  <c:v>32.346118999999995</c:v>
                </c:pt>
                <c:pt idx="7">
                  <c:v>32.746163999999993</c:v>
                </c:pt>
                <c:pt idx="8">
                  <c:v>32.82044599999999</c:v>
                </c:pt>
                <c:pt idx="9">
                  <c:v>32.901248999999993</c:v>
                </c:pt>
                <c:pt idx="10">
                  <c:v>33.392175999999992</c:v>
                </c:pt>
                <c:pt idx="11">
                  <c:v>33.492982999999995</c:v>
                </c:pt>
                <c:pt idx="12">
                  <c:v>33.747792999999994</c:v>
                </c:pt>
                <c:pt idx="13">
                  <c:v>34.354557999999997</c:v>
                </c:pt>
                <c:pt idx="14">
                  <c:v>34.701307999999997</c:v>
                </c:pt>
                <c:pt idx="15">
                  <c:v>35.167092999999994</c:v>
                </c:pt>
              </c:numCache>
            </c:numRef>
          </c:xVal>
          <c:yVal>
            <c:numRef>
              <c:f>group3!$K$25:$K$40</c:f>
              <c:numCache>
                <c:formatCode>General</c:formatCode>
                <c:ptCount val="16"/>
                <c:pt idx="0">
                  <c:v>-7.2751517435252107E-3</c:v>
                </c:pt>
                <c:pt idx="1">
                  <c:v>-7.3650548856483179E-3</c:v>
                </c:pt>
                <c:pt idx="2">
                  <c:v>-7.7566527697832781E-3</c:v>
                </c:pt>
                <c:pt idx="3">
                  <c:v>-8.1354778978962559E-3</c:v>
                </c:pt>
                <c:pt idx="4">
                  <c:v>-8.6289965386779251E-3</c:v>
                </c:pt>
                <c:pt idx="5">
                  <c:v>-8.8412379909931782E-3</c:v>
                </c:pt>
                <c:pt idx="6">
                  <c:v>-8.9188613291544816E-3</c:v>
                </c:pt>
                <c:pt idx="7">
                  <c:v>-9.278065349036007E-3</c:v>
                </c:pt>
                <c:pt idx="8">
                  <c:v>-9.3447638279692234E-3</c:v>
                </c:pt>
                <c:pt idx="9">
                  <c:v>-9.4173175717192706E-3</c:v>
                </c:pt>
                <c:pt idx="10">
                  <c:v>-9.8581253605139751E-3</c:v>
                </c:pt>
                <c:pt idx="11">
                  <c:v>-9.9486408765989097E-3</c:v>
                </c:pt>
                <c:pt idx="12">
                  <c:v>-1.0177437077791306E-2</c:v>
                </c:pt>
                <c:pt idx="13">
                  <c:v>-1.0722256853375089E-2</c:v>
                </c:pt>
                <c:pt idx="14">
                  <c:v>-1.1033606811239625E-2</c:v>
                </c:pt>
                <c:pt idx="15">
                  <c:v>-1.1451839371077931E-2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6-6445-97CE-BF823C645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7360"/>
        <c:axId val="618959040"/>
      </c:scatterChart>
      <c:valAx>
        <c:axId val="61895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18959040"/>
        <c:crosses val="autoZero"/>
        <c:crossBetween val="midCat"/>
      </c:valAx>
      <c:valAx>
        <c:axId val="61895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57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group4!$D$1:$D$19</c:f>
              <c:numCache>
                <c:formatCode>0.000</c:formatCode>
                <c:ptCount val="19"/>
                <c:pt idx="0">
                  <c:v>35.736233999999996</c:v>
                </c:pt>
                <c:pt idx="1">
                  <c:v>36.160286999999997</c:v>
                </c:pt>
                <c:pt idx="2">
                  <c:v>36.183266000000003</c:v>
                </c:pt>
                <c:pt idx="3">
                  <c:v>36.274850000000001</c:v>
                </c:pt>
                <c:pt idx="4">
                  <c:v>36.779871999999997</c:v>
                </c:pt>
                <c:pt idx="5">
                  <c:v>37.279432</c:v>
                </c:pt>
                <c:pt idx="6">
                  <c:v>37.696638</c:v>
                </c:pt>
                <c:pt idx="7">
                  <c:v>38.115316</c:v>
                </c:pt>
                <c:pt idx="8">
                  <c:v>38.500501999999997</c:v>
                </c:pt>
                <c:pt idx="9">
                  <c:v>38.999092999999995</c:v>
                </c:pt>
                <c:pt idx="10">
                  <c:v>39.503742999999993</c:v>
                </c:pt>
                <c:pt idx="11">
                  <c:v>40.001186999999994</c:v>
                </c:pt>
                <c:pt idx="12">
                  <c:v>40.223919999999993</c:v>
                </c:pt>
                <c:pt idx="13">
                  <c:v>40.40372099999999</c:v>
                </c:pt>
                <c:pt idx="14">
                  <c:v>40.681127999999987</c:v>
                </c:pt>
                <c:pt idx="15">
                  <c:v>41.302900999999984</c:v>
                </c:pt>
                <c:pt idx="16">
                  <c:v>41.682269999999981</c:v>
                </c:pt>
                <c:pt idx="17">
                  <c:v>42.150355999999981</c:v>
                </c:pt>
                <c:pt idx="18">
                  <c:v>42.718233999999981</c:v>
                </c:pt>
              </c:numCache>
            </c:numRef>
          </c:xVal>
          <c:yVal>
            <c:numRef>
              <c:f>group4!$N$25:$N$43</c:f>
              <c:numCache>
                <c:formatCode>General</c:formatCode>
                <c:ptCount val="19"/>
                <c:pt idx="0">
                  <c:v>1.2260679867813432E-2</c:v>
                </c:pt>
                <c:pt idx="1">
                  <c:v>-1.0743472840073725E-3</c:v>
                </c:pt>
                <c:pt idx="2">
                  <c:v>-2.8311201359487201E-3</c:v>
                </c:pt>
                <c:pt idx="3">
                  <c:v>-5.0244301553487225E-3</c:v>
                </c:pt>
                <c:pt idx="4">
                  <c:v>-5.385297254587057E-3</c:v>
                </c:pt>
                <c:pt idx="5">
                  <c:v>-6.0236720978305239E-4</c:v>
                </c:pt>
                <c:pt idx="6">
                  <c:v>-1.6484933259255721E-3</c:v>
                </c:pt>
                <c:pt idx="7">
                  <c:v>-1.7589686359172994E-3</c:v>
                </c:pt>
                <c:pt idx="8">
                  <c:v>-3.7312685107179326E-3</c:v>
                </c:pt>
                <c:pt idx="9">
                  <c:v>1.2750326340472606E-3</c:v>
                </c:pt>
                <c:pt idx="10">
                  <c:v>3.6317229648931012E-3</c:v>
                </c:pt>
                <c:pt idx="11">
                  <c:v>3.0057579209178164E-3</c:v>
                </c:pt>
                <c:pt idx="12">
                  <c:v>6.6122747484558334E-3</c:v>
                </c:pt>
                <c:pt idx="13">
                  <c:v>4.1857720958047764E-3</c:v>
                </c:pt>
                <c:pt idx="14">
                  <c:v>-4.3073607863507966E-3</c:v>
                </c:pt>
                <c:pt idx="15">
                  <c:v>6.042808151550793E-4</c:v>
                </c:pt>
                <c:pt idx="16">
                  <c:v>1.0065211780254813E-3</c:v>
                </c:pt>
                <c:pt idx="17">
                  <c:v>-7.4003369403392583E-3</c:v>
                </c:pt>
                <c:pt idx="18">
                  <c:v>1.1819480138129824E-3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C-2E47-8DDA-BC1510B3E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62432"/>
        <c:axId val="649583280"/>
      </c:scatterChart>
      <c:valAx>
        <c:axId val="64936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49583280"/>
        <c:crosses val="autoZero"/>
        <c:crossBetween val="midCat"/>
      </c:valAx>
      <c:valAx>
        <c:axId val="64958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362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group4!$D$1:$D$19</c:f>
              <c:numCache>
                <c:formatCode>0.000</c:formatCode>
                <c:ptCount val="19"/>
                <c:pt idx="0">
                  <c:v>35.736233999999996</c:v>
                </c:pt>
                <c:pt idx="1">
                  <c:v>36.160286999999997</c:v>
                </c:pt>
                <c:pt idx="2">
                  <c:v>36.183266000000003</c:v>
                </c:pt>
                <c:pt idx="3">
                  <c:v>36.274850000000001</c:v>
                </c:pt>
                <c:pt idx="4">
                  <c:v>36.779871999999997</c:v>
                </c:pt>
                <c:pt idx="5">
                  <c:v>37.279432</c:v>
                </c:pt>
                <c:pt idx="6">
                  <c:v>37.696638</c:v>
                </c:pt>
                <c:pt idx="7">
                  <c:v>38.115316</c:v>
                </c:pt>
                <c:pt idx="8">
                  <c:v>38.500501999999997</c:v>
                </c:pt>
                <c:pt idx="9">
                  <c:v>38.999092999999995</c:v>
                </c:pt>
                <c:pt idx="10">
                  <c:v>39.503742999999993</c:v>
                </c:pt>
                <c:pt idx="11">
                  <c:v>40.001186999999994</c:v>
                </c:pt>
                <c:pt idx="12">
                  <c:v>40.223919999999993</c:v>
                </c:pt>
                <c:pt idx="13">
                  <c:v>40.40372099999999</c:v>
                </c:pt>
                <c:pt idx="14">
                  <c:v>40.681127999999987</c:v>
                </c:pt>
                <c:pt idx="15">
                  <c:v>41.302900999999984</c:v>
                </c:pt>
                <c:pt idx="16">
                  <c:v>41.682269999999981</c:v>
                </c:pt>
                <c:pt idx="17">
                  <c:v>42.150355999999981</c:v>
                </c:pt>
                <c:pt idx="18">
                  <c:v>42.718233999999981</c:v>
                </c:pt>
              </c:numCache>
            </c:numRef>
          </c:xVal>
          <c:yVal>
            <c:numRef>
              <c:f>group4!$F$1:$F$19</c:f>
              <c:numCache>
                <c:formatCode>General</c:formatCode>
                <c:ptCount val="19"/>
                <c:pt idx="0">
                  <c:v>1.2446137669999999E-2</c:v>
                </c:pt>
                <c:pt idx="1">
                  <c:v>-1.710717779E-3</c:v>
                </c:pt>
                <c:pt idx="2">
                  <c:v>-3.5120246689999998E-3</c:v>
                </c:pt>
                <c:pt idx="3">
                  <c:v>-5.8828274140000003E-3</c:v>
                </c:pt>
                <c:pt idx="4">
                  <c:v>-7.2224433259999998E-3</c:v>
                </c:pt>
                <c:pt idx="5">
                  <c:v>-3.407676563E-3</c:v>
                </c:pt>
                <c:pt idx="6">
                  <c:v>-5.2623612710000003E-3</c:v>
                </c:pt>
                <c:pt idx="7">
                  <c:v>-6.184247956E-3</c:v>
                </c:pt>
                <c:pt idx="8">
                  <c:v>-8.9030506370000005E-3</c:v>
                </c:pt>
                <c:pt idx="9">
                  <c:v>-4.8630348210000002E-3</c:v>
                </c:pt>
                <c:pt idx="10">
                  <c:v>-3.4843723549999998E-3</c:v>
                </c:pt>
                <c:pt idx="11">
                  <c:v>-5.0743998050000001E-3</c:v>
                </c:pt>
                <c:pt idx="12">
                  <c:v>-1.8995466659999999E-3</c:v>
                </c:pt>
                <c:pt idx="13">
                  <c:v>-4.6745094160000004E-3</c:v>
                </c:pt>
                <c:pt idx="14">
                  <c:v>-1.370526595E-2</c:v>
                </c:pt>
                <c:pt idx="15">
                  <c:v>-9.9986403389999996E-3</c:v>
                </c:pt>
                <c:pt idx="16">
                  <c:v>-1.033162925E-2</c:v>
                </c:pt>
                <c:pt idx="17">
                  <c:v>-1.9645653030000002E-2</c:v>
                </c:pt>
                <c:pt idx="18">
                  <c:v>-1.2163933829999999E-2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0-8B40-B2F8-5900D17ABC0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group4!$D$1:$D$19</c:f>
              <c:numCache>
                <c:formatCode>0.000</c:formatCode>
                <c:ptCount val="19"/>
                <c:pt idx="0">
                  <c:v>35.736233999999996</c:v>
                </c:pt>
                <c:pt idx="1">
                  <c:v>36.160286999999997</c:v>
                </c:pt>
                <c:pt idx="2">
                  <c:v>36.183266000000003</c:v>
                </c:pt>
                <c:pt idx="3">
                  <c:v>36.274850000000001</c:v>
                </c:pt>
                <c:pt idx="4">
                  <c:v>36.779871999999997</c:v>
                </c:pt>
                <c:pt idx="5">
                  <c:v>37.279432</c:v>
                </c:pt>
                <c:pt idx="6">
                  <c:v>37.696638</c:v>
                </c:pt>
                <c:pt idx="7">
                  <c:v>38.115316</c:v>
                </c:pt>
                <c:pt idx="8">
                  <c:v>38.500501999999997</c:v>
                </c:pt>
                <c:pt idx="9">
                  <c:v>38.999092999999995</c:v>
                </c:pt>
                <c:pt idx="10">
                  <c:v>39.503742999999993</c:v>
                </c:pt>
                <c:pt idx="11">
                  <c:v>40.001186999999994</c:v>
                </c:pt>
                <c:pt idx="12">
                  <c:v>40.223919999999993</c:v>
                </c:pt>
                <c:pt idx="13">
                  <c:v>40.40372099999999</c:v>
                </c:pt>
                <c:pt idx="14">
                  <c:v>40.681127999999987</c:v>
                </c:pt>
                <c:pt idx="15">
                  <c:v>41.302900999999984</c:v>
                </c:pt>
                <c:pt idx="16">
                  <c:v>41.682269999999981</c:v>
                </c:pt>
                <c:pt idx="17">
                  <c:v>42.150355999999981</c:v>
                </c:pt>
                <c:pt idx="18">
                  <c:v>42.718233999999981</c:v>
                </c:pt>
              </c:numCache>
            </c:numRef>
          </c:xVal>
          <c:yVal>
            <c:numRef>
              <c:f>group4!$M$25:$M$43</c:f>
              <c:numCache>
                <c:formatCode>General</c:formatCode>
                <c:ptCount val="19"/>
                <c:pt idx="0">
                  <c:v>1.8545780218656716E-4</c:v>
                </c:pt>
                <c:pt idx="1">
                  <c:v>-6.3637049499262743E-4</c:v>
                </c:pt>
                <c:pt idx="2">
                  <c:v>-6.8090453305127974E-4</c:v>
                </c:pt>
                <c:pt idx="3">
                  <c:v>-8.5839725865127781E-4</c:v>
                </c:pt>
                <c:pt idx="4">
                  <c:v>-1.8371460714129428E-3</c:v>
                </c:pt>
                <c:pt idx="5">
                  <c:v>-2.8053093532169476E-3</c:v>
                </c:pt>
                <c:pt idx="6">
                  <c:v>-3.6138679450744282E-3</c:v>
                </c:pt>
                <c:pt idx="7">
                  <c:v>-4.4252793200827006E-3</c:v>
                </c:pt>
                <c:pt idx="8">
                  <c:v>-5.1717821262820679E-3</c:v>
                </c:pt>
                <c:pt idx="9">
                  <c:v>-6.1380674550472608E-3</c:v>
                </c:pt>
                <c:pt idx="10">
                  <c:v>-7.116095319893101E-3</c:v>
                </c:pt>
                <c:pt idx="11">
                  <c:v>-8.0801577259178164E-3</c:v>
                </c:pt>
                <c:pt idx="12">
                  <c:v>-8.5118214144558335E-3</c:v>
                </c:pt>
                <c:pt idx="13">
                  <c:v>-8.8602815118047767E-3</c:v>
                </c:pt>
                <c:pt idx="14">
                  <c:v>-9.3979051636492034E-3</c:v>
                </c:pt>
                <c:pt idx="15">
                  <c:v>-1.0602921154155079E-2</c:v>
                </c:pt>
                <c:pt idx="16">
                  <c:v>-1.1338150428025481E-2</c:v>
                </c:pt>
                <c:pt idx="17">
                  <c:v>-1.2245316089660743E-2</c:v>
                </c:pt>
                <c:pt idx="18">
                  <c:v>-1.3345881843812982E-2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0-8B40-B2F8-5900D17A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349184"/>
        <c:axId val="619350864"/>
      </c:scatterChart>
      <c:valAx>
        <c:axId val="6193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19350864"/>
        <c:crosses val="autoZero"/>
        <c:crossBetween val="midCat"/>
      </c:valAx>
      <c:valAx>
        <c:axId val="61935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349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PLTZERO Efficiency paramterization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noblank_ratio!$D$2:$D$1054</c:f>
              <c:numCache>
                <c:formatCode>0.000</c:formatCode>
                <c:ptCount val="1053"/>
                <c:pt idx="0">
                  <c:v>4.3865790000000002</c:v>
                </c:pt>
                <c:pt idx="1">
                  <c:v>4.4196340000000003</c:v>
                </c:pt>
                <c:pt idx="2">
                  <c:v>4.534281</c:v>
                </c:pt>
                <c:pt idx="3">
                  <c:v>4.569985</c:v>
                </c:pt>
                <c:pt idx="4">
                  <c:v>4.6512599999999997</c:v>
                </c:pt>
                <c:pt idx="5">
                  <c:v>4.6961120000000003</c:v>
                </c:pt>
                <c:pt idx="6">
                  <c:v>4.9967899999999998</c:v>
                </c:pt>
                <c:pt idx="7">
                  <c:v>5.0074449999999997</c:v>
                </c:pt>
                <c:pt idx="8">
                  <c:v>5.0180309999999997</c:v>
                </c:pt>
                <c:pt idx="9">
                  <c:v>5.1372079999999993</c:v>
                </c:pt>
                <c:pt idx="10">
                  <c:v>5.1494139999999993</c:v>
                </c:pt>
                <c:pt idx="11">
                  <c:v>5.3121549999999989</c:v>
                </c:pt>
                <c:pt idx="12">
                  <c:v>5.5347099999999987</c:v>
                </c:pt>
                <c:pt idx="13">
                  <c:v>5.7126769999999985</c:v>
                </c:pt>
                <c:pt idx="14">
                  <c:v>5.7800049999999983</c:v>
                </c:pt>
                <c:pt idx="15">
                  <c:v>6.059651999999998</c:v>
                </c:pt>
                <c:pt idx="16">
                  <c:v>6.4522049999999984</c:v>
                </c:pt>
                <c:pt idx="17">
                  <c:v>6.4641219999999988</c:v>
                </c:pt>
                <c:pt idx="18">
                  <c:v>6.8073989999999984</c:v>
                </c:pt>
                <c:pt idx="19">
                  <c:v>7.1973069999999986</c:v>
                </c:pt>
                <c:pt idx="20">
                  <c:v>7.4783899999999983</c:v>
                </c:pt>
                <c:pt idx="21">
                  <c:v>7.5336849999999984</c:v>
                </c:pt>
                <c:pt idx="22">
                  <c:v>8.0169169999999976</c:v>
                </c:pt>
                <c:pt idx="23">
                  <c:v>8.5536669999999972</c:v>
                </c:pt>
                <c:pt idx="24">
                  <c:v>9.0075769999999977</c:v>
                </c:pt>
                <c:pt idx="25">
                  <c:v>9.2381999999999973</c:v>
                </c:pt>
                <c:pt idx="26">
                  <c:v>9.4608679999999978</c:v>
                </c:pt>
                <c:pt idx="27">
                  <c:v>9.9036719999999985</c:v>
                </c:pt>
                <c:pt idx="28">
                  <c:v>10.133277999999999</c:v>
                </c:pt>
                <c:pt idx="29">
                  <c:v>10.255861999999999</c:v>
                </c:pt>
                <c:pt idx="30">
                  <c:v>10.419540999999999</c:v>
                </c:pt>
                <c:pt idx="31">
                  <c:v>10.995846999999999</c:v>
                </c:pt>
                <c:pt idx="32">
                  <c:v>11.095606</c:v>
                </c:pt>
                <c:pt idx="33">
                  <c:v>11.703668</c:v>
                </c:pt>
                <c:pt idx="34">
                  <c:v>12.487965000000001</c:v>
                </c:pt>
                <c:pt idx="35">
                  <c:v>12.769222000000001</c:v>
                </c:pt>
                <c:pt idx="36">
                  <c:v>13.166003000000002</c:v>
                </c:pt>
                <c:pt idx="37">
                  <c:v>13.254972</c:v>
                </c:pt>
                <c:pt idx="38">
                  <c:v>13.525080000000001</c:v>
                </c:pt>
                <c:pt idx="39">
                  <c:v>14.143421</c:v>
                </c:pt>
                <c:pt idx="40">
                  <c:v>14.544423</c:v>
                </c:pt>
                <c:pt idx="41">
                  <c:v>14.738835</c:v>
                </c:pt>
                <c:pt idx="42">
                  <c:v>15.293229999999999</c:v>
                </c:pt>
                <c:pt idx="43">
                  <c:v>15.899255999999999</c:v>
                </c:pt>
                <c:pt idx="44">
                  <c:v>16.485803000000001</c:v>
                </c:pt>
                <c:pt idx="45">
                  <c:v>16.983535</c:v>
                </c:pt>
                <c:pt idx="46">
                  <c:v>17.358938999999999</c:v>
                </c:pt>
                <c:pt idx="47">
                  <c:v>17.883262999999999</c:v>
                </c:pt>
                <c:pt idx="48">
                  <c:v>18.190601000000001</c:v>
                </c:pt>
                <c:pt idx="49">
                  <c:v>18.761478</c:v>
                </c:pt>
                <c:pt idx="50">
                  <c:v>19.335761000000002</c:v>
                </c:pt>
                <c:pt idx="51">
                  <c:v>19.861027</c:v>
                </c:pt>
                <c:pt idx="52">
                  <c:v>20.415611999999999</c:v>
                </c:pt>
                <c:pt idx="53">
                  <c:v>20.602522999999998</c:v>
                </c:pt>
                <c:pt idx="54">
                  <c:v>21.147080999999996</c:v>
                </c:pt>
                <c:pt idx="55">
                  <c:v>21.877980999999995</c:v>
                </c:pt>
                <c:pt idx="56">
                  <c:v>22.375134999999993</c:v>
                </c:pt>
                <c:pt idx="57">
                  <c:v>22.575082999999992</c:v>
                </c:pt>
                <c:pt idx="58">
                  <c:v>22.728601999999992</c:v>
                </c:pt>
                <c:pt idx="59">
                  <c:v>23.137213999999993</c:v>
                </c:pt>
                <c:pt idx="60">
                  <c:v>23.175997999999993</c:v>
                </c:pt>
                <c:pt idx="61">
                  <c:v>23.784942999999991</c:v>
                </c:pt>
                <c:pt idx="62">
                  <c:v>23.95752199999999</c:v>
                </c:pt>
                <c:pt idx="63">
                  <c:v>24.03976599999999</c:v>
                </c:pt>
                <c:pt idx="64">
                  <c:v>24.098286999999988</c:v>
                </c:pt>
                <c:pt idx="65">
                  <c:v>24.47647799999999</c:v>
                </c:pt>
                <c:pt idx="66">
                  <c:v>24.82570299999999</c:v>
                </c:pt>
                <c:pt idx="67">
                  <c:v>24.867927999999988</c:v>
                </c:pt>
                <c:pt idx="68">
                  <c:v>25.231087999999989</c:v>
                </c:pt>
                <c:pt idx="69">
                  <c:v>25.26483099999999</c:v>
                </c:pt>
                <c:pt idx="70">
                  <c:v>25.291467999999991</c:v>
                </c:pt>
                <c:pt idx="71">
                  <c:v>25.738503999999992</c:v>
                </c:pt>
                <c:pt idx="72">
                  <c:v>25.892879999999991</c:v>
                </c:pt>
                <c:pt idx="73">
                  <c:v>26.274353999999992</c:v>
                </c:pt>
                <c:pt idx="74">
                  <c:v>26.595414999999992</c:v>
                </c:pt>
                <c:pt idx="75">
                  <c:v>26.904035999999991</c:v>
                </c:pt>
                <c:pt idx="76">
                  <c:v>27.089449999999992</c:v>
                </c:pt>
                <c:pt idx="77">
                  <c:v>27.544641999999993</c:v>
                </c:pt>
                <c:pt idx="78">
                  <c:v>28.071781999999992</c:v>
                </c:pt>
                <c:pt idx="79">
                  <c:v>28.30303099999999</c:v>
                </c:pt>
                <c:pt idx="80">
                  <c:v>28.412628999999988</c:v>
                </c:pt>
                <c:pt idx="81">
                  <c:v>28.590715999999986</c:v>
                </c:pt>
                <c:pt idx="82">
                  <c:v>29.029622999999987</c:v>
                </c:pt>
                <c:pt idx="83">
                  <c:v>29.069120999999985</c:v>
                </c:pt>
                <c:pt idx="84">
                  <c:v>29.244414999999986</c:v>
                </c:pt>
                <c:pt idx="85">
                  <c:v>29.322340999999987</c:v>
                </c:pt>
                <c:pt idx="86">
                  <c:v>29.363991999999989</c:v>
                </c:pt>
                <c:pt idx="87">
                  <c:v>29.583731999999991</c:v>
                </c:pt>
                <c:pt idx="88">
                  <c:v>29.592874999999992</c:v>
                </c:pt>
                <c:pt idx="89">
                  <c:v>29.842294999999993</c:v>
                </c:pt>
                <c:pt idx="90">
                  <c:v>30.295339999999992</c:v>
                </c:pt>
                <c:pt idx="91">
                  <c:v>30.515521999999994</c:v>
                </c:pt>
                <c:pt idx="92">
                  <c:v>30.615646999999992</c:v>
                </c:pt>
                <c:pt idx="93">
                  <c:v>31.051768999999993</c:v>
                </c:pt>
                <c:pt idx="94">
                  <c:v>31.473665999999994</c:v>
                </c:pt>
                <c:pt idx="95">
                  <c:v>32.023296999999992</c:v>
                </c:pt>
                <c:pt idx="96">
                  <c:v>32.259669999999993</c:v>
                </c:pt>
                <c:pt idx="97">
                  <c:v>32.346118999999995</c:v>
                </c:pt>
                <c:pt idx="98">
                  <c:v>32.746163999999993</c:v>
                </c:pt>
                <c:pt idx="99">
                  <c:v>32.82044599999999</c:v>
                </c:pt>
                <c:pt idx="100">
                  <c:v>32.901248999999993</c:v>
                </c:pt>
                <c:pt idx="101">
                  <c:v>33.392175999999992</c:v>
                </c:pt>
                <c:pt idx="102">
                  <c:v>33.492982999999995</c:v>
                </c:pt>
                <c:pt idx="103">
                  <c:v>33.747792999999994</c:v>
                </c:pt>
                <c:pt idx="104">
                  <c:v>34.354557999999997</c:v>
                </c:pt>
                <c:pt idx="105">
                  <c:v>34.701307999999997</c:v>
                </c:pt>
                <c:pt idx="106">
                  <c:v>35.167092999999994</c:v>
                </c:pt>
                <c:pt idx="107">
                  <c:v>35.736233999999996</c:v>
                </c:pt>
                <c:pt idx="108">
                  <c:v>36.160286999999997</c:v>
                </c:pt>
                <c:pt idx="109">
                  <c:v>36.183266000000003</c:v>
                </c:pt>
                <c:pt idx="110">
                  <c:v>36.274850000000001</c:v>
                </c:pt>
                <c:pt idx="111">
                  <c:v>36.779871999999997</c:v>
                </c:pt>
                <c:pt idx="112">
                  <c:v>37.279432</c:v>
                </c:pt>
                <c:pt idx="113">
                  <c:v>37.696638</c:v>
                </c:pt>
                <c:pt idx="114">
                  <c:v>38.115316</c:v>
                </c:pt>
                <c:pt idx="115">
                  <c:v>38.500501999999997</c:v>
                </c:pt>
                <c:pt idx="116">
                  <c:v>38.954800999999996</c:v>
                </c:pt>
                <c:pt idx="117">
                  <c:v>38.999092999999995</c:v>
                </c:pt>
                <c:pt idx="118">
                  <c:v>39.503742999999993</c:v>
                </c:pt>
                <c:pt idx="119">
                  <c:v>39.973431999999995</c:v>
                </c:pt>
                <c:pt idx="120">
                  <c:v>40.001186999999994</c:v>
                </c:pt>
                <c:pt idx="121">
                  <c:v>40.223919999999993</c:v>
                </c:pt>
                <c:pt idx="122">
                  <c:v>40.40372099999999</c:v>
                </c:pt>
                <c:pt idx="123">
                  <c:v>40.681127999999987</c:v>
                </c:pt>
                <c:pt idx="124">
                  <c:v>41.302900999999984</c:v>
                </c:pt>
                <c:pt idx="125">
                  <c:v>41.682269999999981</c:v>
                </c:pt>
                <c:pt idx="126">
                  <c:v>42.150355999999981</c:v>
                </c:pt>
                <c:pt idx="127">
                  <c:v>42.718233999999981</c:v>
                </c:pt>
                <c:pt idx="128">
                  <c:v>42.862676999999984</c:v>
                </c:pt>
                <c:pt idx="129">
                  <c:v>43.101736999999986</c:v>
                </c:pt>
                <c:pt idx="130">
                  <c:v>43.310395999999983</c:v>
                </c:pt>
                <c:pt idx="131">
                  <c:v>43.545164999999983</c:v>
                </c:pt>
                <c:pt idx="132">
                  <c:v>43.967550999999986</c:v>
                </c:pt>
                <c:pt idx="133">
                  <c:v>44.268452999999987</c:v>
                </c:pt>
                <c:pt idx="134">
                  <c:v>44.717933999999985</c:v>
                </c:pt>
                <c:pt idx="135">
                  <c:v>45.186088999999988</c:v>
                </c:pt>
                <c:pt idx="136">
                  <c:v>45.530646999999988</c:v>
                </c:pt>
                <c:pt idx="137">
                  <c:v>45.91567899999999</c:v>
                </c:pt>
              </c:numCache>
            </c:numRef>
          </c:xVal>
          <c:yVal>
            <c:numRef>
              <c:f>noblank_ratio!$H$2:$H$1054</c:f>
              <c:numCache>
                <c:formatCode>General</c:formatCode>
                <c:ptCount val="1053"/>
                <c:pt idx="0">
                  <c:v>0.97241181530748977</c:v>
                </c:pt>
                <c:pt idx="1">
                  <c:v>0.96866001059509599</c:v>
                </c:pt>
                <c:pt idx="2">
                  <c:v>0.96669097888423372</c:v>
                </c:pt>
                <c:pt idx="3">
                  <c:v>0.96848735176873746</c:v>
                </c:pt>
                <c:pt idx="4">
                  <c:v>0.9700901997152751</c:v>
                </c:pt>
                <c:pt idx="5">
                  <c:v>0.98306284706329938</c:v>
                </c:pt>
                <c:pt idx="6">
                  <c:v>0.97850673440365799</c:v>
                </c:pt>
                <c:pt idx="7">
                  <c:v>0.98188172307836397</c:v>
                </c:pt>
                <c:pt idx="8">
                  <c:v>0.98652977705990452</c:v>
                </c:pt>
                <c:pt idx="9">
                  <c:v>0.98985255765564395</c:v>
                </c:pt>
                <c:pt idx="10">
                  <c:v>0.98531096404939422</c:v>
                </c:pt>
                <c:pt idx="11">
                  <c:v>0.9803784906386348</c:v>
                </c:pt>
                <c:pt idx="12">
                  <c:v>0.97131564572125739</c:v>
                </c:pt>
                <c:pt idx="13">
                  <c:v>0.97773451253577914</c:v>
                </c:pt>
                <c:pt idx="14">
                  <c:v>0.97980938570456011</c:v>
                </c:pt>
                <c:pt idx="15">
                  <c:v>0.97823822156269102</c:v>
                </c:pt>
                <c:pt idx="16">
                  <c:v>0.97661609806667238</c:v>
                </c:pt>
                <c:pt idx="17">
                  <c:v>0.97293359088215059</c:v>
                </c:pt>
                <c:pt idx="18">
                  <c:v>0.96732142158335588</c:v>
                </c:pt>
                <c:pt idx="19">
                  <c:v>0.96976690668887089</c:v>
                </c:pt>
                <c:pt idx="20">
                  <c:v>0.96958130112571239</c:v>
                </c:pt>
                <c:pt idx="21">
                  <c:v>0.97276253644759325</c:v>
                </c:pt>
                <c:pt idx="22">
                  <c:v>0.9771140931950647</c:v>
                </c:pt>
                <c:pt idx="23">
                  <c:v>0.97826022459643958</c:v>
                </c:pt>
                <c:pt idx="24">
                  <c:v>0.97719738627836905</c:v>
                </c:pt>
                <c:pt idx="25">
                  <c:v>0.96930377974070803</c:v>
                </c:pt>
                <c:pt idx="26">
                  <c:v>0.96247365368854942</c:v>
                </c:pt>
                <c:pt idx="27">
                  <c:v>0.95165688504909718</c:v>
                </c:pt>
                <c:pt idx="28">
                  <c:v>0.94878477413403295</c:v>
                </c:pt>
                <c:pt idx="29">
                  <c:v>0.94755487129236882</c:v>
                </c:pt>
                <c:pt idx="30">
                  <c:v>0.95826266265641336</c:v>
                </c:pt>
                <c:pt idx="31">
                  <c:v>0.9529931535567725</c:v>
                </c:pt>
                <c:pt idx="32">
                  <c:v>0.96418572319108531</c:v>
                </c:pt>
                <c:pt idx="33">
                  <c:v>0.95802985585904776</c:v>
                </c:pt>
                <c:pt idx="34">
                  <c:v>0.95125512552591762</c:v>
                </c:pt>
                <c:pt idx="35">
                  <c:v>0.95066115646211014</c:v>
                </c:pt>
                <c:pt idx="36">
                  <c:v>0.9469474868226806</c:v>
                </c:pt>
                <c:pt idx="37">
                  <c:v>0.94252175077240774</c:v>
                </c:pt>
                <c:pt idx="38">
                  <c:v>0.93980135039301937</c:v>
                </c:pt>
                <c:pt idx="39">
                  <c:v>0.93719657608651707</c:v>
                </c:pt>
                <c:pt idx="40">
                  <c:v>0.9368182454002677</c:v>
                </c:pt>
                <c:pt idx="41">
                  <c:v>0.93593464406614135</c:v>
                </c:pt>
                <c:pt idx="42">
                  <c:v>0.93254963193341711</c:v>
                </c:pt>
                <c:pt idx="43">
                  <c:v>0.94068067088607243</c:v>
                </c:pt>
                <c:pt idx="44">
                  <c:v>0.93909982953490445</c:v>
                </c:pt>
                <c:pt idx="45">
                  <c:v>0.93619907627369403</c:v>
                </c:pt>
                <c:pt idx="46">
                  <c:v>0.93733757990343225</c:v>
                </c:pt>
                <c:pt idx="47">
                  <c:v>0.94177107027212836</c:v>
                </c:pt>
                <c:pt idx="48">
                  <c:v>0.93874197441851681</c:v>
                </c:pt>
                <c:pt idx="49">
                  <c:v>0.93266033761684475</c:v>
                </c:pt>
                <c:pt idx="50">
                  <c:v>0.92653183825364871</c:v>
                </c:pt>
                <c:pt idx="51">
                  <c:v>0.92216834313956075</c:v>
                </c:pt>
                <c:pt idx="52">
                  <c:v>0.92305965158701031</c:v>
                </c:pt>
                <c:pt idx="53">
                  <c:v>0.92198506606479413</c:v>
                </c:pt>
                <c:pt idx="54">
                  <c:v>0.90725949898924252</c:v>
                </c:pt>
                <c:pt idx="55">
                  <c:v>0.91591015383338359</c:v>
                </c:pt>
                <c:pt idx="56">
                  <c:v>0.91366561524319934</c:v>
                </c:pt>
                <c:pt idx="57">
                  <c:v>0.91368306522051113</c:v>
                </c:pt>
                <c:pt idx="58">
                  <c:v>0.91052484073129769</c:v>
                </c:pt>
                <c:pt idx="59">
                  <c:v>0.90882286759878006</c:v>
                </c:pt>
                <c:pt idx="60">
                  <c:v>0.90233253266186297</c:v>
                </c:pt>
                <c:pt idx="61">
                  <c:v>0.9029138815311244</c:v>
                </c:pt>
                <c:pt idx="62">
                  <c:v>0.90625967173309807</c:v>
                </c:pt>
                <c:pt idx="63">
                  <c:v>0.94201288349468026</c:v>
                </c:pt>
                <c:pt idx="64">
                  <c:v>0.9418955016331777</c:v>
                </c:pt>
                <c:pt idx="65">
                  <c:v>0.94561469215918736</c:v>
                </c:pt>
                <c:pt idx="66">
                  <c:v>0.94100372746865635</c:v>
                </c:pt>
                <c:pt idx="67">
                  <c:v>0.94252153099105518</c:v>
                </c:pt>
                <c:pt idx="68">
                  <c:v>0.94072875816053159</c:v>
                </c:pt>
                <c:pt idx="69">
                  <c:v>0.94599660177487099</c:v>
                </c:pt>
                <c:pt idx="70">
                  <c:v>0.93219864122953267</c:v>
                </c:pt>
                <c:pt idx="71">
                  <c:v>0.93025255955909869</c:v>
                </c:pt>
                <c:pt idx="72">
                  <c:v>0.93522676282935424</c:v>
                </c:pt>
                <c:pt idx="73">
                  <c:v>0.93678612205608869</c:v>
                </c:pt>
                <c:pt idx="74">
                  <c:v>0.93514977265041821</c:v>
                </c:pt>
                <c:pt idx="75">
                  <c:v>0.93259641329681597</c:v>
                </c:pt>
                <c:pt idx="76">
                  <c:v>0.93232111330710965</c:v>
                </c:pt>
                <c:pt idx="77">
                  <c:v>0.93239275697395785</c:v>
                </c:pt>
                <c:pt idx="78">
                  <c:v>0.93930318296923077</c:v>
                </c:pt>
                <c:pt idx="79">
                  <c:v>0.9403690260312848</c:v>
                </c:pt>
                <c:pt idx="80">
                  <c:v>0.94159023208426995</c:v>
                </c:pt>
                <c:pt idx="81">
                  <c:v>0.94284479359803242</c:v>
                </c:pt>
                <c:pt idx="82">
                  <c:v>0.94104361415313831</c:v>
                </c:pt>
                <c:pt idx="83">
                  <c:v>0.9408284819666316</c:v>
                </c:pt>
                <c:pt idx="84">
                  <c:v>0.94559491695134501</c:v>
                </c:pt>
                <c:pt idx="85">
                  <c:v>0.94367686149469909</c:v>
                </c:pt>
                <c:pt idx="86">
                  <c:v>0.93250413721406733</c:v>
                </c:pt>
                <c:pt idx="87">
                  <c:v>0.93667749424844693</c:v>
                </c:pt>
                <c:pt idx="88">
                  <c:v>0.9380147497181498</c:v>
                </c:pt>
                <c:pt idx="89">
                  <c:v>0.9360567180048196</c:v>
                </c:pt>
                <c:pt idx="90">
                  <c:v>0.93226033691428301</c:v>
                </c:pt>
                <c:pt idx="91">
                  <c:v>0.92925376021454553</c:v>
                </c:pt>
                <c:pt idx="92">
                  <c:v>0.92710345790440252</c:v>
                </c:pt>
                <c:pt idx="93">
                  <c:v>0.92434352404105902</c:v>
                </c:pt>
                <c:pt idx="94">
                  <c:v>0.91703072275644171</c:v>
                </c:pt>
                <c:pt idx="95">
                  <c:v>0.9139749758207415</c:v>
                </c:pt>
                <c:pt idx="96">
                  <c:v>0.91320909131902539</c:v>
                </c:pt>
                <c:pt idx="97">
                  <c:v>0.91122488587892581</c:v>
                </c:pt>
                <c:pt idx="98">
                  <c:v>0.90599257384699683</c:v>
                </c:pt>
                <c:pt idx="99">
                  <c:v>0.90549043691927389</c:v>
                </c:pt>
                <c:pt idx="100">
                  <c:v>0.90623874812558614</c:v>
                </c:pt>
                <c:pt idx="101">
                  <c:v>0.89707997543028872</c:v>
                </c:pt>
                <c:pt idx="102">
                  <c:v>0.89692539504489488</c:v>
                </c:pt>
                <c:pt idx="103">
                  <c:v>0.89122045066551059</c:v>
                </c:pt>
                <c:pt idx="104">
                  <c:v>0.88925747823418089</c:v>
                </c:pt>
                <c:pt idx="105">
                  <c:v>0.88764942742305619</c:v>
                </c:pt>
                <c:pt idx="106">
                  <c:v>0.88921325234402593</c:v>
                </c:pt>
                <c:pt idx="107">
                  <c:v>0.92999494046083619</c:v>
                </c:pt>
                <c:pt idx="108">
                  <c:v>0.95064136107909558</c:v>
                </c:pt>
                <c:pt idx="109">
                  <c:v>0.94952824578669304</c:v>
                </c:pt>
                <c:pt idx="110">
                  <c:v>0.94183812760711616</c:v>
                </c:pt>
                <c:pt idx="111">
                  <c:v>0.93535020541043468</c:v>
                </c:pt>
                <c:pt idx="112">
                  <c:v>0.9298982013471937</c:v>
                </c:pt>
                <c:pt idx="113">
                  <c:v>0.93396835859405791</c:v>
                </c:pt>
                <c:pt idx="114">
                  <c:v>0.93115538856583135</c:v>
                </c:pt>
                <c:pt idx="115">
                  <c:v>0.92222761557326971</c:v>
                </c:pt>
                <c:pt idx="116">
                  <c:v>0.93082681962832092</c:v>
                </c:pt>
                <c:pt idx="117">
                  <c:v>0.9269978607605478</c:v>
                </c:pt>
                <c:pt idx="118">
                  <c:v>0.92513929796968197</c:v>
                </c:pt>
                <c:pt idx="119">
                  <c:v>0.91831997137368904</c:v>
                </c:pt>
                <c:pt idx="120">
                  <c:v>0.91903960133738416</c:v>
                </c:pt>
                <c:pt idx="121">
                  <c:v>0.91900952491247523</c:v>
                </c:pt>
                <c:pt idx="122">
                  <c:v>0.91704815090253289</c:v>
                </c:pt>
                <c:pt idx="123">
                  <c:v>0.94243258109913441</c:v>
                </c:pt>
                <c:pt idx="124">
                  <c:v>0.9243538388374718</c:v>
                </c:pt>
                <c:pt idx="125">
                  <c:v>0.91766692950819329</c:v>
                </c:pt>
                <c:pt idx="126">
                  <c:v>0.91730559248582011</c:v>
                </c:pt>
                <c:pt idx="127">
                  <c:v>0.90514203687521322</c:v>
                </c:pt>
                <c:pt idx="128">
                  <c:v>0.908652590776027</c:v>
                </c:pt>
                <c:pt idx="129">
                  <c:v>0.93364122841727126</c:v>
                </c:pt>
                <c:pt idx="130">
                  <c:v>0.93186628704322716</c:v>
                </c:pt>
                <c:pt idx="131">
                  <c:v>0.93027159666257553</c:v>
                </c:pt>
                <c:pt idx="132">
                  <c:v>0.92600385429473075</c:v>
                </c:pt>
                <c:pt idx="133">
                  <c:v>0.92548196708474895</c:v>
                </c:pt>
                <c:pt idx="134">
                  <c:v>0.91936696704319221</c:v>
                </c:pt>
                <c:pt idx="135">
                  <c:v>0.90952326254951266</c:v>
                </c:pt>
                <c:pt idx="136">
                  <c:v>0.90265424904232172</c:v>
                </c:pt>
                <c:pt idx="137">
                  <c:v>0.90119110879444919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F-B848-BD25-635F64B9F433}"/>
            </c:ext>
          </c:extLst>
        </c:ser>
        <c:ser>
          <c:idx val="1"/>
          <c:order val="1"/>
          <c:tx>
            <c:v>Fitted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noblank_ratio!$D$2:$D$139</c:f>
              <c:numCache>
                <c:formatCode>0.000</c:formatCode>
                <c:ptCount val="138"/>
                <c:pt idx="0">
                  <c:v>4.3865790000000002</c:v>
                </c:pt>
                <c:pt idx="1">
                  <c:v>4.4196340000000003</c:v>
                </c:pt>
                <c:pt idx="2">
                  <c:v>4.534281</c:v>
                </c:pt>
                <c:pt idx="3">
                  <c:v>4.569985</c:v>
                </c:pt>
                <c:pt idx="4">
                  <c:v>4.6512599999999997</c:v>
                </c:pt>
                <c:pt idx="5">
                  <c:v>4.6961120000000003</c:v>
                </c:pt>
                <c:pt idx="6">
                  <c:v>4.9967899999999998</c:v>
                </c:pt>
                <c:pt idx="7">
                  <c:v>5.0074449999999997</c:v>
                </c:pt>
                <c:pt idx="8">
                  <c:v>5.0180309999999997</c:v>
                </c:pt>
                <c:pt idx="9">
                  <c:v>5.1372079999999993</c:v>
                </c:pt>
                <c:pt idx="10">
                  <c:v>5.1494139999999993</c:v>
                </c:pt>
                <c:pt idx="11">
                  <c:v>5.3121549999999989</c:v>
                </c:pt>
                <c:pt idx="12">
                  <c:v>5.5347099999999987</c:v>
                </c:pt>
                <c:pt idx="13">
                  <c:v>5.7126769999999985</c:v>
                </c:pt>
                <c:pt idx="14">
                  <c:v>5.7800049999999983</c:v>
                </c:pt>
                <c:pt idx="15">
                  <c:v>6.059651999999998</c:v>
                </c:pt>
                <c:pt idx="16">
                  <c:v>6.4522049999999984</c:v>
                </c:pt>
                <c:pt idx="17">
                  <c:v>6.4641219999999988</c:v>
                </c:pt>
                <c:pt idx="18">
                  <c:v>6.8073989999999984</c:v>
                </c:pt>
                <c:pt idx="19">
                  <c:v>7.1973069999999986</c:v>
                </c:pt>
                <c:pt idx="20">
                  <c:v>7.4783899999999983</c:v>
                </c:pt>
                <c:pt idx="21">
                  <c:v>7.5336849999999984</c:v>
                </c:pt>
                <c:pt idx="22">
                  <c:v>8.0169169999999976</c:v>
                </c:pt>
                <c:pt idx="23">
                  <c:v>8.5536669999999972</c:v>
                </c:pt>
                <c:pt idx="24">
                  <c:v>9.0075769999999977</c:v>
                </c:pt>
                <c:pt idx="25">
                  <c:v>9.2381999999999973</c:v>
                </c:pt>
                <c:pt idx="26">
                  <c:v>9.4608679999999978</c:v>
                </c:pt>
                <c:pt idx="27">
                  <c:v>9.9036719999999985</c:v>
                </c:pt>
                <c:pt idx="28">
                  <c:v>10.133277999999999</c:v>
                </c:pt>
                <c:pt idx="29">
                  <c:v>10.255861999999999</c:v>
                </c:pt>
                <c:pt idx="30">
                  <c:v>10.419540999999999</c:v>
                </c:pt>
                <c:pt idx="31">
                  <c:v>10.995846999999999</c:v>
                </c:pt>
                <c:pt idx="32">
                  <c:v>11.095606</c:v>
                </c:pt>
                <c:pt idx="33">
                  <c:v>11.703668</c:v>
                </c:pt>
                <c:pt idx="34">
                  <c:v>12.487965000000001</c:v>
                </c:pt>
                <c:pt idx="35">
                  <c:v>12.769222000000001</c:v>
                </c:pt>
                <c:pt idx="36">
                  <c:v>13.166003000000002</c:v>
                </c:pt>
                <c:pt idx="37">
                  <c:v>13.254972</c:v>
                </c:pt>
                <c:pt idx="38">
                  <c:v>13.525080000000001</c:v>
                </c:pt>
                <c:pt idx="39">
                  <c:v>14.143421</c:v>
                </c:pt>
                <c:pt idx="40">
                  <c:v>14.544423</c:v>
                </c:pt>
                <c:pt idx="41">
                  <c:v>14.738835</c:v>
                </c:pt>
                <c:pt idx="42">
                  <c:v>15.293229999999999</c:v>
                </c:pt>
                <c:pt idx="43">
                  <c:v>15.899255999999999</c:v>
                </c:pt>
                <c:pt idx="44">
                  <c:v>16.485803000000001</c:v>
                </c:pt>
                <c:pt idx="45">
                  <c:v>16.983535</c:v>
                </c:pt>
                <c:pt idx="46">
                  <c:v>17.358938999999999</c:v>
                </c:pt>
                <c:pt idx="47">
                  <c:v>17.883262999999999</c:v>
                </c:pt>
                <c:pt idx="48">
                  <c:v>18.190601000000001</c:v>
                </c:pt>
                <c:pt idx="49">
                  <c:v>18.761478</c:v>
                </c:pt>
                <c:pt idx="50">
                  <c:v>19.335761000000002</c:v>
                </c:pt>
                <c:pt idx="51">
                  <c:v>19.861027</c:v>
                </c:pt>
                <c:pt idx="52">
                  <c:v>20.415611999999999</c:v>
                </c:pt>
                <c:pt idx="53">
                  <c:v>20.602522999999998</c:v>
                </c:pt>
                <c:pt idx="54">
                  <c:v>21.147080999999996</c:v>
                </c:pt>
                <c:pt idx="55">
                  <c:v>21.877980999999995</c:v>
                </c:pt>
                <c:pt idx="56">
                  <c:v>22.375134999999993</c:v>
                </c:pt>
                <c:pt idx="57">
                  <c:v>22.575082999999992</c:v>
                </c:pt>
                <c:pt idx="58">
                  <c:v>22.728601999999992</c:v>
                </c:pt>
                <c:pt idx="59">
                  <c:v>23.137213999999993</c:v>
                </c:pt>
                <c:pt idx="60">
                  <c:v>23.175997999999993</c:v>
                </c:pt>
                <c:pt idx="61">
                  <c:v>23.784942999999991</c:v>
                </c:pt>
                <c:pt idx="62">
                  <c:v>23.95752199999999</c:v>
                </c:pt>
                <c:pt idx="63">
                  <c:v>24.03976599999999</c:v>
                </c:pt>
                <c:pt idx="64">
                  <c:v>24.098286999999988</c:v>
                </c:pt>
                <c:pt idx="65">
                  <c:v>24.47647799999999</c:v>
                </c:pt>
                <c:pt idx="66">
                  <c:v>24.82570299999999</c:v>
                </c:pt>
                <c:pt idx="67">
                  <c:v>24.867927999999988</c:v>
                </c:pt>
                <c:pt idx="68">
                  <c:v>25.231087999999989</c:v>
                </c:pt>
                <c:pt idx="69">
                  <c:v>25.26483099999999</c:v>
                </c:pt>
                <c:pt idx="70">
                  <c:v>25.291467999999991</c:v>
                </c:pt>
                <c:pt idx="71">
                  <c:v>25.738503999999992</c:v>
                </c:pt>
                <c:pt idx="72">
                  <c:v>25.892879999999991</c:v>
                </c:pt>
                <c:pt idx="73">
                  <c:v>26.274353999999992</c:v>
                </c:pt>
                <c:pt idx="74">
                  <c:v>26.595414999999992</c:v>
                </c:pt>
                <c:pt idx="75">
                  <c:v>26.904035999999991</c:v>
                </c:pt>
                <c:pt idx="76">
                  <c:v>27.089449999999992</c:v>
                </c:pt>
                <c:pt idx="77">
                  <c:v>27.544641999999993</c:v>
                </c:pt>
                <c:pt idx="78">
                  <c:v>28.071781999999992</c:v>
                </c:pt>
                <c:pt idx="79">
                  <c:v>28.30303099999999</c:v>
                </c:pt>
                <c:pt idx="80">
                  <c:v>28.412628999999988</c:v>
                </c:pt>
                <c:pt idx="81">
                  <c:v>28.590715999999986</c:v>
                </c:pt>
                <c:pt idx="82">
                  <c:v>29.029622999999987</c:v>
                </c:pt>
                <c:pt idx="83">
                  <c:v>29.069120999999985</c:v>
                </c:pt>
                <c:pt idx="84">
                  <c:v>29.244414999999986</c:v>
                </c:pt>
                <c:pt idx="85">
                  <c:v>29.322340999999987</c:v>
                </c:pt>
                <c:pt idx="86">
                  <c:v>29.363991999999989</c:v>
                </c:pt>
                <c:pt idx="87">
                  <c:v>29.583731999999991</c:v>
                </c:pt>
                <c:pt idx="88">
                  <c:v>29.592874999999992</c:v>
                </c:pt>
                <c:pt idx="89">
                  <c:v>29.842294999999993</c:v>
                </c:pt>
                <c:pt idx="90">
                  <c:v>30.295339999999992</c:v>
                </c:pt>
                <c:pt idx="91">
                  <c:v>30.515521999999994</c:v>
                </c:pt>
                <c:pt idx="92">
                  <c:v>30.615646999999992</c:v>
                </c:pt>
                <c:pt idx="93">
                  <c:v>31.051768999999993</c:v>
                </c:pt>
                <c:pt idx="94">
                  <c:v>31.473665999999994</c:v>
                </c:pt>
                <c:pt idx="95">
                  <c:v>32.023296999999992</c:v>
                </c:pt>
                <c:pt idx="96">
                  <c:v>32.259669999999993</c:v>
                </c:pt>
                <c:pt idx="97">
                  <c:v>32.346118999999995</c:v>
                </c:pt>
                <c:pt idx="98">
                  <c:v>32.746163999999993</c:v>
                </c:pt>
                <c:pt idx="99">
                  <c:v>32.82044599999999</c:v>
                </c:pt>
                <c:pt idx="100">
                  <c:v>32.901248999999993</c:v>
                </c:pt>
                <c:pt idx="101">
                  <c:v>33.392175999999992</c:v>
                </c:pt>
                <c:pt idx="102">
                  <c:v>33.492982999999995</c:v>
                </c:pt>
                <c:pt idx="103">
                  <c:v>33.747792999999994</c:v>
                </c:pt>
                <c:pt idx="104">
                  <c:v>34.354557999999997</c:v>
                </c:pt>
                <c:pt idx="105">
                  <c:v>34.701307999999997</c:v>
                </c:pt>
                <c:pt idx="106">
                  <c:v>35.167092999999994</c:v>
                </c:pt>
                <c:pt idx="107">
                  <c:v>35.736233999999996</c:v>
                </c:pt>
                <c:pt idx="108">
                  <c:v>36.160286999999997</c:v>
                </c:pt>
                <c:pt idx="109">
                  <c:v>36.183266000000003</c:v>
                </c:pt>
                <c:pt idx="110">
                  <c:v>36.274850000000001</c:v>
                </c:pt>
                <c:pt idx="111">
                  <c:v>36.779871999999997</c:v>
                </c:pt>
                <c:pt idx="112">
                  <c:v>37.279432</c:v>
                </c:pt>
                <c:pt idx="113">
                  <c:v>37.696638</c:v>
                </c:pt>
                <c:pt idx="114">
                  <c:v>38.115316</c:v>
                </c:pt>
                <c:pt idx="115">
                  <c:v>38.500501999999997</c:v>
                </c:pt>
                <c:pt idx="116">
                  <c:v>38.954800999999996</c:v>
                </c:pt>
                <c:pt idx="117">
                  <c:v>38.999092999999995</c:v>
                </c:pt>
                <c:pt idx="118">
                  <c:v>39.503742999999993</c:v>
                </c:pt>
                <c:pt idx="119">
                  <c:v>39.973431999999995</c:v>
                </c:pt>
                <c:pt idx="120">
                  <c:v>40.001186999999994</c:v>
                </c:pt>
                <c:pt idx="121">
                  <c:v>40.223919999999993</c:v>
                </c:pt>
                <c:pt idx="122">
                  <c:v>40.40372099999999</c:v>
                </c:pt>
                <c:pt idx="123">
                  <c:v>40.681127999999987</c:v>
                </c:pt>
                <c:pt idx="124">
                  <c:v>41.302900999999984</c:v>
                </c:pt>
                <c:pt idx="125">
                  <c:v>41.682269999999981</c:v>
                </c:pt>
                <c:pt idx="126">
                  <c:v>42.150355999999981</c:v>
                </c:pt>
                <c:pt idx="127">
                  <c:v>42.718233999999981</c:v>
                </c:pt>
                <c:pt idx="128">
                  <c:v>42.862676999999984</c:v>
                </c:pt>
                <c:pt idx="129">
                  <c:v>43.101736999999986</c:v>
                </c:pt>
                <c:pt idx="130">
                  <c:v>43.310395999999983</c:v>
                </c:pt>
                <c:pt idx="131">
                  <c:v>43.545164999999983</c:v>
                </c:pt>
                <c:pt idx="132">
                  <c:v>43.967550999999986</c:v>
                </c:pt>
                <c:pt idx="133">
                  <c:v>44.268452999999987</c:v>
                </c:pt>
                <c:pt idx="134">
                  <c:v>44.717933999999985</c:v>
                </c:pt>
                <c:pt idx="135">
                  <c:v>45.186088999999988</c:v>
                </c:pt>
                <c:pt idx="136">
                  <c:v>45.530646999999988</c:v>
                </c:pt>
                <c:pt idx="137">
                  <c:v>45.91567899999999</c:v>
                </c:pt>
              </c:numCache>
            </c:numRef>
          </c:xVal>
          <c:yVal>
            <c:numRef>
              <c:f>noblank_ratio!$I$2:$I$139</c:f>
              <c:numCache>
                <c:formatCode>General</c:formatCode>
                <c:ptCount val="138"/>
                <c:pt idx="0">
                  <c:v>0.98093680548560003</c:v>
                </c:pt>
                <c:pt idx="1">
                  <c:v>0.9808120691376</c:v>
                </c:pt>
                <c:pt idx="2">
                  <c:v>0.98037943721840004</c:v>
                </c:pt>
                <c:pt idx="3">
                  <c:v>0.98024470460400004</c:v>
                </c:pt>
                <c:pt idx="4">
                  <c:v>0.97993800526399999</c:v>
                </c:pt>
                <c:pt idx="5">
                  <c:v>0.9797687517568</c:v>
                </c:pt>
                <c:pt idx="6">
                  <c:v>0.97863411325600003</c:v>
                </c:pt>
                <c:pt idx="7">
                  <c:v>0.97859390554799996</c:v>
                </c:pt>
                <c:pt idx="8">
                  <c:v>0.97855395821839997</c:v>
                </c:pt>
                <c:pt idx="9">
                  <c:v>0.97810423189119999</c:v>
                </c:pt>
                <c:pt idx="10">
                  <c:v>0.97805817132959993</c:v>
                </c:pt>
                <c:pt idx="11">
                  <c:v>0.97744405189200001</c:v>
                </c:pt>
                <c:pt idx="12">
                  <c:v>0.97660421834400002</c:v>
                </c:pt>
                <c:pt idx="13">
                  <c:v>0.97593264207279995</c:v>
                </c:pt>
                <c:pt idx="14">
                  <c:v>0.97567857313200002</c:v>
                </c:pt>
                <c:pt idx="15">
                  <c:v>0.97462329721279994</c:v>
                </c:pt>
                <c:pt idx="16">
                  <c:v>0.97314195921199997</c:v>
                </c:pt>
                <c:pt idx="17">
                  <c:v>0.97309698922080001</c:v>
                </c:pt>
                <c:pt idx="18">
                  <c:v>0.97180159913359998</c:v>
                </c:pt>
                <c:pt idx="19">
                  <c:v>0.97033024230480003</c:v>
                </c:pt>
                <c:pt idx="20">
                  <c:v>0.96926954749600003</c:v>
                </c:pt>
                <c:pt idx="21">
                  <c:v>0.969060886284</c:v>
                </c:pt>
                <c:pt idx="22">
                  <c:v>0.96723736200879995</c:v>
                </c:pt>
                <c:pt idx="23">
                  <c:v>0.96521188220880005</c:v>
                </c:pt>
                <c:pt idx="24">
                  <c:v>0.96349900743280004</c:v>
                </c:pt>
                <c:pt idx="25">
                  <c:v>0.96262872848000003</c:v>
                </c:pt>
                <c:pt idx="26">
                  <c:v>0.96178846851520006</c:v>
                </c:pt>
                <c:pt idx="27">
                  <c:v>0.96011750334080004</c:v>
                </c:pt>
                <c:pt idx="28">
                  <c:v>0.95925106213919997</c:v>
                </c:pt>
                <c:pt idx="29">
                  <c:v>0.95878847915679999</c:v>
                </c:pt>
                <c:pt idx="30">
                  <c:v>0.95817082008239995</c:v>
                </c:pt>
                <c:pt idx="31">
                  <c:v>0.95599607176080004</c:v>
                </c:pt>
                <c:pt idx="32">
                  <c:v>0.95561962119840005</c:v>
                </c:pt>
                <c:pt idx="33">
                  <c:v>0.9533250384352</c:v>
                </c:pt>
                <c:pt idx="34">
                  <c:v>0.95036541527599994</c:v>
                </c:pt>
                <c:pt idx="35">
                  <c:v>0.94930406386080002</c:v>
                </c:pt>
                <c:pt idx="36">
                  <c:v>0.94780677107919997</c:v>
                </c:pt>
                <c:pt idx="37">
                  <c:v>0.94747103766079999</c:v>
                </c:pt>
                <c:pt idx="38">
                  <c:v>0.946451758112</c:v>
                </c:pt>
                <c:pt idx="39">
                  <c:v>0.94411838651439994</c:v>
                </c:pt>
                <c:pt idx="40">
                  <c:v>0.94260516536719996</c:v>
                </c:pt>
                <c:pt idx="41">
                  <c:v>0.941871532244</c:v>
                </c:pt>
                <c:pt idx="42">
                  <c:v>0.93977946727200001</c:v>
                </c:pt>
                <c:pt idx="43">
                  <c:v>0.93749256755840005</c:v>
                </c:pt>
                <c:pt idx="44">
                  <c:v>0.9352791737992</c:v>
                </c:pt>
                <c:pt idx="45">
                  <c:v>0.93340093232400001</c:v>
                </c:pt>
                <c:pt idx="46">
                  <c:v>0.93198430778959995</c:v>
                </c:pt>
                <c:pt idx="47">
                  <c:v>0.93000571874320004</c:v>
                </c:pt>
                <c:pt idx="48">
                  <c:v>0.92884594806639997</c:v>
                </c:pt>
                <c:pt idx="49">
                  <c:v>0.92669168661919998</c:v>
                </c:pt>
                <c:pt idx="50">
                  <c:v>0.92452457229039997</c:v>
                </c:pt>
                <c:pt idx="51">
                  <c:v>0.92254242851279999</c:v>
                </c:pt>
                <c:pt idx="52">
                  <c:v>0.92044964655679995</c:v>
                </c:pt>
                <c:pt idx="53">
                  <c:v>0.91974431920720001</c:v>
                </c:pt>
                <c:pt idx="54">
                  <c:v>0.91768937513839999</c:v>
                </c:pt>
                <c:pt idx="55">
                  <c:v>0.91493125089839999</c:v>
                </c:pt>
                <c:pt idx="56">
                  <c:v>0.91305519056399997</c:v>
                </c:pt>
                <c:pt idx="57">
                  <c:v>0.91230066679120003</c:v>
                </c:pt>
                <c:pt idx="58">
                  <c:v>0.91172134749279998</c:v>
                </c:pt>
                <c:pt idx="59">
                  <c:v>0.91017940924960006</c:v>
                </c:pt>
                <c:pt idx="60">
                  <c:v>0.91003305394720002</c:v>
                </c:pt>
                <c:pt idx="61">
                  <c:v>0.90773513909519998</c:v>
                </c:pt>
                <c:pt idx="62">
                  <c:v>0.9070838949808</c:v>
                </c:pt>
                <c:pt idx="63">
                  <c:v>0.94343553935940017</c:v>
                </c:pt>
                <c:pt idx="64">
                  <c:v>0.94322462382330019</c:v>
                </c:pt>
                <c:pt idx="65">
                  <c:v>0.94186158564020017</c:v>
                </c:pt>
                <c:pt idx="66">
                  <c:v>0.94060294381770015</c:v>
                </c:pt>
                <c:pt idx="67">
                  <c:v>0.94045076069520017</c:v>
                </c:pt>
                <c:pt idx="68">
                  <c:v>0.93914189573920015</c:v>
                </c:pt>
                <c:pt idx="69">
                  <c:v>0.93902028259290016</c:v>
                </c:pt>
                <c:pt idx="70">
                  <c:v>0.93892428018120011</c:v>
                </c:pt>
                <c:pt idx="71">
                  <c:v>0.93731311773360015</c:v>
                </c:pt>
                <c:pt idx="72">
                  <c:v>0.9367567311920002</c:v>
                </c:pt>
                <c:pt idx="73">
                  <c:v>0.93538186074860019</c:v>
                </c:pt>
                <c:pt idx="74">
                  <c:v>0.93422472479850016</c:v>
                </c:pt>
                <c:pt idx="75">
                  <c:v>0.93311242385240012</c:v>
                </c:pt>
                <c:pt idx="76">
                  <c:v>0.93244417325500017</c:v>
                </c:pt>
                <c:pt idx="77">
                  <c:v>0.93080361576780013</c:v>
                </c:pt>
                <c:pt idx="78">
                  <c:v>0.94869461433059987</c:v>
                </c:pt>
                <c:pt idx="79">
                  <c:v>0.94660835522729991</c:v>
                </c:pt>
                <c:pt idx="80">
                  <c:v>0.94561959495070003</c:v>
                </c:pt>
                <c:pt idx="81">
                  <c:v>0.94401294746280007</c:v>
                </c:pt>
                <c:pt idx="82">
                  <c:v>0.94005326018089996</c:v>
                </c:pt>
                <c:pt idx="83">
                  <c:v>0.93969692107430003</c:v>
                </c:pt>
                <c:pt idx="84">
                  <c:v>0.93811547119450001</c:v>
                </c:pt>
                <c:pt idx="85">
                  <c:v>0.93741244620029995</c:v>
                </c:pt>
                <c:pt idx="86">
                  <c:v>0.93703668337359991</c:v>
                </c:pt>
                <c:pt idx="87">
                  <c:v>0.93505425501560002</c:v>
                </c:pt>
                <c:pt idx="88">
                  <c:v>0.93497176961249995</c:v>
                </c:pt>
                <c:pt idx="89">
                  <c:v>0.93272157719850002</c:v>
                </c:pt>
                <c:pt idx="90">
                  <c:v>0.92863434112199994</c:v>
                </c:pt>
                <c:pt idx="91">
                  <c:v>0.92664792517259986</c:v>
                </c:pt>
                <c:pt idx="92">
                  <c:v>0.9257446274601</c:v>
                </c:pt>
                <c:pt idx="93">
                  <c:v>0.92181006561269996</c:v>
                </c:pt>
                <c:pt idx="94">
                  <c:v>0.9180038374477999</c:v>
                </c:pt>
                <c:pt idx="95">
                  <c:v>0.91304523145509997</c:v>
                </c:pt>
                <c:pt idx="96">
                  <c:v>0.91091274516099996</c:v>
                </c:pt>
                <c:pt idx="97">
                  <c:v>0.91013282821769992</c:v>
                </c:pt>
                <c:pt idx="98">
                  <c:v>0.90652374224119991</c:v>
                </c:pt>
                <c:pt idx="99">
                  <c:v>0.90585359232179996</c:v>
                </c:pt>
                <c:pt idx="100">
                  <c:v>0.90512461189670002</c:v>
                </c:pt>
                <c:pt idx="101">
                  <c:v>0.90069561578079993</c:v>
                </c:pt>
                <c:pt idx="102">
                  <c:v>0.89978616526889987</c:v>
                </c:pt>
                <c:pt idx="103">
                  <c:v>0.89748734589189993</c:v>
                </c:pt>
                <c:pt idx="104">
                  <c:v>0.89201329409139984</c:v>
                </c:pt>
                <c:pt idx="105">
                  <c:v>0.88888501961639987</c:v>
                </c:pt>
                <c:pt idx="106">
                  <c:v>0.88468284708189993</c:v>
                </c:pt>
                <c:pt idx="107">
                  <c:v>0.94168059015420003</c:v>
                </c:pt>
                <c:pt idx="108">
                  <c:v>0.93991072014810007</c:v>
                </c:pt>
                <c:pt idx="109">
                  <c:v>0.93981481269580003</c:v>
                </c:pt>
                <c:pt idx="110">
                  <c:v>0.93943256855500001</c:v>
                </c:pt>
                <c:pt idx="111">
                  <c:v>0.93732475823360006</c:v>
                </c:pt>
                <c:pt idx="112">
                  <c:v>0.93523974466160009</c:v>
                </c:pt>
                <c:pt idx="113">
                  <c:v>0.93349845197940007</c:v>
                </c:pt>
                <c:pt idx="114">
                  <c:v>0.93175101561080009</c:v>
                </c:pt>
                <c:pt idx="115">
                  <c:v>0.93014336480260007</c:v>
                </c:pt>
                <c:pt idx="116">
                  <c:v>0.92824725706630007</c:v>
                </c:pt>
                <c:pt idx="117">
                  <c:v>0.92806239554590009</c:v>
                </c:pt>
                <c:pt idx="118">
                  <c:v>0.92595613784090003</c:v>
                </c:pt>
                <c:pt idx="119">
                  <c:v>0.92399579686160005</c:v>
                </c:pt>
                <c:pt idx="120">
                  <c:v>0.92387995581810012</c:v>
                </c:pt>
                <c:pt idx="121">
                  <c:v>0.92295033509600011</c:v>
                </c:pt>
                <c:pt idx="122">
                  <c:v>0.92219989966230009</c:v>
                </c:pt>
                <c:pt idx="123">
                  <c:v>0.92104208606640015</c:v>
                </c:pt>
                <c:pt idx="124">
                  <c:v>0.9184469920963001</c:v>
                </c:pt>
                <c:pt idx="125">
                  <c:v>0.91686361970100017</c:v>
                </c:pt>
                <c:pt idx="126">
                  <c:v>0.9149099691628001</c:v>
                </c:pt>
                <c:pt idx="127">
                  <c:v>0.91253981675420015</c:v>
                </c:pt>
                <c:pt idx="128">
                  <c:v>0.93015334121290016</c:v>
                </c:pt>
                <c:pt idx="129">
                  <c:v>0.92819488997490007</c:v>
                </c:pt>
                <c:pt idx="130">
                  <c:v>0.92648549284920012</c:v>
                </c:pt>
                <c:pt idx="131">
                  <c:v>0.92456219477050006</c:v>
                </c:pt>
                <c:pt idx="132">
                  <c:v>0.92110188194270015</c:v>
                </c:pt>
                <c:pt idx="133">
                  <c:v>0.91863680248810009</c:v>
                </c:pt>
                <c:pt idx="134">
                  <c:v>0.91495451929180005</c:v>
                </c:pt>
                <c:pt idx="135">
                  <c:v>0.91111925308530006</c:v>
                </c:pt>
                <c:pt idx="136">
                  <c:v>0.90829653058190007</c:v>
                </c:pt>
                <c:pt idx="137">
                  <c:v>0.90514223292830009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F-B848-BD25-635F64B9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5104"/>
        <c:axId val="647494208"/>
      </c:scatterChart>
      <c:valAx>
        <c:axId val="6814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Integrated</a:t>
                </a:r>
                <a:r>
                  <a:rPr lang="en-US" baseline="0"/>
                  <a:t> Luminosity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94208"/>
        <c:crosses val="autoZero"/>
        <c:crossBetween val="midCat"/>
      </c:valAx>
      <c:valAx>
        <c:axId val="6474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group5!$D$1:$D$9</c:f>
              <c:numCache>
                <c:formatCode>0.000</c:formatCode>
                <c:ptCount val="9"/>
                <c:pt idx="0">
                  <c:v>42.862676999999984</c:v>
                </c:pt>
                <c:pt idx="1">
                  <c:v>43.310395999999983</c:v>
                </c:pt>
                <c:pt idx="2">
                  <c:v>43.545164999999983</c:v>
                </c:pt>
                <c:pt idx="3">
                  <c:v>43.967550999999986</c:v>
                </c:pt>
                <c:pt idx="4">
                  <c:v>44.268452999999987</c:v>
                </c:pt>
                <c:pt idx="5">
                  <c:v>44.717933999999985</c:v>
                </c:pt>
                <c:pt idx="6">
                  <c:v>45.186088999999988</c:v>
                </c:pt>
                <c:pt idx="7">
                  <c:v>45.530646999999988</c:v>
                </c:pt>
                <c:pt idx="8">
                  <c:v>46.029709999999987</c:v>
                </c:pt>
              </c:numCache>
            </c:numRef>
          </c:xVal>
          <c:yVal>
            <c:numRef>
              <c:f>group5!$L$25:$L$33</c:f>
              <c:numCache>
                <c:formatCode>General</c:formatCode>
                <c:ptCount val="9"/>
                <c:pt idx="0">
                  <c:v>5.2192506960022089E-4</c:v>
                </c:pt>
                <c:pt idx="1">
                  <c:v>-1.287253059097701E-3</c:v>
                </c:pt>
                <c:pt idx="2">
                  <c:v>-5.3338983797941546E-4</c:v>
                </c:pt>
                <c:pt idx="3">
                  <c:v>1.8612375011950073E-3</c:v>
                </c:pt>
                <c:pt idx="4">
                  <c:v>1.9964175340549638E-4</c:v>
                </c:pt>
                <c:pt idx="5">
                  <c:v>-1.9949910078320005E-5</c:v>
                </c:pt>
                <c:pt idx="6">
                  <c:v>-1.2580949820478211E-3</c:v>
                </c:pt>
                <c:pt idx="7">
                  <c:v>1.4118350065472213E-4</c:v>
                </c:pt>
                <c:pt idx="8">
                  <c:v>3.7469996434786983E-4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F-7C42-9195-37D181DFB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42496"/>
        <c:axId val="651374128"/>
      </c:scatterChart>
      <c:valAx>
        <c:axId val="65144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51374128"/>
        <c:crosses val="autoZero"/>
        <c:crossBetween val="midCat"/>
      </c:valAx>
      <c:valAx>
        <c:axId val="65137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42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group5!$D$1:$D$9</c:f>
              <c:numCache>
                <c:formatCode>0.000</c:formatCode>
                <c:ptCount val="9"/>
                <c:pt idx="0">
                  <c:v>42.862676999999984</c:v>
                </c:pt>
                <c:pt idx="1">
                  <c:v>43.310395999999983</c:v>
                </c:pt>
                <c:pt idx="2">
                  <c:v>43.545164999999983</c:v>
                </c:pt>
                <c:pt idx="3">
                  <c:v>43.967550999999986</c:v>
                </c:pt>
                <c:pt idx="4">
                  <c:v>44.268452999999987</c:v>
                </c:pt>
                <c:pt idx="5">
                  <c:v>44.717933999999985</c:v>
                </c:pt>
                <c:pt idx="6">
                  <c:v>45.186088999999988</c:v>
                </c:pt>
                <c:pt idx="7">
                  <c:v>45.530646999999988</c:v>
                </c:pt>
                <c:pt idx="8">
                  <c:v>46.029709999999987</c:v>
                </c:pt>
              </c:numCache>
            </c:numRef>
          </c:xVal>
          <c:yVal>
            <c:numRef>
              <c:f>group5!$F$1:$F$9</c:f>
              <c:numCache>
                <c:formatCode>General</c:formatCode>
                <c:ptCount val="9"/>
                <c:pt idx="0">
                  <c:v>-1.0646845469999999E-2</c:v>
                </c:pt>
                <c:pt idx="1">
                  <c:v>-1.3038024049999999E-2</c:v>
                </c:pt>
                <c:pt idx="2">
                  <c:v>-1.258934257E-2</c:v>
                </c:pt>
                <c:pt idx="3">
                  <c:v>-1.074378472E-2</c:v>
                </c:pt>
                <c:pt idx="4">
                  <c:v>-1.2796530049999999E-2</c:v>
                </c:pt>
                <c:pt idx="5">
                  <c:v>-1.3600412629999999E-2</c:v>
                </c:pt>
                <c:pt idx="6">
                  <c:v>-1.5447123389999999E-2</c:v>
                </c:pt>
                <c:pt idx="7">
                  <c:v>-1.4495743950000001E-2</c:v>
                </c:pt>
                <c:pt idx="8">
                  <c:v>-1.491097121E-2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C0-F049-A5EB-9BD4B3D1D06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group5!$D$1:$D$9</c:f>
              <c:numCache>
                <c:formatCode>0.000</c:formatCode>
                <c:ptCount val="9"/>
                <c:pt idx="0">
                  <c:v>42.862676999999984</c:v>
                </c:pt>
                <c:pt idx="1">
                  <c:v>43.310395999999983</c:v>
                </c:pt>
                <c:pt idx="2">
                  <c:v>43.545164999999983</c:v>
                </c:pt>
                <c:pt idx="3">
                  <c:v>43.967550999999986</c:v>
                </c:pt>
                <c:pt idx="4">
                  <c:v>44.268452999999987</c:v>
                </c:pt>
                <c:pt idx="5">
                  <c:v>44.717933999999985</c:v>
                </c:pt>
                <c:pt idx="6">
                  <c:v>45.186088999999988</c:v>
                </c:pt>
                <c:pt idx="7">
                  <c:v>45.530646999999988</c:v>
                </c:pt>
                <c:pt idx="8">
                  <c:v>46.029709999999987</c:v>
                </c:pt>
              </c:numCache>
            </c:numRef>
          </c:xVal>
          <c:yVal>
            <c:numRef>
              <c:f>group5!$K$25:$K$33</c:f>
              <c:numCache>
                <c:formatCode>General</c:formatCode>
                <c:ptCount val="9"/>
                <c:pt idx="0">
                  <c:v>-1.116877053960022E-2</c:v>
                </c:pt>
                <c:pt idx="1">
                  <c:v>-1.1750770990902298E-2</c:v>
                </c:pt>
                <c:pt idx="2">
                  <c:v>-1.2055952732020585E-2</c:v>
                </c:pt>
                <c:pt idx="3">
                  <c:v>-1.2605022221195007E-2</c:v>
                </c:pt>
                <c:pt idx="4">
                  <c:v>-1.2996171803405496E-2</c:v>
                </c:pt>
                <c:pt idx="5">
                  <c:v>-1.3580462719921679E-2</c:v>
                </c:pt>
                <c:pt idx="6">
                  <c:v>-1.4189028407952178E-2</c:v>
                </c:pt>
                <c:pt idx="7">
                  <c:v>-1.4636927450654723E-2</c:v>
                </c:pt>
                <c:pt idx="8">
                  <c:v>-1.528567117434787E-2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C0-F049-A5EB-9BD4B3D1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41568"/>
        <c:axId val="650876240"/>
      </c:scatterChart>
      <c:valAx>
        <c:axId val="65084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50876240"/>
        <c:crosses val="autoZero"/>
        <c:crossBetween val="midCat"/>
      </c:valAx>
      <c:valAx>
        <c:axId val="65087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841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ratio_group5!$D$2:$D$11</c:f>
              <c:numCache>
                <c:formatCode>0.000</c:formatCode>
                <c:ptCount val="10"/>
                <c:pt idx="0">
                  <c:v>42.862676999999984</c:v>
                </c:pt>
                <c:pt idx="1">
                  <c:v>43.101736999999986</c:v>
                </c:pt>
                <c:pt idx="2">
                  <c:v>43.310395999999983</c:v>
                </c:pt>
                <c:pt idx="3">
                  <c:v>43.545164999999983</c:v>
                </c:pt>
                <c:pt idx="4">
                  <c:v>43.967550999999986</c:v>
                </c:pt>
                <c:pt idx="5">
                  <c:v>44.268452999999987</c:v>
                </c:pt>
                <c:pt idx="6">
                  <c:v>44.717933999999985</c:v>
                </c:pt>
                <c:pt idx="7">
                  <c:v>45.186088999999988</c:v>
                </c:pt>
                <c:pt idx="8">
                  <c:v>45.530646999999988</c:v>
                </c:pt>
                <c:pt idx="9">
                  <c:v>45.91567899999999</c:v>
                </c:pt>
              </c:numCache>
            </c:numRef>
          </c:xVal>
          <c:yVal>
            <c:numRef>
              <c:f>ratio_group5!$L$25:$L$34</c:f>
              <c:numCache>
                <c:formatCode>General</c:formatCode>
                <c:ptCount val="10"/>
                <c:pt idx="0">
                  <c:v>-2.1501329215833032E-2</c:v>
                </c:pt>
                <c:pt idx="1">
                  <c:v>5.4457564574608153E-3</c:v>
                </c:pt>
                <c:pt idx="2">
                  <c:v>5.380209410863479E-3</c:v>
                </c:pt>
                <c:pt idx="3">
                  <c:v>5.7088139605064869E-3</c:v>
                </c:pt>
                <c:pt idx="4">
                  <c:v>4.9013787559900601E-3</c:v>
                </c:pt>
                <c:pt idx="5">
                  <c:v>6.8445669653163232E-3</c:v>
                </c:pt>
                <c:pt idx="6">
                  <c:v>4.4118440922263913E-3</c:v>
                </c:pt>
                <c:pt idx="7">
                  <c:v>-1.5966004732169692E-3</c:v>
                </c:pt>
                <c:pt idx="8">
                  <c:v>-5.6428960977552567E-3</c:v>
                </c:pt>
                <c:pt idx="9">
                  <c:v>-3.9517438555579654E-3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3-1F40-9290-EDB8668EA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96848"/>
        <c:axId val="683998528"/>
      </c:scatterChart>
      <c:valAx>
        <c:axId val="68399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3998528"/>
        <c:crosses val="autoZero"/>
        <c:crossBetween val="midCat"/>
      </c:valAx>
      <c:valAx>
        <c:axId val="683998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996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ratio_group5!$D$2:$D$11</c:f>
              <c:numCache>
                <c:formatCode>0.000</c:formatCode>
                <c:ptCount val="10"/>
                <c:pt idx="0">
                  <c:v>42.862676999999984</c:v>
                </c:pt>
                <c:pt idx="1">
                  <c:v>43.101736999999986</c:v>
                </c:pt>
                <c:pt idx="2">
                  <c:v>43.310395999999983</c:v>
                </c:pt>
                <c:pt idx="3">
                  <c:v>43.545164999999983</c:v>
                </c:pt>
                <c:pt idx="4">
                  <c:v>43.967550999999986</c:v>
                </c:pt>
                <c:pt idx="5">
                  <c:v>44.268452999999987</c:v>
                </c:pt>
                <c:pt idx="6">
                  <c:v>44.717933999999985</c:v>
                </c:pt>
                <c:pt idx="7">
                  <c:v>45.186088999999988</c:v>
                </c:pt>
                <c:pt idx="8">
                  <c:v>45.530646999999988</c:v>
                </c:pt>
                <c:pt idx="9">
                  <c:v>45.91567899999999</c:v>
                </c:pt>
              </c:numCache>
            </c:numRef>
          </c:xVal>
          <c:yVal>
            <c:numRef>
              <c:f>ratio_group5!$H$2:$H$11</c:f>
              <c:numCache>
                <c:formatCode>General</c:formatCode>
                <c:ptCount val="10"/>
                <c:pt idx="0">
                  <c:v>0.908652590776027</c:v>
                </c:pt>
                <c:pt idx="1">
                  <c:v>0.93364122841727126</c:v>
                </c:pt>
                <c:pt idx="2">
                  <c:v>0.93186628704322716</c:v>
                </c:pt>
                <c:pt idx="3">
                  <c:v>0.93027159666257553</c:v>
                </c:pt>
                <c:pt idx="4">
                  <c:v>0.92600385429473075</c:v>
                </c:pt>
                <c:pt idx="5">
                  <c:v>0.92548196708474895</c:v>
                </c:pt>
                <c:pt idx="6">
                  <c:v>0.91936696704319221</c:v>
                </c:pt>
                <c:pt idx="7">
                  <c:v>0.90952326254951266</c:v>
                </c:pt>
                <c:pt idx="8">
                  <c:v>0.90265424904232172</c:v>
                </c:pt>
                <c:pt idx="9">
                  <c:v>0.90119110879444919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4-2045-BB6B-4A7952B6C2C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ratio_group5!$D$2:$D$11</c:f>
              <c:numCache>
                <c:formatCode>0.000</c:formatCode>
                <c:ptCount val="10"/>
                <c:pt idx="0">
                  <c:v>42.862676999999984</c:v>
                </c:pt>
                <c:pt idx="1">
                  <c:v>43.101736999999986</c:v>
                </c:pt>
                <c:pt idx="2">
                  <c:v>43.310395999999983</c:v>
                </c:pt>
                <c:pt idx="3">
                  <c:v>43.545164999999983</c:v>
                </c:pt>
                <c:pt idx="4">
                  <c:v>43.967550999999986</c:v>
                </c:pt>
                <c:pt idx="5">
                  <c:v>44.268452999999987</c:v>
                </c:pt>
                <c:pt idx="6">
                  <c:v>44.717933999999985</c:v>
                </c:pt>
                <c:pt idx="7">
                  <c:v>45.186088999999988</c:v>
                </c:pt>
                <c:pt idx="8">
                  <c:v>45.530646999999988</c:v>
                </c:pt>
                <c:pt idx="9">
                  <c:v>45.91567899999999</c:v>
                </c:pt>
              </c:numCache>
            </c:numRef>
          </c:xVal>
          <c:yVal>
            <c:numRef>
              <c:f>ratio_group5!$K$25:$K$34</c:f>
              <c:numCache>
                <c:formatCode>General</c:formatCode>
                <c:ptCount val="10"/>
                <c:pt idx="0">
                  <c:v>0.93015391999186003</c:v>
                </c:pt>
                <c:pt idx="1">
                  <c:v>0.92819547195981045</c:v>
                </c:pt>
                <c:pt idx="2">
                  <c:v>0.92648607763236368</c:v>
                </c:pt>
                <c:pt idx="3">
                  <c:v>0.92456278270206904</c:v>
                </c:pt>
                <c:pt idx="4">
                  <c:v>0.92110247553874069</c:v>
                </c:pt>
                <c:pt idx="5">
                  <c:v>0.91863740011943262</c:v>
                </c:pt>
                <c:pt idx="6">
                  <c:v>0.91495512295096582</c:v>
                </c:pt>
                <c:pt idx="7">
                  <c:v>0.91111986302272963</c:v>
                </c:pt>
                <c:pt idx="8">
                  <c:v>0.90829714514007698</c:v>
                </c:pt>
                <c:pt idx="9">
                  <c:v>0.90514285265000716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54-2045-BB6B-4A7952B6C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27008"/>
        <c:axId val="681511616"/>
      </c:scatterChart>
      <c:valAx>
        <c:axId val="68342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1511616"/>
        <c:crosses val="autoZero"/>
        <c:crossBetween val="midCat"/>
      </c:valAx>
      <c:valAx>
        <c:axId val="68151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427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ratio_group3!$D$2:$D$30</c:f>
              <c:numCache>
                <c:formatCode>0.000</c:formatCode>
                <c:ptCount val="29"/>
                <c:pt idx="0">
                  <c:v>28.071781999999992</c:v>
                </c:pt>
                <c:pt idx="1">
                  <c:v>28.30303099999999</c:v>
                </c:pt>
                <c:pt idx="2">
                  <c:v>28.412628999999988</c:v>
                </c:pt>
                <c:pt idx="3">
                  <c:v>28.590715999999986</c:v>
                </c:pt>
                <c:pt idx="4">
                  <c:v>29.029622999999987</c:v>
                </c:pt>
                <c:pt idx="5">
                  <c:v>29.069120999999985</c:v>
                </c:pt>
                <c:pt idx="6">
                  <c:v>29.244414999999986</c:v>
                </c:pt>
                <c:pt idx="7">
                  <c:v>29.322340999999987</c:v>
                </c:pt>
                <c:pt idx="8">
                  <c:v>29.363991999999989</c:v>
                </c:pt>
                <c:pt idx="9">
                  <c:v>29.583731999999991</c:v>
                </c:pt>
                <c:pt idx="10">
                  <c:v>29.592874999999992</c:v>
                </c:pt>
                <c:pt idx="11">
                  <c:v>29.842294999999993</c:v>
                </c:pt>
                <c:pt idx="12">
                  <c:v>30.295339999999992</c:v>
                </c:pt>
                <c:pt idx="13">
                  <c:v>30.515521999999994</c:v>
                </c:pt>
                <c:pt idx="14">
                  <c:v>30.615646999999992</c:v>
                </c:pt>
                <c:pt idx="15">
                  <c:v>31.051768999999993</c:v>
                </c:pt>
                <c:pt idx="16">
                  <c:v>31.473665999999994</c:v>
                </c:pt>
                <c:pt idx="17">
                  <c:v>32.023296999999992</c:v>
                </c:pt>
                <c:pt idx="18">
                  <c:v>32.259669999999993</c:v>
                </c:pt>
                <c:pt idx="19">
                  <c:v>32.346118999999995</c:v>
                </c:pt>
                <c:pt idx="20">
                  <c:v>32.746163999999993</c:v>
                </c:pt>
                <c:pt idx="21">
                  <c:v>32.82044599999999</c:v>
                </c:pt>
                <c:pt idx="22">
                  <c:v>32.901248999999993</c:v>
                </c:pt>
                <c:pt idx="23">
                  <c:v>33.392175999999992</c:v>
                </c:pt>
                <c:pt idx="24">
                  <c:v>33.492982999999995</c:v>
                </c:pt>
                <c:pt idx="25">
                  <c:v>33.747792999999994</c:v>
                </c:pt>
                <c:pt idx="26">
                  <c:v>34.354557999999997</c:v>
                </c:pt>
                <c:pt idx="27">
                  <c:v>34.701307999999997</c:v>
                </c:pt>
                <c:pt idx="28">
                  <c:v>35.167092999999994</c:v>
                </c:pt>
              </c:numCache>
            </c:numRef>
          </c:xVal>
          <c:yVal>
            <c:numRef>
              <c:f>ratio_group3!$L$25:$L$53</c:f>
              <c:numCache>
                <c:formatCode>General</c:formatCode>
                <c:ptCount val="29"/>
                <c:pt idx="0">
                  <c:v>-9.391150296392925E-3</c:v>
                </c:pt>
                <c:pt idx="1">
                  <c:v>-6.239045826506584E-3</c:v>
                </c:pt>
                <c:pt idx="2">
                  <c:v>-4.0290784047128936E-3</c:v>
                </c:pt>
                <c:pt idx="3">
                  <c:v>-1.167867628308672E-3</c:v>
                </c:pt>
                <c:pt idx="4">
                  <c:v>9.9064458266373556E-4</c:v>
                </c:pt>
                <c:pt idx="5">
                  <c:v>1.1318518963777668E-3</c:v>
                </c:pt>
                <c:pt idx="6">
                  <c:v>7.4797385077990386E-3</c:v>
                </c:pt>
                <c:pt idx="7">
                  <c:v>6.2647088219316416E-3</c:v>
                </c:pt>
                <c:pt idx="8">
                  <c:v>-4.532252216923438E-3</c:v>
                </c:pt>
                <c:pt idx="9">
                  <c:v>1.6235353652946927E-3</c:v>
                </c:pt>
                <c:pt idx="10">
                  <c:v>3.0432763292128628E-3</c:v>
                </c:pt>
                <c:pt idx="11">
                  <c:v>3.3354395154998606E-3</c:v>
                </c:pt>
                <c:pt idx="12">
                  <c:v>3.6262990163232756E-3</c:v>
                </c:pt>
                <c:pt idx="13">
                  <c:v>2.6061404602290006E-3</c:v>
                </c:pt>
                <c:pt idx="14">
                  <c:v>1.3591368603905751E-3</c:v>
                </c:pt>
                <c:pt idx="15">
                  <c:v>2.5337691906593962E-3</c:v>
                </c:pt>
                <c:pt idx="16">
                  <c:v>-9.7279972460595499E-4</c:v>
                </c:pt>
                <c:pt idx="17">
                  <c:v>9.3006480979018757E-4</c:v>
                </c:pt>
                <c:pt idx="18">
                  <c:v>2.2966689577701427E-3</c:v>
                </c:pt>
                <c:pt idx="19">
                  <c:v>1.0923813224856804E-3</c:v>
                </c:pt>
                <c:pt idx="20">
                  <c:v>-5.3084074625953104E-4</c:v>
                </c:pt>
                <c:pt idx="21">
                  <c:v>-3.6282701431866737E-4</c:v>
                </c:pt>
                <c:pt idx="22">
                  <c:v>1.1144654223430583E-3</c:v>
                </c:pt>
                <c:pt idx="23">
                  <c:v>-3.6153062646777645E-3</c:v>
                </c:pt>
                <c:pt idx="24">
                  <c:v>-2.8604351335705935E-3</c:v>
                </c:pt>
                <c:pt idx="25">
                  <c:v>-6.2665575966232012E-3</c:v>
                </c:pt>
                <c:pt idx="26">
                  <c:v>-2.7554721806826166E-3</c:v>
                </c:pt>
                <c:pt idx="27">
                  <c:v>-1.2352450612396204E-3</c:v>
                </c:pt>
                <c:pt idx="28">
                  <c:v>4.530757036051769E-3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0-5E42-B78F-02138C4B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4816"/>
        <c:axId val="684322336"/>
      </c:scatterChart>
      <c:valAx>
        <c:axId val="68434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4322336"/>
        <c:crosses val="autoZero"/>
        <c:crossBetween val="midCat"/>
      </c:valAx>
      <c:valAx>
        <c:axId val="684322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344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ratio_group3!$D$2:$D$30</c:f>
              <c:numCache>
                <c:formatCode>0.000</c:formatCode>
                <c:ptCount val="29"/>
                <c:pt idx="0">
                  <c:v>28.071781999999992</c:v>
                </c:pt>
                <c:pt idx="1">
                  <c:v>28.30303099999999</c:v>
                </c:pt>
                <c:pt idx="2">
                  <c:v>28.412628999999988</c:v>
                </c:pt>
                <c:pt idx="3">
                  <c:v>28.590715999999986</c:v>
                </c:pt>
                <c:pt idx="4">
                  <c:v>29.029622999999987</c:v>
                </c:pt>
                <c:pt idx="5">
                  <c:v>29.069120999999985</c:v>
                </c:pt>
                <c:pt idx="6">
                  <c:v>29.244414999999986</c:v>
                </c:pt>
                <c:pt idx="7">
                  <c:v>29.322340999999987</c:v>
                </c:pt>
                <c:pt idx="8">
                  <c:v>29.363991999999989</c:v>
                </c:pt>
                <c:pt idx="9">
                  <c:v>29.583731999999991</c:v>
                </c:pt>
                <c:pt idx="10">
                  <c:v>29.592874999999992</c:v>
                </c:pt>
                <c:pt idx="11">
                  <c:v>29.842294999999993</c:v>
                </c:pt>
                <c:pt idx="12">
                  <c:v>30.295339999999992</c:v>
                </c:pt>
                <c:pt idx="13">
                  <c:v>30.515521999999994</c:v>
                </c:pt>
                <c:pt idx="14">
                  <c:v>30.615646999999992</c:v>
                </c:pt>
                <c:pt idx="15">
                  <c:v>31.051768999999993</c:v>
                </c:pt>
                <c:pt idx="16">
                  <c:v>31.473665999999994</c:v>
                </c:pt>
                <c:pt idx="17">
                  <c:v>32.023296999999992</c:v>
                </c:pt>
                <c:pt idx="18">
                  <c:v>32.259669999999993</c:v>
                </c:pt>
                <c:pt idx="19">
                  <c:v>32.346118999999995</c:v>
                </c:pt>
                <c:pt idx="20">
                  <c:v>32.746163999999993</c:v>
                </c:pt>
                <c:pt idx="21">
                  <c:v>32.82044599999999</c:v>
                </c:pt>
                <c:pt idx="22">
                  <c:v>32.901248999999993</c:v>
                </c:pt>
                <c:pt idx="23">
                  <c:v>33.392175999999992</c:v>
                </c:pt>
                <c:pt idx="24">
                  <c:v>33.492982999999995</c:v>
                </c:pt>
                <c:pt idx="25">
                  <c:v>33.747792999999994</c:v>
                </c:pt>
                <c:pt idx="26">
                  <c:v>34.354557999999997</c:v>
                </c:pt>
                <c:pt idx="27">
                  <c:v>34.701307999999997</c:v>
                </c:pt>
                <c:pt idx="28">
                  <c:v>35.167092999999994</c:v>
                </c:pt>
              </c:numCache>
            </c:numRef>
          </c:xVal>
          <c:yVal>
            <c:numRef>
              <c:f>ratio_group3!$H$2:$H$30</c:f>
              <c:numCache>
                <c:formatCode>General</c:formatCode>
                <c:ptCount val="29"/>
                <c:pt idx="0">
                  <c:v>0.93930318296923077</c:v>
                </c:pt>
                <c:pt idx="1">
                  <c:v>0.9403690260312848</c:v>
                </c:pt>
                <c:pt idx="2">
                  <c:v>0.94159023208426995</c:v>
                </c:pt>
                <c:pt idx="3">
                  <c:v>0.94284479359803242</c:v>
                </c:pt>
                <c:pt idx="4">
                  <c:v>0.94104361415313831</c:v>
                </c:pt>
                <c:pt idx="5">
                  <c:v>0.9408284819666316</c:v>
                </c:pt>
                <c:pt idx="6">
                  <c:v>0.94559491695134501</c:v>
                </c:pt>
                <c:pt idx="7">
                  <c:v>0.94367686149469909</c:v>
                </c:pt>
                <c:pt idx="8">
                  <c:v>0.93250413721406733</c:v>
                </c:pt>
                <c:pt idx="9">
                  <c:v>0.93667749424844693</c:v>
                </c:pt>
                <c:pt idx="10">
                  <c:v>0.9380147497181498</c:v>
                </c:pt>
                <c:pt idx="11">
                  <c:v>0.9360567180048196</c:v>
                </c:pt>
                <c:pt idx="12">
                  <c:v>0.93226033691428301</c:v>
                </c:pt>
                <c:pt idx="13">
                  <c:v>0.92925376021454553</c:v>
                </c:pt>
                <c:pt idx="14">
                  <c:v>0.92710345790440252</c:v>
                </c:pt>
                <c:pt idx="15">
                  <c:v>0.92434352404105902</c:v>
                </c:pt>
                <c:pt idx="16">
                  <c:v>0.91703072275644171</c:v>
                </c:pt>
                <c:pt idx="17">
                  <c:v>0.9139749758207415</c:v>
                </c:pt>
                <c:pt idx="18">
                  <c:v>0.91320909131902539</c:v>
                </c:pt>
                <c:pt idx="19">
                  <c:v>0.91122488587892581</c:v>
                </c:pt>
                <c:pt idx="20">
                  <c:v>0.90599257384699683</c:v>
                </c:pt>
                <c:pt idx="21">
                  <c:v>0.90549043691927389</c:v>
                </c:pt>
                <c:pt idx="22">
                  <c:v>0.90623874812558614</c:v>
                </c:pt>
                <c:pt idx="23">
                  <c:v>0.89707997543028872</c:v>
                </c:pt>
                <c:pt idx="24">
                  <c:v>0.89692539504489488</c:v>
                </c:pt>
                <c:pt idx="25">
                  <c:v>0.89122045066551059</c:v>
                </c:pt>
                <c:pt idx="26">
                  <c:v>0.88925747823418089</c:v>
                </c:pt>
                <c:pt idx="27">
                  <c:v>0.88764942742305619</c:v>
                </c:pt>
                <c:pt idx="28">
                  <c:v>0.88921325234402593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7-E349-8432-DCBC258649C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ratio_group3!$D$2:$D$30</c:f>
              <c:numCache>
                <c:formatCode>0.000</c:formatCode>
                <c:ptCount val="29"/>
                <c:pt idx="0">
                  <c:v>28.071781999999992</c:v>
                </c:pt>
                <c:pt idx="1">
                  <c:v>28.30303099999999</c:v>
                </c:pt>
                <c:pt idx="2">
                  <c:v>28.412628999999988</c:v>
                </c:pt>
                <c:pt idx="3">
                  <c:v>28.590715999999986</c:v>
                </c:pt>
                <c:pt idx="4">
                  <c:v>29.029622999999987</c:v>
                </c:pt>
                <c:pt idx="5">
                  <c:v>29.069120999999985</c:v>
                </c:pt>
                <c:pt idx="6">
                  <c:v>29.244414999999986</c:v>
                </c:pt>
                <c:pt idx="7">
                  <c:v>29.322340999999987</c:v>
                </c:pt>
                <c:pt idx="8">
                  <c:v>29.363991999999989</c:v>
                </c:pt>
                <c:pt idx="9">
                  <c:v>29.583731999999991</c:v>
                </c:pt>
                <c:pt idx="10">
                  <c:v>29.592874999999992</c:v>
                </c:pt>
                <c:pt idx="11">
                  <c:v>29.842294999999993</c:v>
                </c:pt>
                <c:pt idx="12">
                  <c:v>30.295339999999992</c:v>
                </c:pt>
                <c:pt idx="13">
                  <c:v>30.515521999999994</c:v>
                </c:pt>
                <c:pt idx="14">
                  <c:v>30.615646999999992</c:v>
                </c:pt>
                <c:pt idx="15">
                  <c:v>31.051768999999993</c:v>
                </c:pt>
                <c:pt idx="16">
                  <c:v>31.473665999999994</c:v>
                </c:pt>
                <c:pt idx="17">
                  <c:v>32.023296999999992</c:v>
                </c:pt>
                <c:pt idx="18">
                  <c:v>32.259669999999993</c:v>
                </c:pt>
                <c:pt idx="19">
                  <c:v>32.346118999999995</c:v>
                </c:pt>
                <c:pt idx="20">
                  <c:v>32.746163999999993</c:v>
                </c:pt>
                <c:pt idx="21">
                  <c:v>32.82044599999999</c:v>
                </c:pt>
                <c:pt idx="22">
                  <c:v>32.901248999999993</c:v>
                </c:pt>
                <c:pt idx="23">
                  <c:v>33.392175999999992</c:v>
                </c:pt>
                <c:pt idx="24">
                  <c:v>33.492982999999995</c:v>
                </c:pt>
                <c:pt idx="25">
                  <c:v>33.747792999999994</c:v>
                </c:pt>
                <c:pt idx="26">
                  <c:v>34.354557999999997</c:v>
                </c:pt>
                <c:pt idx="27">
                  <c:v>34.701307999999997</c:v>
                </c:pt>
                <c:pt idx="28">
                  <c:v>35.167092999999994</c:v>
                </c:pt>
              </c:numCache>
            </c:numRef>
          </c:xVal>
          <c:yVal>
            <c:numRef>
              <c:f>ratio_group3!$K$25:$K$53</c:f>
              <c:numCache>
                <c:formatCode>General</c:formatCode>
                <c:ptCount val="29"/>
                <c:pt idx="0">
                  <c:v>0.94869433326562369</c:v>
                </c:pt>
                <c:pt idx="1">
                  <c:v>0.94660807185779139</c:v>
                </c:pt>
                <c:pt idx="2">
                  <c:v>0.94561931048898284</c:v>
                </c:pt>
                <c:pt idx="3">
                  <c:v>0.94401266122634109</c:v>
                </c:pt>
                <c:pt idx="4">
                  <c:v>0.94005296957047457</c:v>
                </c:pt>
                <c:pt idx="5">
                  <c:v>0.93969663007025384</c:v>
                </c:pt>
                <c:pt idx="6">
                  <c:v>0.93811517844354597</c:v>
                </c:pt>
                <c:pt idx="7">
                  <c:v>0.93741215267276745</c:v>
                </c:pt>
                <c:pt idx="8">
                  <c:v>0.93703638943099077</c:v>
                </c:pt>
                <c:pt idx="9">
                  <c:v>0.93505395888315224</c:v>
                </c:pt>
                <c:pt idx="10">
                  <c:v>0.93497147338893694</c:v>
                </c:pt>
                <c:pt idx="11">
                  <c:v>0.93272127848931974</c:v>
                </c:pt>
                <c:pt idx="12">
                  <c:v>0.92863403789795973</c:v>
                </c:pt>
                <c:pt idx="13">
                  <c:v>0.92664761975431653</c:v>
                </c:pt>
                <c:pt idx="14">
                  <c:v>0.92574432104401194</c:v>
                </c:pt>
                <c:pt idx="15">
                  <c:v>0.92180975485039962</c:v>
                </c:pt>
                <c:pt idx="16">
                  <c:v>0.91800352248104766</c:v>
                </c:pt>
                <c:pt idx="17">
                  <c:v>0.91304491101095131</c:v>
                </c:pt>
                <c:pt idx="18">
                  <c:v>0.91091242236125525</c:v>
                </c:pt>
                <c:pt idx="19">
                  <c:v>0.91013250455644013</c:v>
                </c:pt>
                <c:pt idx="20">
                  <c:v>0.90652341459325636</c:v>
                </c:pt>
                <c:pt idx="21">
                  <c:v>0.90585326393359256</c:v>
                </c:pt>
                <c:pt idx="22">
                  <c:v>0.90512428270324308</c:v>
                </c:pt>
                <c:pt idx="23">
                  <c:v>0.90069528169496649</c:v>
                </c:pt>
                <c:pt idx="24">
                  <c:v>0.89978583017846547</c:v>
                </c:pt>
                <c:pt idx="25">
                  <c:v>0.89748700826213379</c:v>
                </c:pt>
                <c:pt idx="26">
                  <c:v>0.8920129504148635</c:v>
                </c:pt>
                <c:pt idx="27">
                  <c:v>0.88888467248429581</c:v>
                </c:pt>
                <c:pt idx="28">
                  <c:v>0.88468249530797416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E7-E349-8432-DCBC2586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113600"/>
        <c:axId val="687172880"/>
      </c:scatterChart>
      <c:valAx>
        <c:axId val="68711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7172880"/>
        <c:crosses val="autoZero"/>
        <c:crossBetween val="midCat"/>
      </c:valAx>
      <c:valAx>
        <c:axId val="68717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1136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ratio_group4!$D$2:$D$22</c:f>
              <c:numCache>
                <c:formatCode>0.000</c:formatCode>
                <c:ptCount val="21"/>
                <c:pt idx="0">
                  <c:v>35.736233999999996</c:v>
                </c:pt>
                <c:pt idx="1">
                  <c:v>36.160286999999997</c:v>
                </c:pt>
                <c:pt idx="2">
                  <c:v>36.183266000000003</c:v>
                </c:pt>
                <c:pt idx="3">
                  <c:v>36.274850000000001</c:v>
                </c:pt>
                <c:pt idx="4">
                  <c:v>36.779871999999997</c:v>
                </c:pt>
                <c:pt idx="5">
                  <c:v>37.279432</c:v>
                </c:pt>
                <c:pt idx="6">
                  <c:v>37.696638</c:v>
                </c:pt>
                <c:pt idx="7">
                  <c:v>38.115316</c:v>
                </c:pt>
                <c:pt idx="8">
                  <c:v>38.500501999999997</c:v>
                </c:pt>
                <c:pt idx="9">
                  <c:v>38.954800999999996</c:v>
                </c:pt>
                <c:pt idx="10">
                  <c:v>38.999092999999995</c:v>
                </c:pt>
                <c:pt idx="11">
                  <c:v>39.503742999999993</c:v>
                </c:pt>
                <c:pt idx="12">
                  <c:v>39.973431999999995</c:v>
                </c:pt>
                <c:pt idx="13">
                  <c:v>40.001186999999994</c:v>
                </c:pt>
                <c:pt idx="14">
                  <c:v>40.223919999999993</c:v>
                </c:pt>
                <c:pt idx="15">
                  <c:v>40.40372099999999</c:v>
                </c:pt>
                <c:pt idx="16">
                  <c:v>40.681127999999987</c:v>
                </c:pt>
                <c:pt idx="17">
                  <c:v>41.302900999999984</c:v>
                </c:pt>
                <c:pt idx="18">
                  <c:v>41.682269999999981</c:v>
                </c:pt>
                <c:pt idx="19">
                  <c:v>42.150355999999981</c:v>
                </c:pt>
                <c:pt idx="20">
                  <c:v>42.718233999999981</c:v>
                </c:pt>
              </c:numCache>
            </c:numRef>
          </c:xVal>
          <c:yVal>
            <c:numRef>
              <c:f>ratio_group4!$L$25:$L$45</c:f>
              <c:numCache>
                <c:formatCode>General</c:formatCode>
                <c:ptCount val="21"/>
                <c:pt idx="0">
                  <c:v>-1.1685404113801923E-2</c:v>
                </c:pt>
                <c:pt idx="1">
                  <c:v>1.0730889474034111E-2</c:v>
                </c:pt>
                <c:pt idx="2">
                  <c:v>9.7136817945193688E-3</c:v>
                </c:pt>
                <c:pt idx="3">
                  <c:v>2.4058083957734233E-3</c:v>
                </c:pt>
                <c:pt idx="4">
                  <c:v>-1.974299950182945E-3</c:v>
                </c:pt>
                <c:pt idx="5">
                  <c:v>-5.3412869502698079E-3</c:v>
                </c:pt>
                <c:pt idx="6">
                  <c:v>4.701658944210596E-4</c:v>
                </c:pt>
                <c:pt idx="7">
                  <c:v>-5.9536483929178985E-4</c:v>
                </c:pt>
                <c:pt idx="8">
                  <c:v>-7.915484331797118E-3</c:v>
                </c:pt>
                <c:pt idx="9">
                  <c:v>2.5798306344035904E-3</c:v>
                </c:pt>
                <c:pt idx="10">
                  <c:v>-1.0642664034368199E-3</c:v>
                </c:pt>
                <c:pt idx="11">
                  <c:v>-8.1656796257723041E-4</c:v>
                </c:pt>
                <c:pt idx="12">
                  <c:v>-5.6755502968681704E-3</c:v>
                </c:pt>
                <c:pt idx="13">
                  <c:v>-4.8400790957084938E-3</c:v>
                </c:pt>
                <c:pt idx="14">
                  <c:v>-3.9405332419570893E-3</c:v>
                </c:pt>
                <c:pt idx="15">
                  <c:v>-5.1514705616676482E-3</c:v>
                </c:pt>
                <c:pt idx="16">
                  <c:v>2.1390775169480958E-2</c:v>
                </c:pt>
                <c:pt idx="17">
                  <c:v>5.907131223153006E-3</c:v>
                </c:pt>
                <c:pt idx="18">
                  <c:v>8.0359694037879237E-4</c:v>
                </c:pt>
                <c:pt idx="19">
                  <c:v>2.3959137274051079E-3</c:v>
                </c:pt>
                <c:pt idx="20">
                  <c:v>-7.3974855060101596E-3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80-B14F-B34B-E6101A35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53632"/>
        <c:axId val="684028320"/>
      </c:scatterChart>
      <c:valAx>
        <c:axId val="6841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4028320"/>
        <c:crosses val="autoZero"/>
        <c:crossBetween val="midCat"/>
      </c:valAx>
      <c:valAx>
        <c:axId val="68402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153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ratio_group4!$D$2:$D$22</c:f>
              <c:numCache>
                <c:formatCode>0.000</c:formatCode>
                <c:ptCount val="21"/>
                <c:pt idx="0">
                  <c:v>35.736233999999996</c:v>
                </c:pt>
                <c:pt idx="1">
                  <c:v>36.160286999999997</c:v>
                </c:pt>
                <c:pt idx="2">
                  <c:v>36.183266000000003</c:v>
                </c:pt>
                <c:pt idx="3">
                  <c:v>36.274850000000001</c:v>
                </c:pt>
                <c:pt idx="4">
                  <c:v>36.779871999999997</c:v>
                </c:pt>
                <c:pt idx="5">
                  <c:v>37.279432</c:v>
                </c:pt>
                <c:pt idx="6">
                  <c:v>37.696638</c:v>
                </c:pt>
                <c:pt idx="7">
                  <c:v>38.115316</c:v>
                </c:pt>
                <c:pt idx="8">
                  <c:v>38.500501999999997</c:v>
                </c:pt>
                <c:pt idx="9">
                  <c:v>38.954800999999996</c:v>
                </c:pt>
                <c:pt idx="10">
                  <c:v>38.999092999999995</c:v>
                </c:pt>
                <c:pt idx="11">
                  <c:v>39.503742999999993</c:v>
                </c:pt>
                <c:pt idx="12">
                  <c:v>39.973431999999995</c:v>
                </c:pt>
                <c:pt idx="13">
                  <c:v>40.001186999999994</c:v>
                </c:pt>
                <c:pt idx="14">
                  <c:v>40.223919999999993</c:v>
                </c:pt>
                <c:pt idx="15">
                  <c:v>40.40372099999999</c:v>
                </c:pt>
                <c:pt idx="16">
                  <c:v>40.681127999999987</c:v>
                </c:pt>
                <c:pt idx="17">
                  <c:v>41.302900999999984</c:v>
                </c:pt>
                <c:pt idx="18">
                  <c:v>41.682269999999981</c:v>
                </c:pt>
                <c:pt idx="19">
                  <c:v>42.150355999999981</c:v>
                </c:pt>
                <c:pt idx="20">
                  <c:v>42.718233999999981</c:v>
                </c:pt>
              </c:numCache>
            </c:numRef>
          </c:xVal>
          <c:yVal>
            <c:numRef>
              <c:f>ratio_group4!$H$2:$H$22</c:f>
              <c:numCache>
                <c:formatCode>General</c:formatCode>
                <c:ptCount val="21"/>
                <c:pt idx="0">
                  <c:v>0.92999494046083619</c:v>
                </c:pt>
                <c:pt idx="1">
                  <c:v>0.95064136107909558</c:v>
                </c:pt>
                <c:pt idx="2">
                  <c:v>0.94952824578669304</c:v>
                </c:pt>
                <c:pt idx="3">
                  <c:v>0.94183812760711616</c:v>
                </c:pt>
                <c:pt idx="4">
                  <c:v>0.93535020541043468</c:v>
                </c:pt>
                <c:pt idx="5">
                  <c:v>0.9298982013471937</c:v>
                </c:pt>
                <c:pt idx="6">
                  <c:v>0.93396835859405791</c:v>
                </c:pt>
                <c:pt idx="7">
                  <c:v>0.93115538856583135</c:v>
                </c:pt>
                <c:pt idx="8">
                  <c:v>0.92222761557326971</c:v>
                </c:pt>
                <c:pt idx="9">
                  <c:v>0.93082681962832092</c:v>
                </c:pt>
                <c:pt idx="10">
                  <c:v>0.9269978607605478</c:v>
                </c:pt>
                <c:pt idx="11">
                  <c:v>0.92513929796968197</c:v>
                </c:pt>
                <c:pt idx="12">
                  <c:v>0.91831997137368904</c:v>
                </c:pt>
                <c:pt idx="13">
                  <c:v>0.91903960133738416</c:v>
                </c:pt>
                <c:pt idx="14">
                  <c:v>0.91900952491247523</c:v>
                </c:pt>
                <c:pt idx="15">
                  <c:v>0.91704815090253289</c:v>
                </c:pt>
                <c:pt idx="16">
                  <c:v>0.94243258109913441</c:v>
                </c:pt>
                <c:pt idx="17">
                  <c:v>0.9243538388374718</c:v>
                </c:pt>
                <c:pt idx="18">
                  <c:v>0.91766692950819329</c:v>
                </c:pt>
                <c:pt idx="19">
                  <c:v>0.91730559248582011</c:v>
                </c:pt>
                <c:pt idx="20">
                  <c:v>0.90514203687521322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5-F24E-8FD9-A310CA7F5AB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ratio_group4!$D$2:$D$22</c:f>
              <c:numCache>
                <c:formatCode>0.000</c:formatCode>
                <c:ptCount val="21"/>
                <c:pt idx="0">
                  <c:v>35.736233999999996</c:v>
                </c:pt>
                <c:pt idx="1">
                  <c:v>36.160286999999997</c:v>
                </c:pt>
                <c:pt idx="2">
                  <c:v>36.183266000000003</c:v>
                </c:pt>
                <c:pt idx="3">
                  <c:v>36.274850000000001</c:v>
                </c:pt>
                <c:pt idx="4">
                  <c:v>36.779871999999997</c:v>
                </c:pt>
                <c:pt idx="5">
                  <c:v>37.279432</c:v>
                </c:pt>
                <c:pt idx="6">
                  <c:v>37.696638</c:v>
                </c:pt>
                <c:pt idx="7">
                  <c:v>38.115316</c:v>
                </c:pt>
                <c:pt idx="8">
                  <c:v>38.500501999999997</c:v>
                </c:pt>
                <c:pt idx="9">
                  <c:v>38.954800999999996</c:v>
                </c:pt>
                <c:pt idx="10">
                  <c:v>38.999092999999995</c:v>
                </c:pt>
                <c:pt idx="11">
                  <c:v>39.503742999999993</c:v>
                </c:pt>
                <c:pt idx="12">
                  <c:v>39.973431999999995</c:v>
                </c:pt>
                <c:pt idx="13">
                  <c:v>40.001186999999994</c:v>
                </c:pt>
                <c:pt idx="14">
                  <c:v>40.223919999999993</c:v>
                </c:pt>
                <c:pt idx="15">
                  <c:v>40.40372099999999</c:v>
                </c:pt>
                <c:pt idx="16">
                  <c:v>40.681127999999987</c:v>
                </c:pt>
                <c:pt idx="17">
                  <c:v>41.302900999999984</c:v>
                </c:pt>
                <c:pt idx="18">
                  <c:v>41.682269999999981</c:v>
                </c:pt>
                <c:pt idx="19">
                  <c:v>42.150355999999981</c:v>
                </c:pt>
                <c:pt idx="20">
                  <c:v>42.718233999999981</c:v>
                </c:pt>
              </c:numCache>
            </c:numRef>
          </c:xVal>
          <c:yVal>
            <c:numRef>
              <c:f>ratio_group4!$K$25:$K$45</c:f>
              <c:numCache>
                <c:formatCode>General</c:formatCode>
                <c:ptCount val="21"/>
                <c:pt idx="0">
                  <c:v>0.94168034457463812</c:v>
                </c:pt>
                <c:pt idx="1">
                  <c:v>0.93991047160506147</c:v>
                </c:pt>
                <c:pt idx="2">
                  <c:v>0.93981456399217367</c:v>
                </c:pt>
                <c:pt idx="3">
                  <c:v>0.93943231921134274</c:v>
                </c:pt>
                <c:pt idx="4">
                  <c:v>0.93732450536061762</c:v>
                </c:pt>
                <c:pt idx="5">
                  <c:v>0.93523948829746351</c:v>
                </c:pt>
                <c:pt idx="6">
                  <c:v>0.93349819269963685</c:v>
                </c:pt>
                <c:pt idx="7">
                  <c:v>0.93175075340512314</c:v>
                </c:pt>
                <c:pt idx="8">
                  <c:v>0.93014309990506683</c:v>
                </c:pt>
                <c:pt idx="9">
                  <c:v>0.92824698899391733</c:v>
                </c:pt>
                <c:pt idx="10">
                  <c:v>0.92806212716398462</c:v>
                </c:pt>
                <c:pt idx="11">
                  <c:v>0.9259558659322592</c:v>
                </c:pt>
                <c:pt idx="12">
                  <c:v>0.92399552167055721</c:v>
                </c:pt>
                <c:pt idx="13">
                  <c:v>0.92387968043309265</c:v>
                </c:pt>
                <c:pt idx="14">
                  <c:v>0.92295005815443232</c:v>
                </c:pt>
                <c:pt idx="15">
                  <c:v>0.92219962146420054</c:v>
                </c:pt>
                <c:pt idx="16">
                  <c:v>0.92104180592965346</c:v>
                </c:pt>
                <c:pt idx="17">
                  <c:v>0.91844670761431879</c:v>
                </c:pt>
                <c:pt idx="18">
                  <c:v>0.91686333256781449</c:v>
                </c:pt>
                <c:pt idx="19">
                  <c:v>0.914909678758415</c:v>
                </c:pt>
                <c:pt idx="20">
                  <c:v>0.91253952238122338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5-F24E-8FD9-A310CA7F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64112"/>
        <c:axId val="681438048"/>
      </c:scatterChart>
      <c:valAx>
        <c:axId val="64746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1438048"/>
        <c:crosses val="autoZero"/>
        <c:crossBetween val="midCat"/>
      </c:valAx>
      <c:valAx>
        <c:axId val="68143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4641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'ratio Group2'!$D$2:$D$16</c:f>
              <c:numCache>
                <c:formatCode>0.000</c:formatCode>
                <c:ptCount val="15"/>
                <c:pt idx="0">
                  <c:v>24.03976599999999</c:v>
                </c:pt>
                <c:pt idx="1">
                  <c:v>24.098286999999988</c:v>
                </c:pt>
                <c:pt idx="2">
                  <c:v>24.47647799999999</c:v>
                </c:pt>
                <c:pt idx="3">
                  <c:v>24.82570299999999</c:v>
                </c:pt>
                <c:pt idx="4">
                  <c:v>24.867927999999988</c:v>
                </c:pt>
                <c:pt idx="5">
                  <c:v>25.231087999999989</c:v>
                </c:pt>
                <c:pt idx="6">
                  <c:v>25.26483099999999</c:v>
                </c:pt>
                <c:pt idx="7">
                  <c:v>25.291467999999991</c:v>
                </c:pt>
                <c:pt idx="8">
                  <c:v>25.738503999999992</c:v>
                </c:pt>
                <c:pt idx="9">
                  <c:v>25.892879999999991</c:v>
                </c:pt>
                <c:pt idx="10">
                  <c:v>26.274353999999992</c:v>
                </c:pt>
                <c:pt idx="11">
                  <c:v>26.595414999999992</c:v>
                </c:pt>
                <c:pt idx="12">
                  <c:v>26.904035999999991</c:v>
                </c:pt>
                <c:pt idx="13">
                  <c:v>27.089449999999992</c:v>
                </c:pt>
                <c:pt idx="14">
                  <c:v>27.544641999999993</c:v>
                </c:pt>
              </c:numCache>
            </c:numRef>
          </c:xVal>
          <c:yVal>
            <c:numRef>
              <c:f>'ratio Group2'!$L$25:$L$39</c:f>
              <c:numCache>
                <c:formatCode>General</c:formatCode>
                <c:ptCount val="15"/>
                <c:pt idx="0">
                  <c:v>-1.4226107237552688E-3</c:v>
                </c:pt>
                <c:pt idx="1">
                  <c:v>-1.3290769385269074E-3</c:v>
                </c:pt>
                <c:pt idx="2">
                  <c:v>3.7531524855330956E-3</c:v>
                </c:pt>
                <c:pt idx="3">
                  <c:v>4.0083027769366453E-4</c:v>
                </c:pt>
                <c:pt idx="4">
                  <c:v>2.070817002416625E-3</c:v>
                </c:pt>
                <c:pt idx="5">
                  <c:v>1.5869098144279947E-3</c:v>
                </c:pt>
                <c:pt idx="6">
                  <c:v>6.9763666388568124E-3</c:v>
                </c:pt>
                <c:pt idx="7">
                  <c:v>-6.7255914444256382E-3</c:v>
                </c:pt>
                <c:pt idx="8">
                  <c:v>-7.0605098221614426E-3</c:v>
                </c:pt>
                <c:pt idx="9">
                  <c:v>-1.5299197184661661E-3</c:v>
                </c:pt>
                <c:pt idx="10">
                  <c:v>1.4043106728249821E-3</c:v>
                </c:pt>
                <c:pt idx="11">
                  <c:v>9.2509782420358011E-4</c:v>
                </c:pt>
                <c:pt idx="12">
                  <c:v>-5.1595999986686625E-4</c:v>
                </c:pt>
                <c:pt idx="13">
                  <c:v>-1.2300904165762905E-4</c:v>
                </c:pt>
                <c:pt idx="14">
                  <c:v>1.5891929729072718E-3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B-5C40-A3AB-D832C659C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37440"/>
        <c:axId val="683280272"/>
      </c:scatterChart>
      <c:valAx>
        <c:axId val="6829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3280272"/>
        <c:crosses val="autoZero"/>
        <c:crossBetween val="midCat"/>
      </c:valAx>
      <c:valAx>
        <c:axId val="68328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937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679450</xdr:colOff>
      <xdr:row>2</xdr:row>
      <xdr:rowOff>57150</xdr:rowOff>
    </xdr:from>
    <xdr:to>
      <xdr:col>20</xdr:col>
      <xdr:colOff>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EF9D3-5CE0-7742-85EE-E02F2A673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279400</xdr:colOff>
      <xdr:row>0</xdr:row>
      <xdr:rowOff>63500</xdr:rowOff>
    </xdr:from>
    <xdr:to>
      <xdr:col>24</xdr:col>
      <xdr:colOff>279400</xdr:colOff>
      <xdr:row>10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89AD7-3707-874A-B74B-8C6EE05FC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165100</xdr:colOff>
      <xdr:row>14</xdr:row>
      <xdr:rowOff>114300</xdr:rowOff>
    </xdr:from>
    <xdr:to>
      <xdr:col>24</xdr:col>
      <xdr:colOff>165100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42F14-3441-2A48-99AF-0A49B1979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292100</xdr:colOff>
      <xdr:row>21</xdr:row>
      <xdr:rowOff>63500</xdr:rowOff>
    </xdr:from>
    <xdr:to>
      <xdr:col>24</xdr:col>
      <xdr:colOff>292100</xdr:colOff>
      <xdr:row>31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27597A-7795-0C4F-8CF4-B6E86952A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2</xdr:row>
      <xdr:rowOff>12700</xdr:rowOff>
    </xdr:from>
    <xdr:to>
      <xdr:col>24</xdr:col>
      <xdr:colOff>114300</xdr:colOff>
      <xdr:row>12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FFA1F-0826-6645-AFA3-9B87AF1E5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279400</xdr:colOff>
      <xdr:row>1</xdr:row>
      <xdr:rowOff>63500</xdr:rowOff>
    </xdr:from>
    <xdr:to>
      <xdr:col>24</xdr:col>
      <xdr:colOff>279400</xdr:colOff>
      <xdr:row>11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8C67DD-8111-5E49-87CD-EC94E89CA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571500</xdr:colOff>
      <xdr:row>13</xdr:row>
      <xdr:rowOff>165100</xdr:rowOff>
    </xdr:from>
    <xdr:to>
      <xdr:col>24</xdr:col>
      <xdr:colOff>571500</xdr:colOff>
      <xdr:row>23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8CDE1F-C908-6540-ADE1-CC1467FA3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628650</xdr:colOff>
      <xdr:row>1</xdr:row>
      <xdr:rowOff>158750</xdr:rowOff>
    </xdr:from>
    <xdr:to>
      <xdr:col>20</xdr:col>
      <xdr:colOff>495300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0A173-50CB-3445-B1EB-7E45C7C28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279400</xdr:colOff>
      <xdr:row>1</xdr:row>
      <xdr:rowOff>63500</xdr:rowOff>
    </xdr:from>
    <xdr:to>
      <xdr:col>24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65A42-D009-9944-A27C-FE89DC72E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279400</xdr:colOff>
      <xdr:row>3</xdr:row>
      <xdr:rowOff>63500</xdr:rowOff>
    </xdr:from>
    <xdr:to>
      <xdr:col>25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B6A8BB-5544-1F4D-8DE6-A0C799211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279400</xdr:colOff>
      <xdr:row>1</xdr:row>
      <xdr:rowOff>63500</xdr:rowOff>
    </xdr:from>
    <xdr:to>
      <xdr:col>24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72419-4979-D94F-B8DC-167108E56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241300</xdr:colOff>
      <xdr:row>13</xdr:row>
      <xdr:rowOff>139700</xdr:rowOff>
    </xdr:from>
    <xdr:to>
      <xdr:col>25</xdr:col>
      <xdr:colOff>317500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730C8-B1C1-FC4D-AD9C-9161F91D9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279400</xdr:colOff>
      <xdr:row>1</xdr:row>
      <xdr:rowOff>63500</xdr:rowOff>
    </xdr:from>
    <xdr:to>
      <xdr:col>24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CA99D-1F6A-B241-B7C5-91ADED3C2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279400</xdr:colOff>
      <xdr:row>3</xdr:row>
      <xdr:rowOff>63500</xdr:rowOff>
    </xdr:from>
    <xdr:to>
      <xdr:col>25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9695CF-5C9A-7E48-9F0B-90B2C2AAC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279400</xdr:colOff>
      <xdr:row>0</xdr:row>
      <xdr:rowOff>63500</xdr:rowOff>
    </xdr:from>
    <xdr:to>
      <xdr:col>24</xdr:col>
      <xdr:colOff>279400</xdr:colOff>
      <xdr:row>10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5F9C3-D5D1-864F-B841-8EF3C0AA2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635000</xdr:colOff>
      <xdr:row>12</xdr:row>
      <xdr:rowOff>114300</xdr:rowOff>
    </xdr:from>
    <xdr:to>
      <xdr:col>24</xdr:col>
      <xdr:colOff>635000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B0750-DDFC-E148-BD6F-9CADCC5DE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279400</xdr:colOff>
      <xdr:row>0</xdr:row>
      <xdr:rowOff>63500</xdr:rowOff>
    </xdr:from>
    <xdr:to>
      <xdr:col>23</xdr:col>
      <xdr:colOff>279400</xdr:colOff>
      <xdr:row>10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3D5916-4861-CF46-9B6B-39DD00D20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533400</xdr:colOff>
      <xdr:row>11</xdr:row>
      <xdr:rowOff>101600</xdr:rowOff>
    </xdr:from>
    <xdr:to>
      <xdr:col>25</xdr:col>
      <xdr:colOff>406400</xdr:colOff>
      <xdr:row>30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64AF72-8C3E-4E49-85F9-AFA38314E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407028</xdr:colOff>
      <xdr:row>10</xdr:row>
      <xdr:rowOff>58156</xdr:rowOff>
    </xdr:from>
    <xdr:to>
      <xdr:col>19</xdr:col>
      <xdr:colOff>653861</xdr:colOff>
      <xdr:row>30</xdr:row>
      <xdr:rowOff>138317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7D690-9E9E-0C45-90E8-36F5802D6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279400</xdr:colOff>
      <xdr:row>1</xdr:row>
      <xdr:rowOff>63500</xdr:rowOff>
    </xdr:from>
    <xdr:to>
      <xdr:col>24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9678E-4A3A-3E49-86C4-2999352D3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431800</xdr:colOff>
      <xdr:row>12</xdr:row>
      <xdr:rowOff>190500</xdr:rowOff>
    </xdr:from>
    <xdr:to>
      <xdr:col>24</xdr:col>
      <xdr:colOff>431800</xdr:colOff>
      <xdr:row>22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B0577-F0E7-144C-9C2D-847CA7D73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032D-9B7C-CC4C-87C5-E348A98AE513}">
  <dimension ref="A1:L196"/>
  <sheetViews>
    <sheetView topLeftCell="A108" workbookViewId="0">
      <selection activeCell="B5" sqref="B5"/>
    </sheetView>
  </sheetViews>
  <sheetFormatPr defaultColWidth="11.19921875" defaultRowHeight="15.6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5</v>
      </c>
      <c r="G1" t="s">
        <v>6</v>
      </c>
      <c r="H1" t="s">
        <v>47</v>
      </c>
      <c r="I1" t="s">
        <v>46</v>
      </c>
      <c r="J1" t="s">
        <v>64</v>
      </c>
    </row>
    <row r="2" spans="1:12" x14ac:dyDescent="0.3">
      <c r="A2">
        <v>4851</v>
      </c>
      <c r="B2">
        <v>2</v>
      </c>
      <c r="C2">
        <v>7.0000000000000007E-2</v>
      </c>
      <c r="D2" s="1">
        <v>4.1301269999999999</v>
      </c>
      <c r="E2">
        <v>271034</v>
      </c>
      <c r="H2">
        <f>-0.0013287-0.0002726*D2</f>
        <v>-2.4545726202000002E-3</v>
      </c>
      <c r="I2">
        <f>-H2</f>
        <v>2.4545726202000002E-3</v>
      </c>
      <c r="J2">
        <v>1.0033829454778831</v>
      </c>
    </row>
    <row r="3" spans="1:12" x14ac:dyDescent="0.3">
      <c r="A3">
        <v>4852</v>
      </c>
      <c r="B3">
        <v>2</v>
      </c>
      <c r="C3">
        <v>4.9000000000000002E-2</v>
      </c>
      <c r="D3" s="1">
        <v>4.1301969999999999</v>
      </c>
      <c r="E3">
        <v>271075</v>
      </c>
      <c r="H3">
        <f t="shared" ref="H3:H66" si="0">-0.0013287-0.0002726*D3</f>
        <v>-2.4545917021999999E-3</v>
      </c>
      <c r="I3">
        <f t="shared" ref="I3:I66" si="1">-H3</f>
        <v>2.4545917021999999E-3</v>
      </c>
      <c r="J3">
        <v>1.0033826755477651</v>
      </c>
    </row>
    <row r="4" spans="1:12" x14ac:dyDescent="0.3">
      <c r="A4">
        <v>4856</v>
      </c>
      <c r="B4">
        <v>8</v>
      </c>
      <c r="C4">
        <v>0.79600000000000004</v>
      </c>
      <c r="D4" s="1">
        <v>4.1302459999999996</v>
      </c>
      <c r="E4">
        <v>271180</v>
      </c>
      <c r="H4">
        <f t="shared" si="0"/>
        <v>-2.4546050595999997E-3</v>
      </c>
      <c r="I4">
        <f t="shared" si="1"/>
        <v>2.4546050595999997E-3</v>
      </c>
      <c r="J4">
        <v>1.0033824865966825</v>
      </c>
    </row>
    <row r="5" spans="1:12" x14ac:dyDescent="0.3">
      <c r="A5">
        <v>4861</v>
      </c>
      <c r="B5">
        <v>8</v>
      </c>
      <c r="C5">
        <v>0.89100000000000001</v>
      </c>
      <c r="D5" s="1">
        <v>4.1310419999999999</v>
      </c>
      <c r="E5">
        <v>271304</v>
      </c>
      <c r="H5">
        <f t="shared" si="0"/>
        <v>-2.4548220491999997E-3</v>
      </c>
      <c r="I5">
        <f t="shared" si="1"/>
        <v>2.4548220491999997E-3</v>
      </c>
      <c r="J5">
        <v>1.0033794171056261</v>
      </c>
    </row>
    <row r="6" spans="1:12" x14ac:dyDescent="0.3">
      <c r="A6">
        <v>4874</v>
      </c>
      <c r="B6">
        <v>8</v>
      </c>
      <c r="C6">
        <v>0.69800000000000006</v>
      </c>
      <c r="D6" s="1">
        <v>4.1319330000000001</v>
      </c>
      <c r="E6">
        <v>271644</v>
      </c>
      <c r="H6">
        <f t="shared" si="0"/>
        <v>-2.4550649357999998E-3</v>
      </c>
      <c r="I6">
        <f t="shared" si="1"/>
        <v>2.4550649357999998E-3</v>
      </c>
      <c r="J6">
        <v>1.003375981280838</v>
      </c>
    </row>
    <row r="7" spans="1:12" x14ac:dyDescent="0.3">
      <c r="A7">
        <v>4879</v>
      </c>
      <c r="B7">
        <v>49</v>
      </c>
      <c r="C7">
        <v>4.2930000000000001</v>
      </c>
      <c r="D7" s="1">
        <v>4.1326309999999999</v>
      </c>
      <c r="E7">
        <v>272006</v>
      </c>
      <c r="H7">
        <f t="shared" si="0"/>
        <v>-2.4552552106000001E-3</v>
      </c>
      <c r="I7">
        <f t="shared" si="1"/>
        <v>2.4552552106000001E-3</v>
      </c>
      <c r="J7">
        <v>1.0033732896919469</v>
      </c>
    </row>
    <row r="8" spans="1:12" x14ac:dyDescent="0.3">
      <c r="A8">
        <v>4886</v>
      </c>
      <c r="B8">
        <v>1</v>
      </c>
      <c r="C8">
        <v>1.7000000000000001E-2</v>
      </c>
      <c r="D8" s="1">
        <v>4.1369239999999996</v>
      </c>
      <c r="E8">
        <v>272728</v>
      </c>
      <c r="H8">
        <f t="shared" si="0"/>
        <v>-2.4564254824000001E-3</v>
      </c>
      <c r="I8">
        <f t="shared" si="1"/>
        <v>2.4564254824000001E-3</v>
      </c>
      <c r="J8">
        <v>1.0033567352634229</v>
      </c>
    </row>
    <row r="9" spans="1:12" x14ac:dyDescent="0.3">
      <c r="A9">
        <v>4888</v>
      </c>
      <c r="B9">
        <v>2</v>
      </c>
      <c r="C9">
        <v>5.1999999999999998E-2</v>
      </c>
      <c r="D9" s="1">
        <v>4.1369409999999993</v>
      </c>
      <c r="E9">
        <v>272758</v>
      </c>
      <c r="H9">
        <f t="shared" si="0"/>
        <v>-2.4564301165999995E-3</v>
      </c>
      <c r="I9">
        <f t="shared" si="1"/>
        <v>2.4564301165999995E-3</v>
      </c>
      <c r="J9">
        <v>1.0033566697089655</v>
      </c>
    </row>
    <row r="10" spans="1:12" x14ac:dyDescent="0.3">
      <c r="A10">
        <v>4889</v>
      </c>
      <c r="B10">
        <v>49</v>
      </c>
      <c r="C10">
        <v>1.3420000000000001</v>
      </c>
      <c r="D10" s="1">
        <v>4.1369929999999995</v>
      </c>
      <c r="E10">
        <v>272774</v>
      </c>
      <c r="H10">
        <f t="shared" si="0"/>
        <v>-2.4564442917999999E-3</v>
      </c>
      <c r="I10">
        <f t="shared" si="1"/>
        <v>2.4564442917999999E-3</v>
      </c>
      <c r="J10">
        <v>1.0033564691894494</v>
      </c>
    </row>
    <row r="11" spans="1:12" x14ac:dyDescent="0.3">
      <c r="A11">
        <v>4890</v>
      </c>
      <c r="B11">
        <v>50</v>
      </c>
      <c r="C11">
        <v>2.6880000000000002</v>
      </c>
      <c r="D11" s="1">
        <v>4.1383349999999997</v>
      </c>
      <c r="E11">
        <v>272782</v>
      </c>
      <c r="H11">
        <f t="shared" si="0"/>
        <v>-2.4568101210000002E-3</v>
      </c>
      <c r="I11">
        <f t="shared" si="1"/>
        <v>2.4568101210000002E-3</v>
      </c>
      <c r="J11">
        <v>1.0033512942434724</v>
      </c>
    </row>
    <row r="12" spans="1:12" x14ac:dyDescent="0.3">
      <c r="A12">
        <v>4892</v>
      </c>
      <c r="B12">
        <v>74</v>
      </c>
      <c r="C12">
        <v>7.7189999999999994</v>
      </c>
      <c r="D12" s="1">
        <v>4.1410229999999997</v>
      </c>
      <c r="E12">
        <v>272798</v>
      </c>
      <c r="H12">
        <f t="shared" si="0"/>
        <v>-2.4575428697999999E-3</v>
      </c>
      <c r="I12">
        <f t="shared" si="1"/>
        <v>2.4575428697999999E-3</v>
      </c>
      <c r="J12">
        <v>1.0033409289269404</v>
      </c>
    </row>
    <row r="13" spans="1:12" x14ac:dyDescent="0.3">
      <c r="A13">
        <v>4895</v>
      </c>
      <c r="B13">
        <v>301</v>
      </c>
      <c r="C13">
        <v>24.198</v>
      </c>
      <c r="D13" s="1">
        <v>4.1487419999999995</v>
      </c>
      <c r="E13">
        <v>272811</v>
      </c>
      <c r="H13">
        <f t="shared" si="0"/>
        <v>-2.4596470691999996E-3</v>
      </c>
      <c r="I13">
        <f t="shared" si="1"/>
        <v>2.4596470691999996E-3</v>
      </c>
      <c r="J13">
        <v>1.0033111633472112</v>
      </c>
    </row>
    <row r="14" spans="1:12" x14ac:dyDescent="0.3">
      <c r="A14">
        <v>4896</v>
      </c>
      <c r="B14">
        <v>301</v>
      </c>
      <c r="C14">
        <v>2.7829999999999999</v>
      </c>
      <c r="D14" s="1">
        <v>4.1729399999999996</v>
      </c>
      <c r="E14">
        <v>272827</v>
      </c>
      <c r="H14">
        <f t="shared" si="0"/>
        <v>-2.4662434439999999E-3</v>
      </c>
      <c r="I14">
        <f t="shared" si="1"/>
        <v>2.4662434439999999E-3</v>
      </c>
      <c r="J14">
        <v>1.0032178523615545</v>
      </c>
    </row>
    <row r="15" spans="1:12" x14ac:dyDescent="0.3">
      <c r="A15">
        <v>4905</v>
      </c>
      <c r="B15">
        <v>301</v>
      </c>
      <c r="C15">
        <v>9.4009999999999998</v>
      </c>
      <c r="D15" s="1">
        <v>4.1757229999999996</v>
      </c>
      <c r="E15">
        <v>272920</v>
      </c>
      <c r="H15">
        <f t="shared" si="0"/>
        <v>-2.4670020898000002E-3</v>
      </c>
      <c r="I15">
        <f t="shared" si="1"/>
        <v>2.4670020898000002E-3</v>
      </c>
      <c r="J15">
        <v>1.0032071207112907</v>
      </c>
      <c r="L15" t="s">
        <v>36</v>
      </c>
    </row>
    <row r="16" spans="1:12" x14ac:dyDescent="0.3">
      <c r="A16">
        <v>4906</v>
      </c>
      <c r="B16">
        <v>301</v>
      </c>
      <c r="C16">
        <v>9.738999999999999</v>
      </c>
      <c r="D16" s="1">
        <v>4.1851240000000001</v>
      </c>
      <c r="E16">
        <v>272935</v>
      </c>
      <c r="H16">
        <f t="shared" si="0"/>
        <v>-2.4695648024000002E-3</v>
      </c>
      <c r="I16">
        <f t="shared" si="1"/>
        <v>2.4695648024000002E-3</v>
      </c>
      <c r="J16">
        <v>1.0031708690964398</v>
      </c>
    </row>
    <row r="17" spans="1:10" x14ac:dyDescent="0.3">
      <c r="A17">
        <v>4909</v>
      </c>
      <c r="B17">
        <v>1</v>
      </c>
      <c r="C17">
        <v>6.0000000000000001E-3</v>
      </c>
      <c r="D17" s="1">
        <v>4.1948629999999998</v>
      </c>
      <c r="E17">
        <v>272997</v>
      </c>
      <c r="H17">
        <f t="shared" si="0"/>
        <v>-2.4722196537999997E-3</v>
      </c>
      <c r="I17">
        <f t="shared" si="1"/>
        <v>2.4722196537999997E-3</v>
      </c>
      <c r="J17">
        <v>1.0031333141047336</v>
      </c>
    </row>
    <row r="18" spans="1:10" x14ac:dyDescent="0.3">
      <c r="A18">
        <v>4910</v>
      </c>
      <c r="B18">
        <v>301</v>
      </c>
      <c r="C18">
        <v>35.981000000000002</v>
      </c>
      <c r="D18" s="1">
        <v>4.1948689999999997</v>
      </c>
      <c r="E18">
        <v>273012</v>
      </c>
      <c r="H18">
        <f t="shared" si="0"/>
        <v>-2.4722212893999998E-3</v>
      </c>
      <c r="I18">
        <f t="shared" si="1"/>
        <v>2.4722212893999998E-3</v>
      </c>
      <c r="J18">
        <v>1.0031332909678663</v>
      </c>
    </row>
    <row r="19" spans="1:10" x14ac:dyDescent="0.3">
      <c r="A19">
        <v>4915</v>
      </c>
      <c r="B19">
        <v>589</v>
      </c>
      <c r="C19">
        <v>61.301000000000002</v>
      </c>
      <c r="D19" s="1">
        <v>4.2308499999999993</v>
      </c>
      <c r="E19">
        <v>273150</v>
      </c>
      <c r="H19">
        <f t="shared" si="0"/>
        <v>-2.4820297099999999E-3</v>
      </c>
      <c r="I19">
        <f t="shared" si="1"/>
        <v>2.4820297099999999E-3</v>
      </c>
      <c r="J19">
        <v>1.002994543031057</v>
      </c>
    </row>
    <row r="20" spans="1:10" x14ac:dyDescent="0.3">
      <c r="A20">
        <v>4916</v>
      </c>
      <c r="B20">
        <v>1</v>
      </c>
      <c r="C20">
        <v>1E-3</v>
      </c>
      <c r="D20" s="1">
        <v>4.2921509999999996</v>
      </c>
      <c r="E20">
        <v>273183</v>
      </c>
      <c r="H20">
        <f t="shared" si="0"/>
        <v>-2.4987403625999997E-3</v>
      </c>
      <c r="I20">
        <f t="shared" si="1"/>
        <v>2.4987403625999997E-3</v>
      </c>
      <c r="J20">
        <v>1.0027581575144133</v>
      </c>
    </row>
    <row r="21" spans="1:10" x14ac:dyDescent="0.3">
      <c r="A21">
        <v>4919</v>
      </c>
      <c r="B21">
        <v>589</v>
      </c>
      <c r="C21">
        <v>56.929000000000002</v>
      </c>
      <c r="D21" s="1">
        <v>4.2921519999999997</v>
      </c>
      <c r="E21">
        <v>273287</v>
      </c>
      <c r="H21">
        <f t="shared" si="0"/>
        <v>-2.4987406352E-3</v>
      </c>
      <c r="I21">
        <f t="shared" si="1"/>
        <v>2.4987406352E-3</v>
      </c>
      <c r="J21">
        <v>1.0027581536582688</v>
      </c>
    </row>
    <row r="22" spans="1:10" x14ac:dyDescent="0.3">
      <c r="A22">
        <v>4924</v>
      </c>
      <c r="B22">
        <v>589</v>
      </c>
      <c r="C22">
        <v>37.497999999999998</v>
      </c>
      <c r="D22" s="1">
        <v>4.349081</v>
      </c>
      <c r="E22">
        <v>273402</v>
      </c>
      <c r="H22">
        <f t="shared" si="0"/>
        <v>-2.5142594805999999E-3</v>
      </c>
      <c r="I22">
        <f t="shared" si="1"/>
        <v>2.5142594805999999E-3</v>
      </c>
      <c r="J22">
        <v>1.0025386272055681</v>
      </c>
    </row>
    <row r="23" spans="1:10" x14ac:dyDescent="0.3">
      <c r="A23">
        <v>4925</v>
      </c>
      <c r="B23">
        <v>589</v>
      </c>
      <c r="C23">
        <v>33.055</v>
      </c>
      <c r="D23" s="1">
        <v>4.3865790000000002</v>
      </c>
      <c r="E23">
        <v>273425</v>
      </c>
      <c r="F23" s="2">
        <v>-1.4690363E-2</v>
      </c>
      <c r="G23" s="2">
        <v>6.6264187470000003E-3</v>
      </c>
      <c r="H23">
        <f t="shared" si="0"/>
        <v>-2.5244814354000002E-3</v>
      </c>
      <c r="I23">
        <f t="shared" si="1"/>
        <v>2.5244814354000002E-3</v>
      </c>
      <c r="J23">
        <v>1.0023940294974867</v>
      </c>
    </row>
    <row r="24" spans="1:10" x14ac:dyDescent="0.3">
      <c r="A24">
        <v>4926</v>
      </c>
      <c r="B24">
        <v>877</v>
      </c>
      <c r="C24">
        <v>114.64699999999999</v>
      </c>
      <c r="D24" s="1">
        <v>4.4196340000000003</v>
      </c>
      <c r="E24">
        <v>273443</v>
      </c>
      <c r="F24" s="2">
        <v>4.0029497449999996E-3</v>
      </c>
      <c r="G24" s="2">
        <v>9.7527722429999999E-4</v>
      </c>
      <c r="H24">
        <f t="shared" si="0"/>
        <v>-2.5334922284000003E-3</v>
      </c>
      <c r="I24">
        <f t="shared" si="1"/>
        <v>2.5334922284000003E-3</v>
      </c>
      <c r="J24">
        <v>1.0022665646396107</v>
      </c>
    </row>
    <row r="25" spans="1:10" x14ac:dyDescent="0.3">
      <c r="A25">
        <v>4930</v>
      </c>
      <c r="B25">
        <v>877</v>
      </c>
      <c r="C25">
        <v>35.704000000000001</v>
      </c>
      <c r="D25" s="1">
        <v>4.534281</v>
      </c>
      <c r="E25">
        <v>273492</v>
      </c>
      <c r="F25" s="2">
        <v>-6.3881562059999994E-2</v>
      </c>
      <c r="G25" s="2">
        <v>1.7562043789999999E-2</v>
      </c>
      <c r="H25">
        <f t="shared" si="0"/>
        <v>-2.5647450006000003E-3</v>
      </c>
      <c r="I25">
        <f t="shared" si="1"/>
        <v>2.5647450006000003E-3</v>
      </c>
      <c r="J25">
        <v>1.0018244692361649</v>
      </c>
    </row>
    <row r="26" spans="1:10" x14ac:dyDescent="0.3">
      <c r="A26">
        <v>4935</v>
      </c>
      <c r="B26">
        <v>877</v>
      </c>
      <c r="C26">
        <v>81.250999999999991</v>
      </c>
      <c r="D26" s="1">
        <v>4.569985</v>
      </c>
      <c r="E26">
        <v>273502</v>
      </c>
      <c r="F26" s="2">
        <v>6.7749138559999996E-3</v>
      </c>
      <c r="G26" s="2">
        <v>2.0182422349999999E-3</v>
      </c>
      <c r="H26">
        <f t="shared" si="0"/>
        <v>-2.5744779109999998E-3</v>
      </c>
      <c r="I26">
        <f t="shared" si="1"/>
        <v>2.5744779109999998E-3</v>
      </c>
      <c r="J26">
        <v>1.0016867894513939</v>
      </c>
    </row>
    <row r="27" spans="1:10" x14ac:dyDescent="0.3">
      <c r="A27">
        <v>4937</v>
      </c>
      <c r="B27">
        <v>11</v>
      </c>
      <c r="C27">
        <v>2.4E-2</v>
      </c>
      <c r="D27" s="1">
        <v>4.6512359999999999</v>
      </c>
      <c r="E27">
        <v>273522</v>
      </c>
      <c r="F27" s="2"/>
      <c r="G27" s="2"/>
      <c r="H27">
        <f t="shared" si="0"/>
        <v>-2.5966269335999997E-3</v>
      </c>
      <c r="I27">
        <f t="shared" si="1"/>
        <v>2.5966269335999997E-3</v>
      </c>
      <c r="J27">
        <v>1.0013734738511131</v>
      </c>
    </row>
    <row r="28" spans="1:10" x14ac:dyDescent="0.3">
      <c r="A28">
        <v>4942</v>
      </c>
      <c r="B28">
        <v>1165</v>
      </c>
      <c r="C28">
        <v>44.792000000000002</v>
      </c>
      <c r="D28" s="1">
        <v>4.6512599999999997</v>
      </c>
      <c r="E28">
        <v>273554</v>
      </c>
      <c r="F28" s="2">
        <v>1.1521844E-3</v>
      </c>
      <c r="G28" s="2">
        <v>1.8591139749999999E-3</v>
      </c>
      <c r="H28">
        <f t="shared" si="0"/>
        <v>-2.5966334759999999E-3</v>
      </c>
      <c r="I28">
        <f t="shared" si="1"/>
        <v>2.5966334759999999E-3</v>
      </c>
      <c r="J28">
        <v>1.0013733813036441</v>
      </c>
    </row>
    <row r="29" spans="1:10" x14ac:dyDescent="0.3">
      <c r="A29">
        <v>4945</v>
      </c>
      <c r="B29">
        <v>32</v>
      </c>
      <c r="C29">
        <v>0.06</v>
      </c>
      <c r="D29" s="1">
        <v>4.6960519999999999</v>
      </c>
      <c r="E29">
        <v>273588</v>
      </c>
      <c r="F29" s="2"/>
      <c r="G29" s="2"/>
      <c r="H29">
        <f t="shared" si="0"/>
        <v>-2.6088437752000001E-3</v>
      </c>
      <c r="I29">
        <f t="shared" si="1"/>
        <v>2.6088437752000001E-3</v>
      </c>
      <c r="J29">
        <v>1.0012006568772642</v>
      </c>
    </row>
    <row r="30" spans="1:10" x14ac:dyDescent="0.3">
      <c r="A30">
        <v>4947</v>
      </c>
      <c r="B30">
        <v>1165</v>
      </c>
      <c r="C30">
        <v>300.67399999999998</v>
      </c>
      <c r="D30" s="1">
        <v>4.6961120000000003</v>
      </c>
      <c r="E30">
        <v>273725</v>
      </c>
      <c r="F30" s="2">
        <v>-1.2909519330000001E-2</v>
      </c>
      <c r="G30" s="2">
        <v>7.7765987159999995E-4</v>
      </c>
      <c r="H30">
        <f t="shared" si="0"/>
        <v>-2.6088601311999998E-3</v>
      </c>
      <c r="I30">
        <f t="shared" si="1"/>
        <v>2.6088601311999998E-3</v>
      </c>
      <c r="J30">
        <v>1.0012004255085918</v>
      </c>
    </row>
    <row r="31" spans="1:10" x14ac:dyDescent="0.3">
      <c r="A31">
        <v>4951</v>
      </c>
      <c r="B31">
        <v>1</v>
      </c>
      <c r="C31">
        <v>4.0000000000000001E-3</v>
      </c>
      <c r="D31" s="1">
        <v>4.9967860000000002</v>
      </c>
      <c r="E31">
        <v>274088</v>
      </c>
      <c r="F31" s="2"/>
      <c r="G31" s="2"/>
      <c r="H31">
        <f t="shared" si="0"/>
        <v>-2.6908238635999998E-3</v>
      </c>
      <c r="I31">
        <f t="shared" si="1"/>
        <v>2.6908238635999998E-3</v>
      </c>
      <c r="J31">
        <v>1.0000409831042052</v>
      </c>
    </row>
    <row r="32" spans="1:10" x14ac:dyDescent="0.3">
      <c r="A32">
        <v>4953</v>
      </c>
      <c r="B32">
        <v>589</v>
      </c>
      <c r="C32">
        <v>10.624000000000001</v>
      </c>
      <c r="D32" s="1">
        <v>4.9967899999999998</v>
      </c>
      <c r="E32">
        <v>274094</v>
      </c>
      <c r="F32" s="2"/>
      <c r="G32" s="2"/>
      <c r="H32">
        <f t="shared" si="0"/>
        <v>-2.6908249540000002E-3</v>
      </c>
      <c r="I32">
        <f t="shared" si="1"/>
        <v>2.6908249540000002E-3</v>
      </c>
      <c r="J32">
        <v>1.0000409676796271</v>
      </c>
    </row>
    <row r="33" spans="1:10" x14ac:dyDescent="0.3">
      <c r="A33">
        <v>4954</v>
      </c>
      <c r="B33">
        <v>32</v>
      </c>
      <c r="C33">
        <v>3.1E-2</v>
      </c>
      <c r="D33" s="1">
        <v>5.0074139999999998</v>
      </c>
      <c r="E33">
        <v>274100</v>
      </c>
      <c r="F33" s="2"/>
      <c r="G33" s="2"/>
      <c r="H33">
        <f t="shared" si="0"/>
        <v>-2.6937210563999997E-3</v>
      </c>
      <c r="I33">
        <f t="shared" si="1"/>
        <v>2.6937210563999997E-3</v>
      </c>
      <c r="J33">
        <v>1</v>
      </c>
    </row>
    <row r="34" spans="1:10" x14ac:dyDescent="0.3">
      <c r="A34">
        <v>4956</v>
      </c>
      <c r="B34">
        <v>1165</v>
      </c>
      <c r="C34">
        <v>10.585999999999999</v>
      </c>
      <c r="D34" s="1">
        <v>5.0074449999999997</v>
      </c>
      <c r="E34">
        <v>274142</v>
      </c>
      <c r="F34" s="2"/>
      <c r="G34" s="2"/>
      <c r="H34">
        <f t="shared" si="0"/>
        <v>-2.6937295069999999E-3</v>
      </c>
      <c r="I34">
        <f t="shared" si="1"/>
        <v>2.6937295069999999E-3</v>
      </c>
      <c r="J34">
        <v>0.99999988045951904</v>
      </c>
    </row>
    <row r="35" spans="1:10" x14ac:dyDescent="0.3">
      <c r="A35">
        <v>4958</v>
      </c>
      <c r="B35">
        <v>1453</v>
      </c>
      <c r="C35">
        <v>119.17700000000001</v>
      </c>
      <c r="D35" s="1">
        <v>5.0180309999999997</v>
      </c>
      <c r="E35">
        <v>274157</v>
      </c>
      <c r="F35" s="2">
        <v>3.5015740710000001E-3</v>
      </c>
      <c r="G35" s="2">
        <v>1.507362647E-3</v>
      </c>
      <c r="H35">
        <f t="shared" si="0"/>
        <v>-2.6966152505999998E-3</v>
      </c>
      <c r="I35">
        <f t="shared" si="1"/>
        <v>2.6966152505999998E-3</v>
      </c>
      <c r="J35">
        <v>0.99995905931338458</v>
      </c>
    </row>
    <row r="36" spans="1:10" x14ac:dyDescent="0.3">
      <c r="A36">
        <v>4960</v>
      </c>
      <c r="B36">
        <v>1740</v>
      </c>
      <c r="C36">
        <v>12.206</v>
      </c>
      <c r="D36" s="1">
        <v>5.1372079999999993</v>
      </c>
      <c r="E36">
        <v>274170</v>
      </c>
      <c r="F36" s="2"/>
      <c r="G36" s="2"/>
      <c r="H36">
        <f t="shared" si="0"/>
        <v>-2.7291029007999999E-3</v>
      </c>
      <c r="I36">
        <f t="shared" si="1"/>
        <v>2.7291029007999999E-3</v>
      </c>
      <c r="J36">
        <v>0.99949949557515794</v>
      </c>
    </row>
    <row r="37" spans="1:10" x14ac:dyDescent="0.3">
      <c r="A37">
        <v>4961</v>
      </c>
      <c r="B37">
        <v>1740</v>
      </c>
      <c r="C37">
        <v>162.74100000000001</v>
      </c>
      <c r="D37" s="1">
        <v>5.1494139999999993</v>
      </c>
      <c r="E37">
        <v>274198</v>
      </c>
      <c r="F37" s="2">
        <v>-8.2151645179999997E-4</v>
      </c>
      <c r="G37" s="2">
        <v>1.790372953E-3</v>
      </c>
      <c r="H37">
        <f t="shared" si="0"/>
        <v>-2.7324302563999999E-3</v>
      </c>
      <c r="I37">
        <f t="shared" si="1"/>
        <v>2.7324302563999999E-3</v>
      </c>
      <c r="J37">
        <v>0.9994524274748634</v>
      </c>
    </row>
    <row r="38" spans="1:10" x14ac:dyDescent="0.3">
      <c r="A38">
        <v>4964</v>
      </c>
      <c r="B38">
        <v>1740</v>
      </c>
      <c r="C38">
        <v>222.55500000000001</v>
      </c>
      <c r="D38" s="1">
        <v>5.3121549999999989</v>
      </c>
      <c r="E38">
        <v>274239</v>
      </c>
      <c r="F38" s="2">
        <v>-2.217170227E-2</v>
      </c>
      <c r="G38" s="2">
        <v>1.5739188579999999E-3</v>
      </c>
      <c r="H38">
        <f t="shared" si="0"/>
        <v>-2.776793453E-3</v>
      </c>
      <c r="I38">
        <f t="shared" si="1"/>
        <v>2.776793453E-3</v>
      </c>
      <c r="J38">
        <v>0.9988248746557562</v>
      </c>
    </row>
    <row r="39" spans="1:10" x14ac:dyDescent="0.3">
      <c r="A39">
        <v>4965</v>
      </c>
      <c r="B39">
        <v>1812</v>
      </c>
      <c r="C39">
        <v>177.96699999999998</v>
      </c>
      <c r="D39" s="1">
        <v>5.5347099999999987</v>
      </c>
      <c r="E39">
        <v>274249</v>
      </c>
      <c r="F39" s="2">
        <v>2.9261030890000001E-2</v>
      </c>
      <c r="G39" s="2">
        <v>1.9938571550000002E-3</v>
      </c>
      <c r="H39">
        <f t="shared" si="0"/>
        <v>-2.8374619459999996E-3</v>
      </c>
      <c r="I39">
        <f t="shared" si="1"/>
        <v>2.8374619459999996E-3</v>
      </c>
      <c r="J39">
        <v>0.99796667040694109</v>
      </c>
    </row>
    <row r="40" spans="1:10" x14ac:dyDescent="0.3">
      <c r="A40">
        <v>4976</v>
      </c>
      <c r="B40">
        <v>1812</v>
      </c>
      <c r="C40">
        <v>67.326999999999998</v>
      </c>
      <c r="D40" s="1">
        <v>5.7126769999999985</v>
      </c>
      <c r="E40">
        <v>274282</v>
      </c>
      <c r="F40" s="2">
        <v>-1.079910842E-3</v>
      </c>
      <c r="G40" s="2">
        <v>2.13405917E-3</v>
      </c>
      <c r="H40">
        <f t="shared" si="0"/>
        <v>-2.8859757501999996E-3</v>
      </c>
      <c r="I40">
        <f t="shared" si="1"/>
        <v>2.8859757501999996E-3</v>
      </c>
      <c r="J40">
        <v>0.99728040393101869</v>
      </c>
    </row>
    <row r="41" spans="1:10" x14ac:dyDescent="0.3">
      <c r="A41">
        <v>4978</v>
      </c>
      <c r="B41">
        <v>1</v>
      </c>
      <c r="C41">
        <v>1E-3</v>
      </c>
      <c r="D41" s="1">
        <v>5.7800039999999981</v>
      </c>
      <c r="E41">
        <v>274303</v>
      </c>
      <c r="F41" s="2"/>
      <c r="G41" s="2"/>
      <c r="H41">
        <f t="shared" si="0"/>
        <v>-2.9043290903999998E-3</v>
      </c>
      <c r="I41">
        <f t="shared" si="1"/>
        <v>2.9043290903999998E-3</v>
      </c>
      <c r="J41">
        <v>0.99702078128735772</v>
      </c>
    </row>
    <row r="42" spans="1:10" x14ac:dyDescent="0.3">
      <c r="A42">
        <v>4979</v>
      </c>
      <c r="B42">
        <v>2028</v>
      </c>
      <c r="C42">
        <v>279.64699999999999</v>
      </c>
      <c r="D42" s="1">
        <v>5.7800049999999983</v>
      </c>
      <c r="E42">
        <v>274314</v>
      </c>
      <c r="F42" s="2">
        <v>-3.8951704399999999E-3</v>
      </c>
      <c r="G42" s="2">
        <v>9.9596744149999992E-4</v>
      </c>
      <c r="H42">
        <f t="shared" si="0"/>
        <v>-2.9043293629999996E-3</v>
      </c>
      <c r="I42">
        <f t="shared" si="1"/>
        <v>2.9043293629999996E-3</v>
      </c>
      <c r="J42">
        <v>0.9970207774312132</v>
      </c>
    </row>
    <row r="43" spans="1:10" x14ac:dyDescent="0.3">
      <c r="A43">
        <v>4980</v>
      </c>
      <c r="B43">
        <v>2028</v>
      </c>
      <c r="C43">
        <v>392.553</v>
      </c>
      <c r="D43" s="1">
        <v>6.059651999999998</v>
      </c>
      <c r="E43">
        <v>274335</v>
      </c>
      <c r="F43" s="2">
        <v>-3.178086798E-3</v>
      </c>
      <c r="G43" s="2">
        <v>1.516585113E-4</v>
      </c>
      <c r="H43">
        <f t="shared" si="0"/>
        <v>-2.9805611351999993E-3</v>
      </c>
      <c r="I43">
        <f t="shared" si="1"/>
        <v>2.9805611351999993E-3</v>
      </c>
      <c r="J43">
        <v>0.99594241817813678</v>
      </c>
    </row>
    <row r="44" spans="1:10" x14ac:dyDescent="0.3">
      <c r="A44">
        <v>4984</v>
      </c>
      <c r="B44">
        <v>2028</v>
      </c>
      <c r="C44">
        <v>11.917000000000002</v>
      </c>
      <c r="D44" s="1">
        <v>6.4522049999999984</v>
      </c>
      <c r="E44">
        <v>274382</v>
      </c>
      <c r="F44" s="2"/>
      <c r="G44" s="2"/>
      <c r="H44">
        <f t="shared" si="0"/>
        <v>-3.0875710829999996E-3</v>
      </c>
      <c r="I44">
        <f t="shared" si="1"/>
        <v>3.0875710829999996E-3</v>
      </c>
      <c r="J44">
        <v>0.9944286770692643</v>
      </c>
    </row>
    <row r="45" spans="1:10" x14ac:dyDescent="0.3">
      <c r="A45">
        <v>4985</v>
      </c>
      <c r="B45">
        <v>2028</v>
      </c>
      <c r="C45">
        <v>343.27699999999999</v>
      </c>
      <c r="D45" s="1">
        <v>6.4641219999999988</v>
      </c>
      <c r="E45">
        <v>274387</v>
      </c>
      <c r="F45" s="2">
        <v>-4.1570966710000002E-3</v>
      </c>
      <c r="G45" s="2">
        <v>2.8072287880000001E-4</v>
      </c>
      <c r="H45">
        <f t="shared" si="0"/>
        <v>-3.0908196572E-3</v>
      </c>
      <c r="I45">
        <f t="shared" si="1"/>
        <v>3.0908196572E-3</v>
      </c>
      <c r="J45">
        <v>0.99438272339474287</v>
      </c>
    </row>
    <row r="46" spans="1:10" x14ac:dyDescent="0.3">
      <c r="A46">
        <v>4988</v>
      </c>
      <c r="B46">
        <v>2028</v>
      </c>
      <c r="C46">
        <v>389.90800000000002</v>
      </c>
      <c r="D46" s="1">
        <v>6.8073989999999984</v>
      </c>
      <c r="E46">
        <v>274420</v>
      </c>
      <c r="F46" s="2">
        <v>-6.2241078840000004E-3</v>
      </c>
      <c r="G46" s="2">
        <v>1.3220870390000001E-3</v>
      </c>
      <c r="H46">
        <f t="shared" si="0"/>
        <v>-3.1843969673999994E-3</v>
      </c>
      <c r="I46">
        <f t="shared" si="1"/>
        <v>3.1843969673999994E-3</v>
      </c>
      <c r="J46">
        <v>0.99305899766438166</v>
      </c>
    </row>
    <row r="47" spans="1:10" x14ac:dyDescent="0.3">
      <c r="A47">
        <v>4990</v>
      </c>
      <c r="B47">
        <v>2028</v>
      </c>
      <c r="C47">
        <v>281.02299999999997</v>
      </c>
      <c r="D47" s="1">
        <v>7.1973069999999986</v>
      </c>
      <c r="E47">
        <v>274440</v>
      </c>
      <c r="F47" s="2">
        <v>-2.8588514960000001E-3</v>
      </c>
      <c r="G47" s="2">
        <v>6.3961286010000003E-4</v>
      </c>
      <c r="H47">
        <f t="shared" si="0"/>
        <v>-3.2906858881999995E-3</v>
      </c>
      <c r="I47">
        <f t="shared" si="1"/>
        <v>3.2906858881999995E-3</v>
      </c>
      <c r="J47">
        <v>0.99155545605782602</v>
      </c>
    </row>
    <row r="48" spans="1:10" x14ac:dyDescent="0.3">
      <c r="A48">
        <v>5000</v>
      </c>
      <c r="B48">
        <v>1</v>
      </c>
      <c r="C48">
        <v>1.2E-2</v>
      </c>
      <c r="D48" s="1">
        <v>7.4783299999999988</v>
      </c>
      <c r="E48">
        <v>274894</v>
      </c>
      <c r="F48" s="2"/>
      <c r="G48" s="2"/>
      <c r="H48">
        <f t="shared" si="0"/>
        <v>-3.3672927579999996E-3</v>
      </c>
      <c r="I48">
        <f t="shared" si="1"/>
        <v>3.3672927579999996E-3</v>
      </c>
      <c r="J48">
        <v>0.99047179074985814</v>
      </c>
    </row>
    <row r="49" spans="1:10" x14ac:dyDescent="0.3">
      <c r="A49">
        <v>5004</v>
      </c>
      <c r="B49">
        <v>1</v>
      </c>
      <c r="C49">
        <v>4.8000000000000001E-2</v>
      </c>
      <c r="D49" s="1">
        <v>7.4783419999999987</v>
      </c>
      <c r="E49">
        <v>274943</v>
      </c>
      <c r="F49" s="2"/>
      <c r="G49" s="2"/>
      <c r="H49">
        <f t="shared" si="0"/>
        <v>-3.3672960291999997E-3</v>
      </c>
      <c r="I49">
        <f t="shared" si="1"/>
        <v>3.3672960291999997E-3</v>
      </c>
      <c r="J49">
        <v>0.99047174447612363</v>
      </c>
    </row>
    <row r="50" spans="1:10" x14ac:dyDescent="0.3">
      <c r="A50">
        <v>5005</v>
      </c>
      <c r="B50">
        <v>590</v>
      </c>
      <c r="C50">
        <v>55.295000000000002</v>
      </c>
      <c r="D50" s="1">
        <v>7.4783899999999983</v>
      </c>
      <c r="E50">
        <v>274953</v>
      </c>
      <c r="F50" s="2"/>
      <c r="G50" s="2"/>
      <c r="H50">
        <f t="shared" si="0"/>
        <v>-3.3673091139999997E-3</v>
      </c>
      <c r="I50">
        <f t="shared" si="1"/>
        <v>3.3673091139999997E-3</v>
      </c>
      <c r="J50">
        <v>0.99047155938118558</v>
      </c>
    </row>
    <row r="51" spans="1:10" x14ac:dyDescent="0.3">
      <c r="A51">
        <v>5013</v>
      </c>
      <c r="B51">
        <v>2028</v>
      </c>
      <c r="C51">
        <v>483.23200000000003</v>
      </c>
      <c r="D51" s="1">
        <v>7.5336849999999984</v>
      </c>
      <c r="E51">
        <v>274966</v>
      </c>
      <c r="F51" s="2">
        <v>-5.6122478629999997E-4</v>
      </c>
      <c r="G51" s="2">
        <v>2.573998727E-4</v>
      </c>
      <c r="H51">
        <f t="shared" si="0"/>
        <v>-3.3823825309999998E-3</v>
      </c>
      <c r="I51">
        <f t="shared" si="1"/>
        <v>3.3823825309999998E-3</v>
      </c>
      <c r="J51">
        <v>0.99025833386866857</v>
      </c>
    </row>
    <row r="52" spans="1:10" x14ac:dyDescent="0.3">
      <c r="A52">
        <v>5017</v>
      </c>
      <c r="B52">
        <v>2028</v>
      </c>
      <c r="C52">
        <v>536.74900000000002</v>
      </c>
      <c r="D52" s="1">
        <v>8.0169169999999976</v>
      </c>
      <c r="E52">
        <v>274998</v>
      </c>
      <c r="F52" s="2">
        <v>1.1587010889999999E-3</v>
      </c>
      <c r="G52" s="2">
        <v>3.2683980539999999E-4</v>
      </c>
      <c r="H52">
        <f t="shared" si="0"/>
        <v>-3.5141115741999995E-3</v>
      </c>
      <c r="I52">
        <f t="shared" si="1"/>
        <v>3.5141115741999995E-3</v>
      </c>
      <c r="J52">
        <v>0.98839492142876173</v>
      </c>
    </row>
    <row r="53" spans="1:10" x14ac:dyDescent="0.3">
      <c r="A53">
        <v>5018</v>
      </c>
      <c r="B53">
        <v>1</v>
      </c>
      <c r="C53">
        <v>1E-3</v>
      </c>
      <c r="D53" s="1">
        <v>8.553665999999998</v>
      </c>
      <c r="E53">
        <v>275034</v>
      </c>
      <c r="F53" s="2"/>
      <c r="G53" s="2"/>
      <c r="H53">
        <f t="shared" si="0"/>
        <v>-3.6604293515999993E-3</v>
      </c>
      <c r="I53">
        <f t="shared" si="1"/>
        <v>3.6604293515999993E-3</v>
      </c>
      <c r="J53">
        <v>0.98632513970133595</v>
      </c>
    </row>
    <row r="54" spans="1:10" x14ac:dyDescent="0.3">
      <c r="A54">
        <v>5020</v>
      </c>
      <c r="B54">
        <v>2028</v>
      </c>
      <c r="C54">
        <v>453.90999999999997</v>
      </c>
      <c r="D54" s="1">
        <v>8.5536669999999972</v>
      </c>
      <c r="E54">
        <v>275059</v>
      </c>
      <c r="F54" s="2">
        <v>-1.8592370160000001E-3</v>
      </c>
      <c r="G54" s="2">
        <v>4.8831511580000003E-4</v>
      </c>
      <c r="H54">
        <f t="shared" si="0"/>
        <v>-3.6604296241999992E-3</v>
      </c>
      <c r="I54">
        <f t="shared" si="1"/>
        <v>3.6604296241999992E-3</v>
      </c>
      <c r="J54">
        <v>0.98632513584519144</v>
      </c>
    </row>
    <row r="55" spans="1:10" x14ac:dyDescent="0.3">
      <c r="A55">
        <v>5021</v>
      </c>
      <c r="B55">
        <v>2028</v>
      </c>
      <c r="C55">
        <v>230.62300000000002</v>
      </c>
      <c r="D55" s="1">
        <v>9.0075769999999977</v>
      </c>
      <c r="E55">
        <v>275124</v>
      </c>
      <c r="F55" s="2">
        <v>-6.2370465830000003E-3</v>
      </c>
      <c r="G55" s="2">
        <v>9.7717569820000003E-4</v>
      </c>
      <c r="H55">
        <f t="shared" si="0"/>
        <v>-3.7841654901999994E-3</v>
      </c>
      <c r="I55">
        <f t="shared" si="1"/>
        <v>3.7841654901999994E-3</v>
      </c>
      <c r="J55">
        <v>0.98457479327558084</v>
      </c>
    </row>
    <row r="56" spans="1:10" x14ac:dyDescent="0.3">
      <c r="A56">
        <v>5024</v>
      </c>
      <c r="B56">
        <v>2028</v>
      </c>
      <c r="C56">
        <v>222.66799999999998</v>
      </c>
      <c r="D56" s="1">
        <v>9.2381999999999973</v>
      </c>
      <c r="E56">
        <v>275282</v>
      </c>
      <c r="F56" s="2">
        <v>-6.3882824280000004E-3</v>
      </c>
      <c r="G56" s="2">
        <v>2.2914007070000001E-3</v>
      </c>
      <c r="H56">
        <f t="shared" si="0"/>
        <v>-3.8470333199999993E-3</v>
      </c>
      <c r="I56">
        <f t="shared" si="1"/>
        <v>3.8470333199999993E-3</v>
      </c>
      <c r="J56">
        <v>0.98368547765259107</v>
      </c>
    </row>
    <row r="57" spans="1:10" x14ac:dyDescent="0.3">
      <c r="A57">
        <v>5026</v>
      </c>
      <c r="B57">
        <v>2028</v>
      </c>
      <c r="C57">
        <v>442.80400000000003</v>
      </c>
      <c r="D57" s="1">
        <v>9.4608679999999978</v>
      </c>
      <c r="E57">
        <v>275309</v>
      </c>
      <c r="F57" s="2">
        <v>-8.2003585649999995E-3</v>
      </c>
      <c r="G57" s="2">
        <v>1.871686659E-4</v>
      </c>
      <c r="H57">
        <f t="shared" si="0"/>
        <v>-3.9077326167999997E-3</v>
      </c>
      <c r="I57">
        <f t="shared" si="1"/>
        <v>3.9077326167999997E-3</v>
      </c>
      <c r="J57">
        <v>0.98282683765944256</v>
      </c>
    </row>
    <row r="58" spans="1:10" x14ac:dyDescent="0.3">
      <c r="A58">
        <v>5027</v>
      </c>
      <c r="B58">
        <v>2028</v>
      </c>
      <c r="C58">
        <v>229.60599999999999</v>
      </c>
      <c r="D58" s="1">
        <v>9.9036719999999985</v>
      </c>
      <c r="E58">
        <v>275319</v>
      </c>
      <c r="F58" s="2">
        <v>-8.1967598029999999E-4</v>
      </c>
      <c r="G58" s="2">
        <v>1.463658554E-3</v>
      </c>
      <c r="H58">
        <f t="shared" si="0"/>
        <v>-4.0284409872E-3</v>
      </c>
      <c r="I58">
        <f t="shared" si="1"/>
        <v>4.0284409872E-3</v>
      </c>
      <c r="J58">
        <v>0.9811193214311289</v>
      </c>
    </row>
    <row r="59" spans="1:10" x14ac:dyDescent="0.3">
      <c r="A59">
        <v>5028</v>
      </c>
      <c r="B59">
        <v>2028</v>
      </c>
      <c r="C59">
        <v>122.584</v>
      </c>
      <c r="D59" s="1">
        <v>10.133277999999999</v>
      </c>
      <c r="E59">
        <v>275344</v>
      </c>
      <c r="F59" s="2">
        <v>-4.3878947789999997E-3</v>
      </c>
      <c r="G59" s="2">
        <v>7.5632566110000001E-4</v>
      </c>
      <c r="H59">
        <f t="shared" si="0"/>
        <v>-4.0910315827999994E-3</v>
      </c>
      <c r="I59">
        <f t="shared" si="1"/>
        <v>4.0910315827999994E-3</v>
      </c>
      <c r="J59">
        <v>0.98023392750713945</v>
      </c>
    </row>
    <row r="60" spans="1:10" x14ac:dyDescent="0.3">
      <c r="A60">
        <v>5029</v>
      </c>
      <c r="B60">
        <v>2028</v>
      </c>
      <c r="C60">
        <v>163.679</v>
      </c>
      <c r="D60" s="1">
        <v>10.255861999999999</v>
      </c>
      <c r="E60">
        <v>275370</v>
      </c>
      <c r="F60" s="2">
        <v>-1.418884477E-2</v>
      </c>
      <c r="G60" s="2">
        <v>3.9224058729999999E-3</v>
      </c>
      <c r="H60">
        <f t="shared" si="0"/>
        <v>-4.1244479811999996E-3</v>
      </c>
      <c r="I60">
        <f t="shared" si="1"/>
        <v>4.1244479811999996E-3</v>
      </c>
      <c r="J60">
        <v>0.97976122588445402</v>
      </c>
    </row>
    <row r="61" spans="1:10" x14ac:dyDescent="0.3">
      <c r="A61">
        <v>5030</v>
      </c>
      <c r="B61">
        <v>2028</v>
      </c>
      <c r="C61">
        <v>576.30599999999993</v>
      </c>
      <c r="D61" s="1">
        <v>10.419540999999999</v>
      </c>
      <c r="E61">
        <v>275375</v>
      </c>
      <c r="F61" s="2">
        <v>-3.9217912839999997E-3</v>
      </c>
      <c r="G61" s="2">
        <v>1.8483272249999999E-4</v>
      </c>
      <c r="H61">
        <f t="shared" si="0"/>
        <v>-4.1690668766E-3</v>
      </c>
      <c r="I61">
        <f t="shared" si="1"/>
        <v>4.1690668766E-3</v>
      </c>
      <c r="J61">
        <v>0.97913005600176517</v>
      </c>
    </row>
    <row r="62" spans="1:10" x14ac:dyDescent="0.3">
      <c r="A62">
        <v>5038</v>
      </c>
      <c r="B62">
        <v>1884</v>
      </c>
      <c r="C62">
        <v>99.759</v>
      </c>
      <c r="D62" s="1">
        <v>10.995846999999999</v>
      </c>
      <c r="E62">
        <v>275656</v>
      </c>
      <c r="F62" s="2">
        <v>-3.3738926740000002E-3</v>
      </c>
      <c r="G62" s="2">
        <v>9.12273384E-4</v>
      </c>
      <c r="H62">
        <f t="shared" si="0"/>
        <v>-4.3261678922000002E-3</v>
      </c>
      <c r="I62">
        <f t="shared" si="1"/>
        <v>4.3261678922000002E-3</v>
      </c>
      <c r="J62">
        <v>0.97690773676464338</v>
      </c>
    </row>
    <row r="63" spans="1:10" x14ac:dyDescent="0.3">
      <c r="A63">
        <v>5043</v>
      </c>
      <c r="B63">
        <v>2064</v>
      </c>
      <c r="C63">
        <v>608.06200000000001</v>
      </c>
      <c r="D63" s="1">
        <v>11.095606</v>
      </c>
      <c r="E63">
        <v>275757</v>
      </c>
      <c r="F63" s="2">
        <v>-5.0970693860000003E-3</v>
      </c>
      <c r="G63" s="2">
        <v>6.6414746949999999E-4</v>
      </c>
      <c r="H63">
        <f t="shared" si="0"/>
        <v>-4.3533621956000001E-3</v>
      </c>
      <c r="I63">
        <f t="shared" si="1"/>
        <v>4.3533621956000001E-3</v>
      </c>
      <c r="J63">
        <v>0.97652305164115683</v>
      </c>
    </row>
    <row r="64" spans="1:10" x14ac:dyDescent="0.3">
      <c r="A64">
        <v>5045</v>
      </c>
      <c r="B64">
        <v>2064</v>
      </c>
      <c r="C64">
        <v>784.29700000000003</v>
      </c>
      <c r="D64" s="1">
        <v>11.703668</v>
      </c>
      <c r="E64">
        <v>275828</v>
      </c>
      <c r="F64" s="2">
        <v>-3.6503664669999998E-3</v>
      </c>
      <c r="G64" s="2">
        <v>1.2583924180000001E-4</v>
      </c>
      <c r="H64">
        <f t="shared" si="0"/>
        <v>-4.5191198968E-3</v>
      </c>
      <c r="I64">
        <f t="shared" si="1"/>
        <v>4.5191198968E-3</v>
      </c>
      <c r="J64">
        <v>0.97417827667792067</v>
      </c>
    </row>
    <row r="65" spans="1:10" x14ac:dyDescent="0.3">
      <c r="A65">
        <v>5048</v>
      </c>
      <c r="B65">
        <v>2064</v>
      </c>
      <c r="C65">
        <v>281.25699999999995</v>
      </c>
      <c r="D65" s="1">
        <v>12.487965000000001</v>
      </c>
      <c r="E65">
        <v>275886</v>
      </c>
      <c r="F65" s="2">
        <v>1.352470353E-4</v>
      </c>
      <c r="G65" s="2">
        <v>3.0357563840000001E-4</v>
      </c>
      <c r="H65">
        <f t="shared" si="0"/>
        <v>-4.7329192590000006E-3</v>
      </c>
      <c r="I65">
        <f t="shared" si="1"/>
        <v>4.7329192590000006E-3</v>
      </c>
      <c r="J65">
        <v>0.97115391408111096</v>
      </c>
    </row>
    <row r="66" spans="1:10" x14ac:dyDescent="0.3">
      <c r="A66">
        <v>5052</v>
      </c>
      <c r="B66">
        <v>2064</v>
      </c>
      <c r="C66">
        <v>396.78100000000001</v>
      </c>
      <c r="D66" s="1">
        <v>12.769222000000001</v>
      </c>
      <c r="E66">
        <v>275911</v>
      </c>
      <c r="F66" s="2">
        <v>-1.3962046420000001E-3</v>
      </c>
      <c r="G66" s="2">
        <v>4.8497130859999999E-4</v>
      </c>
      <c r="H66">
        <f t="shared" si="0"/>
        <v>-4.8095899172000004E-3</v>
      </c>
      <c r="I66">
        <f t="shared" si="1"/>
        <v>4.8095899172000004E-3</v>
      </c>
      <c r="J66">
        <v>0.97006934643532006</v>
      </c>
    </row>
    <row r="67" spans="1:10" x14ac:dyDescent="0.3">
      <c r="A67">
        <v>5056</v>
      </c>
      <c r="B67">
        <v>2064</v>
      </c>
      <c r="C67">
        <v>25.395</v>
      </c>
      <c r="D67" s="1">
        <v>13.166003000000002</v>
      </c>
      <c r="E67">
        <v>275963</v>
      </c>
      <c r="F67" s="2"/>
      <c r="G67" s="2"/>
      <c r="H67">
        <f t="shared" ref="H67:H92" si="2">-0.0013287-0.0002726*D67</f>
        <v>-4.9177524178000004E-3</v>
      </c>
      <c r="I67">
        <f t="shared" ref="I67:I130" si="3">-H67</f>
        <v>4.9177524178000004E-3</v>
      </c>
      <c r="J67">
        <v>0.96853930154731882</v>
      </c>
    </row>
    <row r="68" spans="1:10" x14ac:dyDescent="0.3">
      <c r="A68">
        <v>5059</v>
      </c>
      <c r="B68">
        <v>2064</v>
      </c>
      <c r="C68">
        <v>63.573999999999998</v>
      </c>
      <c r="D68" s="1">
        <v>13.191398000000001</v>
      </c>
      <c r="E68">
        <v>276049</v>
      </c>
      <c r="F68" s="2"/>
      <c r="G68" s="2"/>
      <c r="H68">
        <f t="shared" si="2"/>
        <v>-4.9246750948000011E-3</v>
      </c>
      <c r="I68">
        <f t="shared" si="3"/>
        <v>4.9246750948000011E-3</v>
      </c>
      <c r="J68">
        <v>0.96844137475664382</v>
      </c>
    </row>
    <row r="69" spans="1:10" x14ac:dyDescent="0.3">
      <c r="A69">
        <v>5060</v>
      </c>
      <c r="B69">
        <v>2064</v>
      </c>
      <c r="C69">
        <v>139.422</v>
      </c>
      <c r="D69" s="1">
        <v>13.254972</v>
      </c>
      <c r="E69">
        <v>276092</v>
      </c>
      <c r="F69" s="2">
        <v>-7.4122082430000003E-3</v>
      </c>
      <c r="G69" s="2">
        <v>1.1354753889999999E-3</v>
      </c>
      <c r="H69">
        <f t="shared" si="2"/>
        <v>-4.9420053672000006E-3</v>
      </c>
      <c r="I69">
        <f t="shared" si="3"/>
        <v>4.9420053672000006E-3</v>
      </c>
      <c r="J69">
        <v>0.96819622422345353</v>
      </c>
    </row>
    <row r="70" spans="1:10" x14ac:dyDescent="0.3">
      <c r="A70">
        <v>5068</v>
      </c>
      <c r="B70">
        <v>2064</v>
      </c>
      <c r="C70">
        <v>130.68600000000001</v>
      </c>
      <c r="D70" s="1">
        <v>13.394394</v>
      </c>
      <c r="E70">
        <v>276215</v>
      </c>
      <c r="F70" s="2"/>
      <c r="G70" s="2"/>
      <c r="H70">
        <f t="shared" si="2"/>
        <v>-4.9800118044000001E-3</v>
      </c>
      <c r="I70">
        <f t="shared" si="3"/>
        <v>4.9800118044000001E-3</v>
      </c>
      <c r="J70">
        <v>0.96765859283894951</v>
      </c>
    </row>
    <row r="71" spans="1:10" x14ac:dyDescent="0.3">
      <c r="A71">
        <v>5069</v>
      </c>
      <c r="B71">
        <v>2064</v>
      </c>
      <c r="C71">
        <v>618.34100000000001</v>
      </c>
      <c r="D71" s="1">
        <v>13.525080000000001</v>
      </c>
      <c r="E71">
        <v>276224</v>
      </c>
      <c r="F71" s="2">
        <v>-6.9620283379999998E-3</v>
      </c>
      <c r="G71" s="2">
        <v>1.057151373E-4</v>
      </c>
      <c r="H71">
        <f t="shared" si="2"/>
        <v>-5.0156368080000006E-3</v>
      </c>
      <c r="I71">
        <f t="shared" si="3"/>
        <v>5.0156368080000006E-3</v>
      </c>
      <c r="J71">
        <v>0.96715464873317492</v>
      </c>
    </row>
    <row r="72" spans="1:10" x14ac:dyDescent="0.3">
      <c r="A72">
        <v>5071</v>
      </c>
      <c r="B72">
        <v>2064</v>
      </c>
      <c r="C72">
        <v>401.00200000000001</v>
      </c>
      <c r="D72" s="1">
        <v>14.143421</v>
      </c>
      <c r="E72">
        <v>276282</v>
      </c>
      <c r="F72" s="2">
        <v>-4.338637803E-3</v>
      </c>
      <c r="G72" s="2">
        <v>3.8755198000000002E-4</v>
      </c>
      <c r="H72">
        <f t="shared" si="2"/>
        <v>-5.1841965646000007E-3</v>
      </c>
      <c r="I72">
        <f t="shared" si="3"/>
        <v>5.1841965646000007E-3</v>
      </c>
      <c r="J72">
        <v>0.96477023646017901</v>
      </c>
    </row>
    <row r="73" spans="1:10" x14ac:dyDescent="0.3">
      <c r="A73">
        <v>5072</v>
      </c>
      <c r="B73">
        <v>2064</v>
      </c>
      <c r="C73">
        <v>194.41199999999998</v>
      </c>
      <c r="D73" s="1">
        <v>14.544423</v>
      </c>
      <c r="E73">
        <v>276315</v>
      </c>
      <c r="F73" s="2">
        <v>-2.0869213540000001E-3</v>
      </c>
      <c r="G73" s="2">
        <v>1.1005745009999999E-3</v>
      </c>
      <c r="H73">
        <f t="shared" si="2"/>
        <v>-5.2935097098000001E-3</v>
      </c>
      <c r="I73">
        <f t="shared" si="3"/>
        <v>5.2935097098000001E-3</v>
      </c>
      <c r="J73">
        <v>0.96322391478606084</v>
      </c>
    </row>
    <row r="74" spans="1:10" x14ac:dyDescent="0.3">
      <c r="A74">
        <v>5073</v>
      </c>
      <c r="B74">
        <v>2064</v>
      </c>
      <c r="C74">
        <v>554.39499999999998</v>
      </c>
      <c r="D74" s="1">
        <v>14.738835</v>
      </c>
      <c r="E74">
        <v>276349</v>
      </c>
      <c r="F74" s="2">
        <v>-6.2510755940000003E-3</v>
      </c>
      <c r="G74" s="2">
        <v>9.0158316979999998E-4</v>
      </c>
      <c r="H74">
        <f t="shared" si="2"/>
        <v>-5.3465064209999996E-3</v>
      </c>
      <c r="I74">
        <f t="shared" si="3"/>
        <v>5.3465064209999996E-3</v>
      </c>
      <c r="J74">
        <v>0.96247423401312537</v>
      </c>
    </row>
    <row r="75" spans="1:10" x14ac:dyDescent="0.3">
      <c r="A75">
        <v>5076</v>
      </c>
      <c r="B75">
        <v>2064</v>
      </c>
      <c r="C75">
        <v>606.02599999999995</v>
      </c>
      <c r="D75" s="1">
        <v>15.293229999999999</v>
      </c>
      <c r="E75">
        <v>276437</v>
      </c>
      <c r="F75" s="2">
        <v>1.1410563219999999E-3</v>
      </c>
      <c r="G75" s="2">
        <v>7.6007182200000004E-4</v>
      </c>
      <c r="H75">
        <f t="shared" si="2"/>
        <v>-5.4976344980000001E-3</v>
      </c>
      <c r="I75">
        <f t="shared" si="3"/>
        <v>5.4976344980000001E-3</v>
      </c>
      <c r="J75">
        <v>0.96033640675908993</v>
      </c>
    </row>
    <row r="76" spans="1:10" x14ac:dyDescent="0.3">
      <c r="A76">
        <v>5078</v>
      </c>
      <c r="B76">
        <v>2064</v>
      </c>
      <c r="C76">
        <v>586.54700000000003</v>
      </c>
      <c r="D76" s="1">
        <v>15.899255999999999</v>
      </c>
      <c r="E76">
        <v>276495</v>
      </c>
      <c r="F76" s="2">
        <v>-0.1019311346</v>
      </c>
      <c r="G76" s="2">
        <v>9.6970525969999992E-3</v>
      </c>
      <c r="H76">
        <f t="shared" si="2"/>
        <v>-5.6628371855999993E-3</v>
      </c>
      <c r="I76">
        <f t="shared" si="3"/>
        <v>5.6628371855999993E-3</v>
      </c>
      <c r="J76">
        <v>0.95799948290614378</v>
      </c>
    </row>
    <row r="77" spans="1:10" x14ac:dyDescent="0.3">
      <c r="A77">
        <v>5080</v>
      </c>
      <c r="B77">
        <v>2064</v>
      </c>
      <c r="C77">
        <v>497.73199999999997</v>
      </c>
      <c r="D77" s="1">
        <v>16.485803000000001</v>
      </c>
      <c r="E77">
        <v>276525</v>
      </c>
      <c r="F77" s="2">
        <v>-6.4219608509999996E-3</v>
      </c>
      <c r="G77" s="2">
        <v>2.7996629980000002E-4</v>
      </c>
      <c r="H77">
        <f t="shared" si="2"/>
        <v>-5.8227298977999997E-3</v>
      </c>
      <c r="I77">
        <f t="shared" si="3"/>
        <v>5.8227298977999997E-3</v>
      </c>
      <c r="J77">
        <v>0.9557376728927548</v>
      </c>
    </row>
    <row r="78" spans="1:10" x14ac:dyDescent="0.3">
      <c r="A78">
        <v>5083</v>
      </c>
      <c r="B78">
        <v>2064</v>
      </c>
      <c r="C78">
        <v>375.404</v>
      </c>
      <c r="D78" s="1">
        <v>16.983535</v>
      </c>
      <c r="E78">
        <v>276542</v>
      </c>
      <c r="F78" s="2">
        <v>-4.9801158400000003E-3</v>
      </c>
      <c r="G78" s="2">
        <v>1.865766093E-4</v>
      </c>
      <c r="H78">
        <f t="shared" si="2"/>
        <v>-5.9584116409999999E-3</v>
      </c>
      <c r="I78">
        <f t="shared" si="3"/>
        <v>5.9584116409999999E-3</v>
      </c>
      <c r="J78">
        <v>0.95381834635697149</v>
      </c>
    </row>
    <row r="79" spans="1:10" x14ac:dyDescent="0.3">
      <c r="A79">
        <v>5085</v>
      </c>
      <c r="B79">
        <v>2064</v>
      </c>
      <c r="C79">
        <v>524.32399999999996</v>
      </c>
      <c r="D79" s="1">
        <v>17.358938999999999</v>
      </c>
      <c r="E79">
        <v>276581</v>
      </c>
      <c r="F79" s="2">
        <v>-5.3932794209999996E-3</v>
      </c>
      <c r="G79" s="2">
        <v>1.711844446E-4</v>
      </c>
      <c r="H79">
        <f t="shared" si="2"/>
        <v>-6.0607467714E-3</v>
      </c>
      <c r="I79">
        <f t="shared" si="3"/>
        <v>6.0607467714E-3</v>
      </c>
      <c r="J79">
        <v>0.95237073427087049</v>
      </c>
    </row>
    <row r="80" spans="1:10" x14ac:dyDescent="0.3">
      <c r="A80">
        <v>5091</v>
      </c>
      <c r="B80">
        <v>2064</v>
      </c>
      <c r="C80">
        <v>307.33799999999997</v>
      </c>
      <c r="D80" s="1">
        <v>17.883262999999999</v>
      </c>
      <c r="E80">
        <v>276653</v>
      </c>
      <c r="F80" s="2">
        <v>-4.4878693479999997E-3</v>
      </c>
      <c r="G80" s="2">
        <v>4.8126367659999999E-4</v>
      </c>
      <c r="H80">
        <f t="shared" si="2"/>
        <v>-6.2036774938000003E-3</v>
      </c>
      <c r="I80">
        <f t="shared" si="3"/>
        <v>6.2036774938000003E-3</v>
      </c>
      <c r="J80">
        <v>0.95034886513939409</v>
      </c>
    </row>
    <row r="81" spans="1:11" x14ac:dyDescent="0.3">
      <c r="A81">
        <v>5093</v>
      </c>
      <c r="B81">
        <v>2064</v>
      </c>
      <c r="C81">
        <v>570.87700000000007</v>
      </c>
      <c r="D81" s="1">
        <v>18.190601000000001</v>
      </c>
      <c r="E81">
        <v>276775</v>
      </c>
      <c r="F81" s="2">
        <v>-7.0691232690000003E-3</v>
      </c>
      <c r="G81" s="2">
        <v>1.754315202E-4</v>
      </c>
      <c r="H81">
        <f t="shared" si="2"/>
        <v>-6.2874578326000009E-3</v>
      </c>
      <c r="I81">
        <f t="shared" si="3"/>
        <v>6.2874578326000009E-3</v>
      </c>
      <c r="J81">
        <v>0.9491637253877715</v>
      </c>
    </row>
    <row r="82" spans="1:11" x14ac:dyDescent="0.3">
      <c r="A82">
        <v>5095</v>
      </c>
      <c r="B82">
        <v>2064</v>
      </c>
      <c r="C82">
        <v>574.2829999999999</v>
      </c>
      <c r="D82" s="1">
        <v>18.761478</v>
      </c>
      <c r="E82">
        <v>276807</v>
      </c>
      <c r="F82" s="2">
        <v>-8.7879812449999997E-3</v>
      </c>
      <c r="G82" s="2">
        <v>2.37985494E-4</v>
      </c>
      <c r="H82">
        <f t="shared" si="2"/>
        <v>-6.4430789028000011E-3</v>
      </c>
      <c r="I82">
        <f t="shared" si="3"/>
        <v>6.4430789028000011E-3</v>
      </c>
      <c r="J82">
        <v>0.94696234115937472</v>
      </c>
    </row>
    <row r="83" spans="1:11" x14ac:dyDescent="0.3">
      <c r="A83">
        <v>5096</v>
      </c>
      <c r="B83">
        <v>2064</v>
      </c>
      <c r="C83">
        <v>525.26599999999996</v>
      </c>
      <c r="D83" s="1">
        <v>19.335761000000002</v>
      </c>
      <c r="E83">
        <v>276831</v>
      </c>
      <c r="F83" s="2">
        <v>-6.7946129579999999E-3</v>
      </c>
      <c r="G83" s="2">
        <v>2.408576175E-4</v>
      </c>
      <c r="H83">
        <f t="shared" si="2"/>
        <v>-6.5996284486000006E-3</v>
      </c>
      <c r="I83">
        <f t="shared" si="3"/>
        <v>6.5996284486000006E-3</v>
      </c>
      <c r="J83">
        <v>0.94474782290266379</v>
      </c>
    </row>
    <row r="84" spans="1:11" x14ac:dyDescent="0.3">
      <c r="A84">
        <v>5097</v>
      </c>
      <c r="B84">
        <v>2064</v>
      </c>
      <c r="C84">
        <v>554.58500000000004</v>
      </c>
      <c r="D84" s="1">
        <v>19.861027</v>
      </c>
      <c r="E84">
        <v>276870</v>
      </c>
      <c r="F84" s="2">
        <v>-7.8568041839999995E-3</v>
      </c>
      <c r="G84" s="2">
        <v>2.422702792E-4</v>
      </c>
      <c r="H84">
        <f t="shared" si="2"/>
        <v>-6.7428159602000003E-3</v>
      </c>
      <c r="I84">
        <f t="shared" si="3"/>
        <v>6.7428159602000003E-3</v>
      </c>
      <c r="J84">
        <v>0.94272232128302769</v>
      </c>
    </row>
    <row r="85" spans="1:11" x14ac:dyDescent="0.3">
      <c r="A85">
        <v>5101</v>
      </c>
      <c r="B85">
        <v>2064</v>
      </c>
      <c r="C85">
        <v>186.911</v>
      </c>
      <c r="D85" s="1">
        <v>20.415611999999999</v>
      </c>
      <c r="E85">
        <v>276935</v>
      </c>
      <c r="F85" s="2">
        <v>-6.8018653260000003E-3</v>
      </c>
      <c r="G85" s="2">
        <v>4.6531197880000003E-4</v>
      </c>
      <c r="H85">
        <f t="shared" si="2"/>
        <v>-6.8939958311999994E-3</v>
      </c>
      <c r="I85">
        <f t="shared" si="3"/>
        <v>6.8939958311999994E-3</v>
      </c>
      <c r="J85">
        <v>0.94058376136152888</v>
      </c>
    </row>
    <row r="86" spans="1:11" x14ac:dyDescent="0.3">
      <c r="A86">
        <v>5102</v>
      </c>
      <c r="B86">
        <v>2064</v>
      </c>
      <c r="C86">
        <v>544.55799999999999</v>
      </c>
      <c r="D86" s="1">
        <v>20.602522999999998</v>
      </c>
      <c r="E86">
        <v>276940</v>
      </c>
      <c r="F86" s="2">
        <v>-7.62986792E-3</v>
      </c>
      <c r="G86" s="2">
        <v>3.158192509E-4</v>
      </c>
      <c r="H86">
        <f t="shared" si="2"/>
        <v>-6.9449477697999997E-3</v>
      </c>
      <c r="I86">
        <f t="shared" si="3"/>
        <v>6.9449477697999997E-3</v>
      </c>
      <c r="J86">
        <v>0.93986300552881219</v>
      </c>
    </row>
    <row r="87" spans="1:11" x14ac:dyDescent="0.3">
      <c r="A87">
        <v>5105</v>
      </c>
      <c r="B87">
        <v>2064</v>
      </c>
      <c r="C87">
        <v>730.9</v>
      </c>
      <c r="D87" s="1">
        <v>21.147080999999996</v>
      </c>
      <c r="E87">
        <v>277069</v>
      </c>
      <c r="F87" s="2">
        <v>-4.8125754900000001E-3</v>
      </c>
      <c r="G87" s="2">
        <v>2.0267607870000002E-3</v>
      </c>
      <c r="H87">
        <f t="shared" si="2"/>
        <v>-7.0933942805999992E-3</v>
      </c>
      <c r="I87">
        <f t="shared" si="3"/>
        <v>7.0933942805999992E-3</v>
      </c>
      <c r="J87">
        <v>0.9377631111686483</v>
      </c>
    </row>
    <row r="88" spans="1:11" x14ac:dyDescent="0.3">
      <c r="A88">
        <v>5106</v>
      </c>
      <c r="B88">
        <v>2064</v>
      </c>
      <c r="C88">
        <v>497.154</v>
      </c>
      <c r="D88" s="1">
        <v>21.877980999999995</v>
      </c>
      <c r="E88">
        <v>277093</v>
      </c>
      <c r="F88" s="2">
        <v>-7.5705958130000001E-3</v>
      </c>
      <c r="G88" s="2">
        <v>2.6035424319999998E-4</v>
      </c>
      <c r="H88">
        <f t="shared" si="2"/>
        <v>-7.2926376205999996E-3</v>
      </c>
      <c r="I88">
        <f t="shared" si="3"/>
        <v>7.2926376205999996E-3</v>
      </c>
      <c r="J88">
        <v>0.93494465512201264</v>
      </c>
    </row>
    <row r="89" spans="1:11" x14ac:dyDescent="0.3">
      <c r="A89">
        <v>5107</v>
      </c>
      <c r="B89">
        <v>2064</v>
      </c>
      <c r="C89">
        <v>199.94800000000001</v>
      </c>
      <c r="D89" s="1">
        <v>22.375134999999993</v>
      </c>
      <c r="E89">
        <v>277126</v>
      </c>
      <c r="F89" s="2">
        <v>-5.4728517869999998E-3</v>
      </c>
      <c r="G89" s="2">
        <v>2.07180866E-3</v>
      </c>
      <c r="H89">
        <f t="shared" si="2"/>
        <v>-7.4281618009999981E-3</v>
      </c>
      <c r="I89">
        <f t="shared" si="3"/>
        <v>7.4281618009999981E-3</v>
      </c>
      <c r="J89">
        <v>0.93302755743777532</v>
      </c>
    </row>
    <row r="90" spans="1:11" x14ac:dyDescent="0.3">
      <c r="A90">
        <v>5108</v>
      </c>
      <c r="B90">
        <v>2064</v>
      </c>
      <c r="C90">
        <v>153.51900000000001</v>
      </c>
      <c r="D90" s="1">
        <v>22.575082999999992</v>
      </c>
      <c r="E90">
        <v>277148</v>
      </c>
      <c r="F90" s="2">
        <v>-2.2893190769999999E-2</v>
      </c>
      <c r="G90" s="2">
        <v>1.673718754E-2</v>
      </c>
      <c r="H90">
        <f t="shared" si="2"/>
        <v>-7.4826676257999988E-3</v>
      </c>
      <c r="I90">
        <f t="shared" si="3"/>
        <v>7.4826676257999988E-3</v>
      </c>
      <c r="J90">
        <v>0.93225652904864864</v>
      </c>
    </row>
    <row r="91" spans="1:11" x14ac:dyDescent="0.3">
      <c r="A91">
        <v>5109</v>
      </c>
      <c r="B91">
        <v>2064</v>
      </c>
      <c r="C91">
        <v>408.61200000000002</v>
      </c>
      <c r="D91" s="1">
        <v>22.728601999999992</v>
      </c>
      <c r="E91">
        <v>277166</v>
      </c>
      <c r="F91" s="2">
        <v>-9.7719486130000005E-3</v>
      </c>
      <c r="G91" s="2">
        <v>2.1918910169999999E-4</v>
      </c>
      <c r="H91">
        <f t="shared" si="2"/>
        <v>-7.5245169051999985E-3</v>
      </c>
      <c r="I91">
        <f t="shared" si="3"/>
        <v>7.5245169051999985E-3</v>
      </c>
      <c r="J91">
        <v>0.93166453759451884</v>
      </c>
    </row>
    <row r="92" spans="1:11" x14ac:dyDescent="0.3">
      <c r="A92">
        <v>5110</v>
      </c>
      <c r="B92">
        <v>2064</v>
      </c>
      <c r="C92">
        <v>38.783999999999999</v>
      </c>
      <c r="D92" s="1">
        <v>23.137213999999993</v>
      </c>
      <c r="E92">
        <v>277180</v>
      </c>
      <c r="F92" s="2"/>
      <c r="G92" s="2"/>
      <c r="H92">
        <f t="shared" si="2"/>
        <v>-7.635904536399998E-3</v>
      </c>
      <c r="I92">
        <f t="shared" si="3"/>
        <v>7.635904536399998E-3</v>
      </c>
      <c r="J92">
        <v>0.93008887066042689</v>
      </c>
    </row>
    <row r="93" spans="1:11" x14ac:dyDescent="0.3">
      <c r="A93">
        <v>5111</v>
      </c>
      <c r="B93">
        <v>2064</v>
      </c>
      <c r="C93">
        <v>483.55200000000002</v>
      </c>
      <c r="D93" s="1">
        <v>23.175997999999993</v>
      </c>
      <c r="E93">
        <v>277194</v>
      </c>
      <c r="F93" s="2">
        <v>-1.0251154849999999E-2</v>
      </c>
      <c r="G93" s="2">
        <v>2.401084032E-4</v>
      </c>
      <c r="H93">
        <f>-0.0013287-0.0002726*D93</f>
        <v>-7.6464770547999984E-3</v>
      </c>
      <c r="I93">
        <f t="shared" si="3"/>
        <v>7.6464770547999984E-3</v>
      </c>
      <c r="J93">
        <v>0.92993931395046281</v>
      </c>
    </row>
    <row r="94" spans="1:11" x14ac:dyDescent="0.3">
      <c r="A94">
        <v>5112</v>
      </c>
      <c r="B94">
        <v>2064</v>
      </c>
      <c r="C94">
        <v>125.393</v>
      </c>
      <c r="D94" s="1">
        <v>23.659549999999992</v>
      </c>
      <c r="E94">
        <v>277216</v>
      </c>
      <c r="F94" s="2"/>
      <c r="G94" s="2"/>
      <c r="H94">
        <v>-5.0000000000000001E-3</v>
      </c>
      <c r="I94">
        <f t="shared" si="3"/>
        <v>5.0000000000000001E-3</v>
      </c>
      <c r="J94">
        <v>0.92807466754430235</v>
      </c>
      <c r="K94" s="4" t="s">
        <v>42</v>
      </c>
    </row>
    <row r="95" spans="1:11" x14ac:dyDescent="0.3">
      <c r="A95">
        <v>5116</v>
      </c>
      <c r="B95">
        <v>2064</v>
      </c>
      <c r="C95">
        <v>172.57900000000001</v>
      </c>
      <c r="D95" s="1">
        <v>23.784942999999991</v>
      </c>
      <c r="E95">
        <v>277305</v>
      </c>
      <c r="F95" s="2">
        <v>-7.3446316330000004E-3</v>
      </c>
      <c r="G95" s="2">
        <v>1.0061356340000001E-3</v>
      </c>
      <c r="H95">
        <v>-5.0000000000000001E-3</v>
      </c>
      <c r="I95">
        <f t="shared" si="3"/>
        <v>5.0000000000000001E-3</v>
      </c>
      <c r="J95">
        <v>0.92759113401159499</v>
      </c>
    </row>
    <row r="96" spans="1:11" x14ac:dyDescent="0.3">
      <c r="A96">
        <v>5117</v>
      </c>
      <c r="B96">
        <v>2064</v>
      </c>
      <c r="C96">
        <v>72.876999999999995</v>
      </c>
      <c r="D96" s="1">
        <v>23.95752199999999</v>
      </c>
      <c r="E96">
        <v>277420</v>
      </c>
      <c r="F96" s="2">
        <v>3.2417178669999998E-2</v>
      </c>
      <c r="G96" s="2">
        <v>9.9427930090000005E-3</v>
      </c>
      <c r="H96">
        <v>-5.0000000000000001E-3</v>
      </c>
      <c r="I96">
        <f t="shared" si="3"/>
        <v>5.0000000000000001E-3</v>
      </c>
      <c r="J96">
        <v>0.9269256444424715</v>
      </c>
    </row>
    <row r="97" spans="1:10" x14ac:dyDescent="0.3">
      <c r="A97">
        <v>5136</v>
      </c>
      <c r="B97">
        <v>1</v>
      </c>
      <c r="C97">
        <v>2.4540000000000002</v>
      </c>
      <c r="D97" s="1">
        <v>24.030398999999989</v>
      </c>
      <c r="E97">
        <v>277792</v>
      </c>
      <c r="F97" s="2"/>
      <c r="G97" s="2"/>
      <c r="H97">
        <v>-5.0000000000000001E-3</v>
      </c>
      <c r="I97">
        <f t="shared" si="3"/>
        <v>5.0000000000000001E-3</v>
      </c>
      <c r="J97">
        <v>0.96410695062830565</v>
      </c>
    </row>
    <row r="98" spans="1:10" x14ac:dyDescent="0.3">
      <c r="A98">
        <v>5137</v>
      </c>
      <c r="B98">
        <v>1</v>
      </c>
      <c r="C98">
        <v>6.8620000000000001</v>
      </c>
      <c r="D98" s="1">
        <v>24.032852999999989</v>
      </c>
      <c r="E98">
        <v>277798</v>
      </c>
      <c r="F98" s="2"/>
      <c r="G98" s="2"/>
      <c r="H98">
        <v>-5.0000000000000001E-3</v>
      </c>
      <c r="I98">
        <f t="shared" si="3"/>
        <v>5.0000000000000001E-3</v>
      </c>
      <c r="J98">
        <v>0.96409791270124257</v>
      </c>
    </row>
    <row r="99" spans="1:10" x14ac:dyDescent="0.3">
      <c r="A99">
        <v>5149</v>
      </c>
      <c r="B99">
        <v>2</v>
      </c>
      <c r="C99">
        <v>5.0999999999999997E-2</v>
      </c>
      <c r="D99" s="1">
        <v>24.03971499999999</v>
      </c>
      <c r="E99">
        <v>277932</v>
      </c>
      <c r="F99" s="2"/>
      <c r="G99" s="2"/>
      <c r="H99">
        <v>-5.0000000000000001E-3</v>
      </c>
      <c r="I99">
        <f t="shared" si="3"/>
        <v>5.0000000000000001E-3</v>
      </c>
      <c r="J99">
        <v>0.96407264038848506</v>
      </c>
    </row>
    <row r="100" spans="1:10" x14ac:dyDescent="0.3">
      <c r="A100">
        <v>5151</v>
      </c>
      <c r="B100">
        <v>578</v>
      </c>
      <c r="C100">
        <v>58.521000000000001</v>
      </c>
      <c r="D100" s="1">
        <v>24.03976599999999</v>
      </c>
      <c r="E100">
        <v>277981</v>
      </c>
      <c r="F100" s="2">
        <v>4.446166449E-3</v>
      </c>
      <c r="G100" s="2">
        <v>3.6672567690000001E-4</v>
      </c>
      <c r="H100">
        <v>-5.0000000000000001E-3</v>
      </c>
      <c r="I100">
        <f t="shared" si="3"/>
        <v>5.0000000000000001E-3</v>
      </c>
      <c r="J100">
        <v>0.964072452558705</v>
      </c>
    </row>
    <row r="101" spans="1:10" x14ac:dyDescent="0.3">
      <c r="A101">
        <v>5154</v>
      </c>
      <c r="B101">
        <v>2064</v>
      </c>
      <c r="C101">
        <v>378.19100000000003</v>
      </c>
      <c r="D101" s="1">
        <v>24.098286999999988</v>
      </c>
      <c r="E101">
        <v>278017</v>
      </c>
      <c r="F101" s="2">
        <v>-5.078816838E-3</v>
      </c>
      <c r="G101" s="2">
        <v>4.3564132430000001E-4</v>
      </c>
      <c r="H101">
        <v>-5.0000000000000001E-3</v>
      </c>
      <c r="I101">
        <f t="shared" si="3"/>
        <v>5.0000000000000001E-3</v>
      </c>
      <c r="J101">
        <v>0.96385692341051465</v>
      </c>
    </row>
    <row r="102" spans="1:10" x14ac:dyDescent="0.3">
      <c r="A102">
        <v>5161</v>
      </c>
      <c r="B102">
        <v>2064</v>
      </c>
      <c r="C102">
        <v>349.22500000000002</v>
      </c>
      <c r="D102" s="1">
        <v>24.47647799999999</v>
      </c>
      <c r="E102">
        <v>278167</v>
      </c>
      <c r="F102" s="2">
        <v>-5.6775619350000004E-3</v>
      </c>
      <c r="G102" s="2">
        <v>1.503841897E-4</v>
      </c>
      <c r="H102">
        <v>-5.0000000000000001E-3</v>
      </c>
      <c r="I102">
        <f t="shared" si="3"/>
        <v>5.0000000000000001E-3</v>
      </c>
      <c r="J102">
        <v>0.96246406983516108</v>
      </c>
    </row>
    <row r="103" spans="1:10" x14ac:dyDescent="0.3">
      <c r="A103">
        <v>5162</v>
      </c>
      <c r="B103">
        <v>2064</v>
      </c>
      <c r="C103">
        <v>42.224999999999994</v>
      </c>
      <c r="D103" s="1">
        <v>24.82570299999999</v>
      </c>
      <c r="E103">
        <v>278193</v>
      </c>
      <c r="F103" s="2"/>
      <c r="G103" s="2"/>
      <c r="H103">
        <v>-5.0000000000000001E-3</v>
      </c>
      <c r="I103">
        <f t="shared" si="3"/>
        <v>5.0000000000000001E-3</v>
      </c>
      <c r="J103">
        <v>0.96117789620899641</v>
      </c>
    </row>
    <row r="104" spans="1:10" x14ac:dyDescent="0.3">
      <c r="A104">
        <v>5163</v>
      </c>
      <c r="B104">
        <v>2064</v>
      </c>
      <c r="C104">
        <v>363.16</v>
      </c>
      <c r="D104" s="1">
        <v>24.867927999999988</v>
      </c>
      <c r="E104">
        <v>278239</v>
      </c>
      <c r="F104" s="2">
        <v>-4.9103486789999996E-3</v>
      </c>
      <c r="G104" s="2">
        <v>1.8915749630000001E-3</v>
      </c>
      <c r="H104">
        <v>-5.0000000000000001E-3</v>
      </c>
      <c r="I104">
        <f t="shared" si="3"/>
        <v>5.0000000000000001E-3</v>
      </c>
      <c r="J104">
        <v>0.96102238419993402</v>
      </c>
    </row>
    <row r="105" spans="1:10" x14ac:dyDescent="0.3">
      <c r="A105">
        <v>5169</v>
      </c>
      <c r="B105">
        <v>2064</v>
      </c>
      <c r="C105">
        <v>33.742999999999995</v>
      </c>
      <c r="D105" s="1">
        <v>25.231087999999989</v>
      </c>
      <c r="E105">
        <v>278273</v>
      </c>
      <c r="F105" s="2"/>
      <c r="G105" s="2"/>
      <c r="H105">
        <v>-5.0000000000000001E-3</v>
      </c>
      <c r="I105">
        <f t="shared" si="3"/>
        <v>5.0000000000000001E-3</v>
      </c>
      <c r="J105">
        <v>0.95968488884857606</v>
      </c>
    </row>
    <row r="106" spans="1:10" x14ac:dyDescent="0.3">
      <c r="A106">
        <v>5170</v>
      </c>
      <c r="B106">
        <v>2064</v>
      </c>
      <c r="C106">
        <v>26.637</v>
      </c>
      <c r="D106" s="1">
        <v>25.26483099999999</v>
      </c>
      <c r="E106">
        <v>278288</v>
      </c>
      <c r="F106" s="2"/>
      <c r="G106" s="2"/>
      <c r="H106">
        <v>-5.0000000000000001E-3</v>
      </c>
      <c r="I106">
        <f t="shared" si="3"/>
        <v>5.0000000000000001E-3</v>
      </c>
      <c r="J106">
        <v>0.95956061550999017</v>
      </c>
    </row>
    <row r="107" spans="1:10" x14ac:dyDescent="0.3">
      <c r="A107">
        <v>5173</v>
      </c>
      <c r="B107">
        <v>2064</v>
      </c>
      <c r="C107">
        <v>447.036</v>
      </c>
      <c r="D107" s="1">
        <v>25.291467999999991</v>
      </c>
      <c r="E107">
        <v>278308</v>
      </c>
      <c r="F107" s="2">
        <v>-5.8150741340000003E-3</v>
      </c>
      <c r="G107" s="2">
        <v>4.3171422300000001E-4</v>
      </c>
      <c r="H107">
        <v>-5.0000000000000001E-3</v>
      </c>
      <c r="I107">
        <f t="shared" si="3"/>
        <v>5.0000000000000001E-3</v>
      </c>
      <c r="J107">
        <v>0.95946251312075637</v>
      </c>
    </row>
    <row r="108" spans="1:10" x14ac:dyDescent="0.3">
      <c r="A108">
        <v>5179</v>
      </c>
      <c r="B108">
        <v>2064</v>
      </c>
      <c r="C108">
        <v>154.376</v>
      </c>
      <c r="D108" s="1">
        <v>25.738503999999992</v>
      </c>
      <c r="E108">
        <v>278315</v>
      </c>
      <c r="F108" s="2">
        <v>4.1768180589999999E-3</v>
      </c>
      <c r="G108" s="2">
        <v>1.8634182209999999E-3</v>
      </c>
      <c r="H108">
        <v>-5.0000000000000001E-3</v>
      </c>
      <c r="I108">
        <f t="shared" si="3"/>
        <v>5.0000000000000001E-3</v>
      </c>
      <c r="J108">
        <v>0.95781610775703341</v>
      </c>
    </row>
    <row r="109" spans="1:10" x14ac:dyDescent="0.3">
      <c r="A109">
        <v>5181</v>
      </c>
      <c r="B109">
        <v>2064</v>
      </c>
      <c r="C109">
        <v>381.47400000000005</v>
      </c>
      <c r="D109" s="1">
        <v>25.892879999999991</v>
      </c>
      <c r="E109">
        <v>278345</v>
      </c>
      <c r="F109" s="2">
        <v>-6.1797146070000003E-2</v>
      </c>
      <c r="G109" s="2">
        <v>2.0223042E-2</v>
      </c>
      <c r="H109">
        <v>-5.0000000000000001E-3</v>
      </c>
      <c r="I109">
        <f t="shared" si="3"/>
        <v>5.0000000000000001E-3</v>
      </c>
      <c r="J109">
        <v>0.95724755069578982</v>
      </c>
    </row>
    <row r="110" spans="1:10" x14ac:dyDescent="0.3">
      <c r="A110">
        <v>5183</v>
      </c>
      <c r="B110">
        <v>2161</v>
      </c>
      <c r="C110">
        <v>321.06099999999998</v>
      </c>
      <c r="D110" s="1">
        <v>26.274353999999992</v>
      </c>
      <c r="E110">
        <v>278406</v>
      </c>
      <c r="F110" s="2">
        <v>-6.0120685700000001E-3</v>
      </c>
      <c r="G110" s="2">
        <v>3.2689655689999999E-4</v>
      </c>
      <c r="H110">
        <v>-5.0000000000000001E-3</v>
      </c>
      <c r="I110">
        <f t="shared" si="3"/>
        <v>5.0000000000000001E-3</v>
      </c>
      <c r="J110">
        <v>0.95584260603871329</v>
      </c>
    </row>
    <row r="111" spans="1:10" x14ac:dyDescent="0.3">
      <c r="A111">
        <v>5187</v>
      </c>
      <c r="B111">
        <v>2160</v>
      </c>
      <c r="C111">
        <v>302.70499999999998</v>
      </c>
      <c r="D111" s="1">
        <v>26.595414999999992</v>
      </c>
      <c r="E111">
        <v>278509</v>
      </c>
      <c r="F111" s="2">
        <v>-5.7860731300000004E-3</v>
      </c>
      <c r="G111" s="2">
        <v>7.5372466529999998E-4</v>
      </c>
      <c r="H111">
        <v>-5.0000000000000001E-3</v>
      </c>
      <c r="I111">
        <f t="shared" si="3"/>
        <v>5.0000000000000001E-3</v>
      </c>
      <c r="J111">
        <v>0.95466015864637288</v>
      </c>
    </row>
    <row r="112" spans="1:10" x14ac:dyDescent="0.3">
      <c r="A112">
        <v>5194</v>
      </c>
      <c r="B112">
        <v>2</v>
      </c>
      <c r="C112">
        <v>9.0000000000000011E-3</v>
      </c>
      <c r="D112" s="1">
        <v>26.898119999999992</v>
      </c>
      <c r="E112">
        <v>278761</v>
      </c>
      <c r="F112" s="2"/>
      <c r="G112" s="2"/>
      <c r="H112">
        <v>-5.0000000000000001E-3</v>
      </c>
      <c r="I112">
        <f t="shared" si="3"/>
        <v>5.0000000000000001E-3</v>
      </c>
      <c r="J112">
        <v>0.95354531524309938</v>
      </c>
    </row>
    <row r="113" spans="1:10" x14ac:dyDescent="0.3">
      <c r="A113">
        <v>5196</v>
      </c>
      <c r="B113">
        <v>2160</v>
      </c>
      <c r="C113">
        <v>5.907</v>
      </c>
      <c r="D113" s="1">
        <v>26.89812899999999</v>
      </c>
      <c r="E113">
        <v>278765</v>
      </c>
      <c r="F113" s="2"/>
      <c r="G113" s="2"/>
      <c r="H113">
        <v>-5.0000000000000001E-3</v>
      </c>
      <c r="I113">
        <f t="shared" si="3"/>
        <v>5.0000000000000001E-3</v>
      </c>
      <c r="J113">
        <v>0.95354528209666767</v>
      </c>
    </row>
    <row r="114" spans="1:10" x14ac:dyDescent="0.3">
      <c r="A114">
        <v>5197</v>
      </c>
      <c r="B114">
        <v>2160</v>
      </c>
      <c r="C114">
        <v>185.41399999999999</v>
      </c>
      <c r="D114" s="1">
        <v>26.904035999999991</v>
      </c>
      <c r="E114">
        <v>278769</v>
      </c>
      <c r="F114" s="2">
        <v>-5.4214234779999997E-3</v>
      </c>
      <c r="G114" s="2">
        <v>4.4379201589999999E-4</v>
      </c>
      <c r="H114">
        <v>-5.0000000000000001E-3</v>
      </c>
      <c r="I114">
        <f t="shared" si="3"/>
        <v>5.0000000000000001E-3</v>
      </c>
      <c r="J114">
        <v>0.95352352698861476</v>
      </c>
    </row>
    <row r="115" spans="1:10" x14ac:dyDescent="0.3">
      <c r="A115">
        <v>5198</v>
      </c>
      <c r="B115">
        <v>2160</v>
      </c>
      <c r="C115">
        <v>455.19199999999995</v>
      </c>
      <c r="D115" s="1">
        <v>27.089449999999992</v>
      </c>
      <c r="E115">
        <v>278801</v>
      </c>
      <c r="F115" s="2">
        <v>-4.9234358039999997E-3</v>
      </c>
      <c r="G115" s="2">
        <v>3.7317916749999999E-4</v>
      </c>
      <c r="H115">
        <v>-5.0000000000000001E-3</v>
      </c>
      <c r="I115">
        <f t="shared" si="3"/>
        <v>5.0000000000000001E-3</v>
      </c>
      <c r="J115">
        <v>0.95284065893300107</v>
      </c>
    </row>
    <row r="116" spans="1:10" x14ac:dyDescent="0.3">
      <c r="A116">
        <v>5199</v>
      </c>
      <c r="B116">
        <v>2208</v>
      </c>
      <c r="C116">
        <v>527.14</v>
      </c>
      <c r="D116" s="1">
        <v>27.544641999999993</v>
      </c>
      <c r="E116">
        <v>278819</v>
      </c>
      <c r="F116" s="2">
        <v>-6.7541341190000001E-3</v>
      </c>
      <c r="G116" s="2">
        <v>2.3088421090000001E-4</v>
      </c>
      <c r="H116">
        <v>-5.0000000000000001E-3</v>
      </c>
      <c r="I116">
        <f t="shared" si="3"/>
        <v>5.0000000000000001E-3</v>
      </c>
      <c r="J116">
        <v>0.9511642155362191</v>
      </c>
    </row>
    <row r="117" spans="1:10" x14ac:dyDescent="0.3">
      <c r="A117">
        <v>5205</v>
      </c>
      <c r="B117">
        <v>1728</v>
      </c>
      <c r="C117">
        <v>231.249</v>
      </c>
      <c r="D117" s="1">
        <v>28.071781999999992</v>
      </c>
      <c r="E117">
        <v>278873</v>
      </c>
      <c r="F117" s="2">
        <v>-4.1855524909999997E-3</v>
      </c>
      <c r="G117" s="2">
        <v>2.7660359899999999E-4</v>
      </c>
      <c r="H117">
        <v>-5.0000000000000001E-3</v>
      </c>
      <c r="I117">
        <f t="shared" si="3"/>
        <v>5.0000000000000001E-3</v>
      </c>
      <c r="J117">
        <v>0.96944656567417797</v>
      </c>
    </row>
    <row r="118" spans="1:10" x14ac:dyDescent="0.3">
      <c r="A118">
        <v>5206</v>
      </c>
      <c r="B118">
        <v>2208</v>
      </c>
      <c r="C118">
        <v>109.598</v>
      </c>
      <c r="D118" s="1">
        <v>28.30303099999999</v>
      </c>
      <c r="E118">
        <v>278923</v>
      </c>
      <c r="F118" s="2">
        <v>-2.5873286920000001E-3</v>
      </c>
      <c r="G118" s="2">
        <v>8.7237148310000004E-4</v>
      </c>
      <c r="H118">
        <v>-5.0000000000000001E-3</v>
      </c>
      <c r="I118">
        <f t="shared" si="3"/>
        <v>5.0000000000000001E-3</v>
      </c>
      <c r="J118">
        <v>0.96731467128767112</v>
      </c>
    </row>
    <row r="119" spans="1:10" x14ac:dyDescent="0.3">
      <c r="A119">
        <v>5209</v>
      </c>
      <c r="B119">
        <v>2208</v>
      </c>
      <c r="C119">
        <v>44.002000000000002</v>
      </c>
      <c r="D119" s="1">
        <v>28.412628999999988</v>
      </c>
      <c r="E119">
        <v>278957</v>
      </c>
      <c r="F119" s="2"/>
      <c r="G119" s="2"/>
      <c r="H119">
        <v>-5.0000000000000001E-3</v>
      </c>
      <c r="I119">
        <f t="shared" si="3"/>
        <v>5.0000000000000001E-3</v>
      </c>
      <c r="J119">
        <v>0.96630428265475876</v>
      </c>
    </row>
    <row r="120" spans="1:10" x14ac:dyDescent="0.3">
      <c r="A120">
        <v>5210</v>
      </c>
      <c r="B120">
        <v>2208</v>
      </c>
      <c r="C120">
        <v>134.08500000000001</v>
      </c>
      <c r="D120" s="1">
        <v>28.456630999999987</v>
      </c>
      <c r="E120">
        <v>278962</v>
      </c>
      <c r="F120" s="2"/>
      <c r="G120" s="2"/>
      <c r="H120">
        <v>-5.0000000000000001E-3</v>
      </c>
      <c r="I120">
        <f t="shared" si="3"/>
        <v>5.0000000000000001E-3</v>
      </c>
      <c r="J120">
        <v>0.96589862634145551</v>
      </c>
    </row>
    <row r="121" spans="1:10" x14ac:dyDescent="0.3">
      <c r="A121">
        <v>5211</v>
      </c>
      <c r="B121">
        <v>2208</v>
      </c>
      <c r="C121">
        <v>438.90700000000004</v>
      </c>
      <c r="D121" s="1">
        <v>28.590715999999986</v>
      </c>
      <c r="E121">
        <v>278969</v>
      </c>
      <c r="F121" s="2">
        <v>-4.4413318370000003E-3</v>
      </c>
      <c r="G121" s="2">
        <v>1.3446391670000001E-4</v>
      </c>
      <c r="H121">
        <v>-5.0000000000000001E-3</v>
      </c>
      <c r="I121">
        <f t="shared" si="3"/>
        <v>5.0000000000000001E-3</v>
      </c>
      <c r="J121">
        <v>0.96466249101194157</v>
      </c>
    </row>
    <row r="122" spans="1:10" x14ac:dyDescent="0.3">
      <c r="A122">
        <v>5213</v>
      </c>
      <c r="B122">
        <v>2208</v>
      </c>
      <c r="C122">
        <v>39.498000000000005</v>
      </c>
      <c r="D122" s="1">
        <v>29.029622999999987</v>
      </c>
      <c r="E122">
        <v>278986</v>
      </c>
      <c r="F122" s="2"/>
      <c r="G122" s="2"/>
      <c r="H122">
        <v>-5.0000000000000001E-3</v>
      </c>
      <c r="I122">
        <f t="shared" si="3"/>
        <v>5.0000000000000001E-3</v>
      </c>
      <c r="J122">
        <v>0.96061618867334297</v>
      </c>
    </row>
    <row r="123" spans="1:10" x14ac:dyDescent="0.3">
      <c r="A123">
        <v>5219</v>
      </c>
      <c r="B123">
        <v>2028</v>
      </c>
      <c r="C123">
        <v>175.29399999999998</v>
      </c>
      <c r="D123" s="1">
        <v>29.069120999999985</v>
      </c>
      <c r="E123">
        <v>279024</v>
      </c>
      <c r="F123" s="2">
        <v>-3.9942664310000002E-3</v>
      </c>
      <c r="G123" s="2">
        <v>3.3703499419999999E-4</v>
      </c>
      <c r="H123">
        <v>-5.0000000000000001E-3</v>
      </c>
      <c r="I123">
        <f t="shared" si="3"/>
        <v>5.0000000000000001E-3</v>
      </c>
      <c r="J123">
        <v>0.96025205492799393</v>
      </c>
    </row>
    <row r="124" spans="1:10" x14ac:dyDescent="0.3">
      <c r="A124">
        <v>5222</v>
      </c>
      <c r="B124">
        <v>2028</v>
      </c>
      <c r="C124">
        <v>77.926000000000002</v>
      </c>
      <c r="D124" s="1">
        <v>29.244414999999986</v>
      </c>
      <c r="E124">
        <v>279071</v>
      </c>
      <c r="F124" s="2"/>
      <c r="G124" s="2"/>
      <c r="H124">
        <v>-5.0000000000000001E-3</v>
      </c>
      <c r="I124">
        <f t="shared" si="3"/>
        <v>5.0000000000000001E-3</v>
      </c>
      <c r="J124">
        <v>0.95863601207121041</v>
      </c>
    </row>
    <row r="125" spans="1:10" x14ac:dyDescent="0.3">
      <c r="A125">
        <v>5223</v>
      </c>
      <c r="B125">
        <v>2028</v>
      </c>
      <c r="C125">
        <v>41.650999999999996</v>
      </c>
      <c r="D125" s="1">
        <v>29.322340999999987</v>
      </c>
      <c r="E125">
        <v>279080</v>
      </c>
      <c r="F125" s="2"/>
      <c r="G125" s="2"/>
      <c r="H125">
        <v>-5.0000000000000001E-3</v>
      </c>
      <c r="I125">
        <f t="shared" si="3"/>
        <v>5.0000000000000001E-3</v>
      </c>
      <c r="J125">
        <v>0.95791760895611389</v>
      </c>
    </row>
    <row r="126" spans="1:10" x14ac:dyDescent="0.3">
      <c r="A126">
        <v>5229</v>
      </c>
      <c r="B126">
        <v>2208</v>
      </c>
      <c r="C126">
        <v>219.715</v>
      </c>
      <c r="D126" s="1">
        <v>29.363991999999989</v>
      </c>
      <c r="E126">
        <v>279115</v>
      </c>
      <c r="F126" s="2">
        <v>-1.8872086789999999E-3</v>
      </c>
      <c r="G126" s="2">
        <v>4.175673107E-4</v>
      </c>
      <c r="H126">
        <v>-5.0000000000000001E-3</v>
      </c>
      <c r="I126">
        <f t="shared" si="3"/>
        <v>5.0000000000000001E-3</v>
      </c>
      <c r="J126">
        <v>0.95753362661200692</v>
      </c>
    </row>
    <row r="127" spans="1:10" x14ac:dyDescent="0.3">
      <c r="A127">
        <v>5246</v>
      </c>
      <c r="B127">
        <v>2</v>
      </c>
      <c r="C127">
        <v>2.5000000000000001E-2</v>
      </c>
      <c r="D127" s="1">
        <v>29.58370699999999</v>
      </c>
      <c r="E127">
        <v>279473</v>
      </c>
      <c r="F127" s="2"/>
      <c r="G127" s="2"/>
      <c r="H127">
        <v>-5.0000000000000001E-3</v>
      </c>
      <c r="I127">
        <f t="shared" si="3"/>
        <v>5.0000000000000001E-3</v>
      </c>
      <c r="J127">
        <v>0.95550806466306304</v>
      </c>
    </row>
    <row r="128" spans="1:10" x14ac:dyDescent="0.3">
      <c r="A128">
        <v>5247</v>
      </c>
      <c r="B128">
        <v>578</v>
      </c>
      <c r="C128">
        <v>9.1430000000000007</v>
      </c>
      <c r="D128" s="1">
        <v>29.583731999999991</v>
      </c>
      <c r="E128">
        <v>279479</v>
      </c>
      <c r="F128" s="2"/>
      <c r="G128" s="2"/>
      <c r="H128">
        <v>-5.0000000000000001E-3</v>
      </c>
      <c r="I128">
        <f t="shared" si="3"/>
        <v>5.0000000000000001E-3</v>
      </c>
      <c r="J128">
        <v>0.95550783418699758</v>
      </c>
    </row>
    <row r="129" spans="1:11" x14ac:dyDescent="0.3">
      <c r="A129">
        <v>5251</v>
      </c>
      <c r="B129">
        <v>2208</v>
      </c>
      <c r="C129">
        <v>249.42</v>
      </c>
      <c r="D129" s="1">
        <v>29.592874999999992</v>
      </c>
      <c r="E129">
        <v>279588</v>
      </c>
      <c r="F129" s="2">
        <v>-4.4377349990000004E-3</v>
      </c>
      <c r="G129" s="2">
        <v>4.2910646220000001E-4</v>
      </c>
      <c r="H129">
        <v>-5.0000000000000001E-3</v>
      </c>
      <c r="I129">
        <f t="shared" si="3"/>
        <v>5.0000000000000001E-3</v>
      </c>
      <c r="J129">
        <v>0.95542354448033573</v>
      </c>
    </row>
    <row r="130" spans="1:11" x14ac:dyDescent="0.3">
      <c r="A130">
        <v>5253</v>
      </c>
      <c r="B130">
        <v>2208</v>
      </c>
      <c r="C130">
        <v>453.04500000000002</v>
      </c>
      <c r="D130" s="1">
        <v>29.842294999999993</v>
      </c>
      <c r="E130">
        <v>279653</v>
      </c>
      <c r="F130" s="2">
        <v>-6.2860631610000004E-3</v>
      </c>
      <c r="G130" s="2">
        <v>1.6245720060000001E-4</v>
      </c>
      <c r="H130">
        <v>-5.0000000000000001E-3</v>
      </c>
      <c r="I130">
        <f t="shared" si="3"/>
        <v>5.0000000000000001E-3</v>
      </c>
      <c r="J130">
        <v>0.95312413087040648</v>
      </c>
    </row>
    <row r="131" spans="1:11" x14ac:dyDescent="0.3">
      <c r="A131">
        <v>5254</v>
      </c>
      <c r="B131">
        <v>2208</v>
      </c>
      <c r="C131">
        <v>220.18199999999999</v>
      </c>
      <c r="D131" s="1">
        <v>30.295339999999992</v>
      </c>
      <c r="E131">
        <v>279667</v>
      </c>
      <c r="F131" s="2">
        <v>-4.067045337E-3</v>
      </c>
      <c r="G131" s="2">
        <v>5.3777896249999999E-4</v>
      </c>
      <c r="H131">
        <v>-5.0000000000000001E-3</v>
      </c>
      <c r="I131">
        <f t="shared" ref="I131:I194" si="4">-H131</f>
        <v>5.0000000000000001E-3</v>
      </c>
      <c r="J131">
        <v>0.94894748970726628</v>
      </c>
    </row>
    <row r="132" spans="1:11" x14ac:dyDescent="0.3">
      <c r="A132">
        <v>5256</v>
      </c>
      <c r="B132">
        <v>2208</v>
      </c>
      <c r="C132">
        <v>100.125</v>
      </c>
      <c r="D132" s="1">
        <v>30.515521999999994</v>
      </c>
      <c r="E132">
        <v>279681</v>
      </c>
      <c r="F132" s="2">
        <v>-8.2627054250000009E-3</v>
      </c>
      <c r="G132" s="2">
        <v>3.9363322119999999E-3</v>
      </c>
      <c r="H132">
        <f>0.02125-0.0008979*D132</f>
        <v>-6.1498872037999905E-3</v>
      </c>
      <c r="I132">
        <f t="shared" si="4"/>
        <v>6.1498872037999905E-3</v>
      </c>
      <c r="J132">
        <v>0.94691762246541933</v>
      </c>
      <c r="K132" s="4" t="s">
        <v>43</v>
      </c>
    </row>
    <row r="133" spans="1:11" x14ac:dyDescent="0.3">
      <c r="A133">
        <v>5257</v>
      </c>
      <c r="B133">
        <v>2208</v>
      </c>
      <c r="C133">
        <v>436.12200000000001</v>
      </c>
      <c r="D133" s="1">
        <v>30.615646999999992</v>
      </c>
      <c r="E133">
        <v>279691</v>
      </c>
      <c r="F133" s="2">
        <v>-6.6953549669999998E-3</v>
      </c>
      <c r="G133" s="2">
        <v>2.190907585E-4</v>
      </c>
      <c r="H133">
        <f t="shared" ref="H133:H148" si="5">0.02125-0.0008979*D133</f>
        <v>-6.2397894412999921E-3</v>
      </c>
      <c r="I133">
        <f t="shared" si="4"/>
        <v>6.2397894412999921E-3</v>
      </c>
      <c r="J133">
        <v>0.94599456582323294</v>
      </c>
    </row>
    <row r="134" spans="1:11" x14ac:dyDescent="0.3">
      <c r="A134">
        <v>5258</v>
      </c>
      <c r="B134">
        <v>2208</v>
      </c>
      <c r="C134">
        <v>421.89700000000005</v>
      </c>
      <c r="D134" s="1">
        <v>31.051768999999993</v>
      </c>
      <c r="E134">
        <v>279715</v>
      </c>
      <c r="F134" s="2">
        <v>-7.0905155950000001E-3</v>
      </c>
      <c r="G134" s="2">
        <v>3.926112799E-4</v>
      </c>
      <c r="H134">
        <f t="shared" si="5"/>
        <v>-6.6313833850999912E-3</v>
      </c>
      <c r="I134">
        <f t="shared" si="4"/>
        <v>6.6313833850999912E-3</v>
      </c>
      <c r="J134">
        <v>0.94197393851832723</v>
      </c>
    </row>
    <row r="135" spans="1:11" x14ac:dyDescent="0.3">
      <c r="A135">
        <v>5261</v>
      </c>
      <c r="B135">
        <v>2208</v>
      </c>
      <c r="C135">
        <v>549.63100000000009</v>
      </c>
      <c r="D135" s="1">
        <v>31.473665999999994</v>
      </c>
      <c r="E135">
        <v>279760</v>
      </c>
      <c r="F135" s="2">
        <v>-7.3359841880000004E-3</v>
      </c>
      <c r="G135" s="2">
        <v>1.6184115199999999E-4</v>
      </c>
      <c r="H135">
        <f t="shared" si="5"/>
        <v>-7.0102047013999927E-3</v>
      </c>
      <c r="I135">
        <f t="shared" si="4"/>
        <v>7.0102047013999927E-3</v>
      </c>
      <c r="J135">
        <v>0.93808445209467095</v>
      </c>
    </row>
    <row r="136" spans="1:11" x14ac:dyDescent="0.3">
      <c r="A136">
        <v>5264</v>
      </c>
      <c r="B136">
        <v>2208</v>
      </c>
      <c r="C136">
        <v>236.37299999999999</v>
      </c>
      <c r="D136" s="1">
        <v>32.023296999999992</v>
      </c>
      <c r="E136">
        <v>279794</v>
      </c>
      <c r="F136" s="2">
        <v>-8.899729302E-3</v>
      </c>
      <c r="G136" s="2">
        <v>3.6263960770000002E-4</v>
      </c>
      <c r="H136">
        <f t="shared" si="5"/>
        <v>-7.5037183762999907E-3</v>
      </c>
      <c r="I136">
        <f t="shared" si="4"/>
        <v>7.5037183762999907E-3</v>
      </c>
      <c r="J136">
        <v>0.93301738048117155</v>
      </c>
    </row>
    <row r="137" spans="1:11" x14ac:dyDescent="0.3">
      <c r="A137">
        <v>5265</v>
      </c>
      <c r="B137">
        <v>2208</v>
      </c>
      <c r="C137">
        <v>86.448999999999998</v>
      </c>
      <c r="D137" s="1">
        <v>32.259669999999993</v>
      </c>
      <c r="E137">
        <v>279823</v>
      </c>
      <c r="F137" s="2">
        <v>-8.8811259090000004E-3</v>
      </c>
      <c r="G137" s="2">
        <v>1.5618599639999999E-3</v>
      </c>
      <c r="H137">
        <f t="shared" si="5"/>
        <v>-7.7159576929999897E-3</v>
      </c>
      <c r="I137">
        <f t="shared" si="4"/>
        <v>7.7159576929999897E-3</v>
      </c>
      <c r="J137">
        <v>0.930838247720287</v>
      </c>
    </row>
    <row r="138" spans="1:11" x14ac:dyDescent="0.3">
      <c r="A138">
        <v>5266</v>
      </c>
      <c r="B138">
        <v>2208</v>
      </c>
      <c r="C138">
        <v>400.04500000000002</v>
      </c>
      <c r="D138" s="1">
        <v>32.346118999999995</v>
      </c>
      <c r="E138">
        <v>279841</v>
      </c>
      <c r="F138" s="2">
        <v>-1.075770172E-2</v>
      </c>
      <c r="G138" s="2">
        <v>2.5003823669999999E-4</v>
      </c>
      <c r="H138">
        <f t="shared" si="5"/>
        <v>-7.7935802500999941E-3</v>
      </c>
      <c r="I138">
        <f t="shared" si="4"/>
        <v>7.7935802500999941E-3</v>
      </c>
      <c r="J138">
        <v>0.93004127070495224</v>
      </c>
    </row>
    <row r="139" spans="1:11" x14ac:dyDescent="0.3">
      <c r="A139">
        <v>5267</v>
      </c>
      <c r="B139">
        <v>2208</v>
      </c>
      <c r="C139">
        <v>74.282000000000011</v>
      </c>
      <c r="D139" s="1">
        <v>32.746163999999993</v>
      </c>
      <c r="E139">
        <v>279844</v>
      </c>
      <c r="F139" s="2">
        <v>-6.4951047600000002E-3</v>
      </c>
      <c r="G139" s="2">
        <v>6.1632513539999995E-4</v>
      </c>
      <c r="H139">
        <f t="shared" si="5"/>
        <v>-8.1527806555999928E-3</v>
      </c>
      <c r="I139">
        <f t="shared" si="4"/>
        <v>8.1527806555999928E-3</v>
      </c>
      <c r="J139">
        <v>0.9263532388005975</v>
      </c>
    </row>
    <row r="140" spans="1:11" x14ac:dyDescent="0.3">
      <c r="A140">
        <v>5270</v>
      </c>
      <c r="B140">
        <v>2208</v>
      </c>
      <c r="C140">
        <v>80.802999999999997</v>
      </c>
      <c r="D140" s="1">
        <v>32.82044599999999</v>
      </c>
      <c r="E140">
        <v>279887</v>
      </c>
      <c r="F140" s="2">
        <v>-1.2340098609999999E-2</v>
      </c>
      <c r="G140" s="2">
        <v>5.3100214919999996E-3</v>
      </c>
      <c r="H140">
        <f t="shared" si="5"/>
        <v>-8.2194784633999873E-3</v>
      </c>
      <c r="I140">
        <f t="shared" si="4"/>
        <v>8.2194784633999873E-3</v>
      </c>
      <c r="J140">
        <v>0.92566842987680331</v>
      </c>
    </row>
    <row r="141" spans="1:11" x14ac:dyDescent="0.3">
      <c r="A141">
        <v>5274</v>
      </c>
      <c r="B141">
        <v>2208</v>
      </c>
      <c r="C141">
        <v>490.92700000000002</v>
      </c>
      <c r="D141" s="1">
        <v>32.901248999999993</v>
      </c>
      <c r="E141">
        <v>279931</v>
      </c>
      <c r="F141" s="2">
        <v>-1.0205996110000001E-2</v>
      </c>
      <c r="G141" s="2">
        <v>2.0561182350000001E-4</v>
      </c>
      <c r="H141">
        <f t="shared" si="5"/>
        <v>-8.2920314770999898E-3</v>
      </c>
      <c r="I141">
        <f t="shared" si="4"/>
        <v>8.2920314770999898E-3</v>
      </c>
      <c r="J141">
        <v>0.92492350357609332</v>
      </c>
    </row>
    <row r="142" spans="1:11" x14ac:dyDescent="0.3">
      <c r="A142">
        <v>5275</v>
      </c>
      <c r="B142">
        <v>2208</v>
      </c>
      <c r="C142">
        <v>100.80699999999999</v>
      </c>
      <c r="D142" s="1">
        <v>33.392175999999992</v>
      </c>
      <c r="E142">
        <v>279966</v>
      </c>
      <c r="F142" s="2">
        <v>-4.7420234319999997E-3</v>
      </c>
      <c r="G142" s="2">
        <v>1.7229502979999999E-3</v>
      </c>
      <c r="H142">
        <f t="shared" si="5"/>
        <v>-8.7328348303999902E-3</v>
      </c>
      <c r="I142">
        <f t="shared" si="4"/>
        <v>8.7328348303999902E-3</v>
      </c>
      <c r="J142">
        <v>0.92039762664047553</v>
      </c>
    </row>
    <row r="143" spans="1:11" x14ac:dyDescent="0.3">
      <c r="A143">
        <v>5276</v>
      </c>
      <c r="B143">
        <v>2208</v>
      </c>
      <c r="C143">
        <v>254.81</v>
      </c>
      <c r="D143" s="1">
        <v>33.492982999999995</v>
      </c>
      <c r="E143">
        <v>279975</v>
      </c>
      <c r="F143" s="2">
        <v>-1.1652501080000001E-2</v>
      </c>
      <c r="G143" s="2">
        <v>9.2152331080000004E-4</v>
      </c>
      <c r="H143">
        <f t="shared" si="5"/>
        <v>-8.8233494356999946E-3</v>
      </c>
      <c r="I143">
        <f t="shared" si="4"/>
        <v>8.8233494356999946E-3</v>
      </c>
      <c r="J143">
        <v>0.91946828261122304</v>
      </c>
    </row>
    <row r="144" spans="1:11" x14ac:dyDescent="0.3">
      <c r="A144">
        <v>5277</v>
      </c>
      <c r="B144">
        <v>2208</v>
      </c>
      <c r="C144">
        <v>606.76499999999999</v>
      </c>
      <c r="D144" s="1">
        <v>33.747792999999994</v>
      </c>
      <c r="E144">
        <v>279993</v>
      </c>
      <c r="F144" s="2">
        <v>-1.228344825E-2</v>
      </c>
      <c r="G144" s="2">
        <v>1.9559788089999999E-4</v>
      </c>
      <c r="H144">
        <f t="shared" si="5"/>
        <v>-9.052143334699992E-3</v>
      </c>
      <c r="I144">
        <f t="shared" si="4"/>
        <v>9.052143334699992E-3</v>
      </c>
      <c r="J144">
        <v>0.91711917836157963</v>
      </c>
    </row>
    <row r="145" spans="1:11" x14ac:dyDescent="0.3">
      <c r="A145">
        <v>5279</v>
      </c>
      <c r="B145">
        <v>2208</v>
      </c>
      <c r="C145">
        <v>344.76100000000002</v>
      </c>
      <c r="D145" s="1">
        <v>34.354557999999997</v>
      </c>
      <c r="E145">
        <v>280186</v>
      </c>
      <c r="F145" s="2">
        <v>-9.5439484069999997E-3</v>
      </c>
      <c r="G145" s="2">
        <v>3.4155179670000002E-4</v>
      </c>
      <c r="H145">
        <f t="shared" si="5"/>
        <v>-9.5969576281999952E-3</v>
      </c>
      <c r="I145">
        <f t="shared" si="4"/>
        <v>9.5969576281999952E-3</v>
      </c>
      <c r="J145">
        <v>0.91152538596710941</v>
      </c>
    </row>
    <row r="146" spans="1:11" x14ac:dyDescent="0.3">
      <c r="A146">
        <v>5281</v>
      </c>
      <c r="B146">
        <v>1</v>
      </c>
      <c r="C146">
        <v>1.9890000000000001</v>
      </c>
      <c r="D146" s="1">
        <v>34.699318999999996</v>
      </c>
      <c r="E146">
        <v>280226</v>
      </c>
      <c r="F146" s="2"/>
      <c r="G146" s="2"/>
      <c r="H146">
        <f t="shared" si="5"/>
        <v>-9.9065185300999947E-3</v>
      </c>
      <c r="I146">
        <f t="shared" si="4"/>
        <v>9.9065185300999947E-3</v>
      </c>
      <c r="J146">
        <v>0.90834701961488107</v>
      </c>
    </row>
    <row r="147" spans="1:11" x14ac:dyDescent="0.3">
      <c r="A147">
        <v>5282</v>
      </c>
      <c r="B147">
        <v>2208</v>
      </c>
      <c r="C147">
        <v>465.78500000000003</v>
      </c>
      <c r="D147" s="1">
        <v>34.701307999999997</v>
      </c>
      <c r="E147">
        <v>280234</v>
      </c>
      <c r="F147" s="2">
        <v>-1.127437134E-2</v>
      </c>
      <c r="G147" s="2">
        <v>1.515351623E-4</v>
      </c>
      <c r="H147">
        <f t="shared" si="5"/>
        <v>-9.9083044531999946E-3</v>
      </c>
      <c r="I147">
        <f t="shared" si="4"/>
        <v>9.9083044531999946E-3</v>
      </c>
      <c r="J147">
        <v>0.90832868293911262</v>
      </c>
    </row>
    <row r="148" spans="1:11" x14ac:dyDescent="0.3">
      <c r="A148">
        <v>5287</v>
      </c>
      <c r="B148">
        <v>2208</v>
      </c>
      <c r="C148">
        <v>569.14099999999996</v>
      </c>
      <c r="D148" s="1">
        <v>35.167092999999994</v>
      </c>
      <c r="E148">
        <v>280327</v>
      </c>
      <c r="F148" s="2">
        <v>-1.169287716E-2</v>
      </c>
      <c r="G148" s="2">
        <v>1.0650322580000001E-3</v>
      </c>
      <c r="H148">
        <f t="shared" si="5"/>
        <v>-1.032653280469999E-2</v>
      </c>
      <c r="I148">
        <f t="shared" si="4"/>
        <v>1.032653280469999E-2</v>
      </c>
      <c r="J148">
        <v>0.90403459117301166</v>
      </c>
    </row>
    <row r="149" spans="1:11" x14ac:dyDescent="0.3">
      <c r="A149">
        <v>5288</v>
      </c>
      <c r="B149">
        <v>2208</v>
      </c>
      <c r="C149">
        <v>423.72300000000001</v>
      </c>
      <c r="D149" s="1">
        <v>35.736233999999996</v>
      </c>
      <c r="E149">
        <v>280383</v>
      </c>
      <c r="F149" s="2">
        <v>1.2446137669999999E-2</v>
      </c>
      <c r="G149" s="2">
        <v>1.411140474E-3</v>
      </c>
      <c r="H149">
        <f>0.0694434-0.001938*D149</f>
        <v>1.8657850800000986E-4</v>
      </c>
      <c r="I149">
        <f t="shared" si="4"/>
        <v>-1.8657850800000986E-4</v>
      </c>
      <c r="J149">
        <v>0.89878765603802346</v>
      </c>
      <c r="K149" s="4" t="s">
        <v>44</v>
      </c>
    </row>
    <row r="150" spans="1:11" x14ac:dyDescent="0.3">
      <c r="A150">
        <v>5322</v>
      </c>
      <c r="B150">
        <v>1</v>
      </c>
      <c r="C150">
        <v>0.04</v>
      </c>
      <c r="D150" s="1">
        <v>36.159956999999999</v>
      </c>
      <c r="E150">
        <v>281508</v>
      </c>
      <c r="F150" s="2"/>
      <c r="G150" s="2"/>
      <c r="H150">
        <f t="shared" ref="H150:H183" si="6">0.0694434-0.001938*D150</f>
        <v>-6.3459666599999243E-4</v>
      </c>
      <c r="I150">
        <f t="shared" si="4"/>
        <v>6.3459666599999243E-4</v>
      </c>
      <c r="J150">
        <v>0.96047193813782983</v>
      </c>
    </row>
    <row r="151" spans="1:11" x14ac:dyDescent="0.3">
      <c r="A151">
        <v>5323</v>
      </c>
      <c r="B151">
        <v>1</v>
      </c>
      <c r="C151">
        <v>2.7E-2</v>
      </c>
      <c r="D151" s="1">
        <v>36.159996999999997</v>
      </c>
      <c r="E151">
        <v>281544</v>
      </c>
      <c r="F151" s="2"/>
      <c r="G151" s="2"/>
      <c r="H151">
        <f t="shared" si="6"/>
        <v>-6.3467418599999492E-4</v>
      </c>
      <c r="I151">
        <f t="shared" si="4"/>
        <v>6.3467418599999492E-4</v>
      </c>
      <c r="J151">
        <v>0.96047176753797314</v>
      </c>
    </row>
    <row r="152" spans="1:11" x14ac:dyDescent="0.3">
      <c r="A152">
        <v>5330</v>
      </c>
      <c r="B152">
        <v>3</v>
      </c>
      <c r="C152">
        <v>0.26300000000000001</v>
      </c>
      <c r="D152" s="1">
        <v>36.160024</v>
      </c>
      <c r="E152">
        <v>281601</v>
      </c>
      <c r="F152" s="2"/>
      <c r="G152" s="2"/>
      <c r="H152">
        <f t="shared" si="6"/>
        <v>-6.3472651200000008E-4</v>
      </c>
      <c r="I152">
        <f t="shared" si="4"/>
        <v>6.3472651200000008E-4</v>
      </c>
      <c r="J152">
        <v>0.96047165238306986</v>
      </c>
    </row>
    <row r="153" spans="1:11" x14ac:dyDescent="0.3">
      <c r="A153">
        <v>5331</v>
      </c>
      <c r="B153">
        <v>157</v>
      </c>
      <c r="C153">
        <v>12.148</v>
      </c>
      <c r="D153" s="1">
        <v>36.160286999999997</v>
      </c>
      <c r="E153">
        <v>281613</v>
      </c>
      <c r="F153" s="2">
        <v>-1.710717779E-3</v>
      </c>
      <c r="G153" s="2">
        <v>1.178526918E-4</v>
      </c>
      <c r="H153">
        <f t="shared" si="6"/>
        <v>-6.352362059999922E-4</v>
      </c>
      <c r="I153">
        <f t="shared" si="4"/>
        <v>6.352362059999922E-4</v>
      </c>
      <c r="J153">
        <v>0.96047053068901211</v>
      </c>
    </row>
    <row r="154" spans="1:11" x14ac:dyDescent="0.3">
      <c r="A154">
        <v>5332</v>
      </c>
      <c r="B154">
        <v>589</v>
      </c>
      <c r="C154">
        <v>10.831</v>
      </c>
      <c r="D154" s="1">
        <v>36.172435</v>
      </c>
      <c r="E154">
        <v>281616</v>
      </c>
      <c r="F154" s="2"/>
      <c r="G154" s="2"/>
      <c r="H154">
        <f t="shared" si="6"/>
        <v>-6.5877903000000071E-4</v>
      </c>
      <c r="I154">
        <f t="shared" si="4"/>
        <v>6.5877903000000071E-4</v>
      </c>
      <c r="J154">
        <v>0.96041871951253577</v>
      </c>
    </row>
    <row r="155" spans="1:11" x14ac:dyDescent="0.3">
      <c r="A155">
        <v>5338</v>
      </c>
      <c r="B155">
        <v>1165</v>
      </c>
      <c r="C155">
        <v>91.584000000000003</v>
      </c>
      <c r="D155" s="1">
        <v>36.183266000000003</v>
      </c>
      <c r="E155">
        <v>281636</v>
      </c>
      <c r="F155" s="2">
        <v>-3.5120246689999998E-3</v>
      </c>
      <c r="G155" s="2">
        <v>1.8057721950000001E-3</v>
      </c>
      <c r="H155">
        <f t="shared" si="6"/>
        <v>-6.7976950799999991E-4</v>
      </c>
      <c r="I155">
        <f t="shared" si="4"/>
        <v>6.7976950799999991E-4</v>
      </c>
      <c r="J155">
        <v>0.96037252533634088</v>
      </c>
    </row>
    <row r="156" spans="1:11" x14ac:dyDescent="0.3">
      <c r="A156">
        <v>5339</v>
      </c>
      <c r="B156">
        <v>2208</v>
      </c>
      <c r="C156">
        <v>505.02199999999999</v>
      </c>
      <c r="D156" s="1">
        <v>36.274850000000001</v>
      </c>
      <c r="E156">
        <v>281663</v>
      </c>
      <c r="F156" s="2">
        <v>-5.8828274140000003E-3</v>
      </c>
      <c r="G156" s="2">
        <v>1.8708319799999999E-4</v>
      </c>
      <c r="H156">
        <f t="shared" si="6"/>
        <v>-8.5725929999999617E-4</v>
      </c>
      <c r="I156">
        <f t="shared" si="4"/>
        <v>8.5725929999999617E-4</v>
      </c>
      <c r="J156">
        <v>0.95998191990446635</v>
      </c>
    </row>
    <row r="157" spans="1:11" x14ac:dyDescent="0.3">
      <c r="A157">
        <v>5340</v>
      </c>
      <c r="B157">
        <v>2208</v>
      </c>
      <c r="C157">
        <v>499.56</v>
      </c>
      <c r="D157" s="1">
        <v>36.779871999999997</v>
      </c>
      <c r="E157">
        <v>281707</v>
      </c>
      <c r="F157" s="2">
        <v>-7.2224433259999998E-3</v>
      </c>
      <c r="G157" s="3">
        <v>8.9699999999999998E-5</v>
      </c>
      <c r="H157">
        <f t="shared" si="6"/>
        <v>-1.8359919359999949E-3</v>
      </c>
      <c r="I157">
        <f t="shared" si="4"/>
        <v>1.8359919359999949E-3</v>
      </c>
      <c r="J157">
        <v>0.95782800288384995</v>
      </c>
    </row>
    <row r="158" spans="1:11" x14ac:dyDescent="0.3">
      <c r="A158">
        <v>5345</v>
      </c>
      <c r="B158">
        <v>2208</v>
      </c>
      <c r="C158">
        <v>417.20600000000002</v>
      </c>
      <c r="D158" s="1">
        <v>37.279432</v>
      </c>
      <c r="E158">
        <v>281797</v>
      </c>
      <c r="F158" s="2">
        <v>-3.407676563E-3</v>
      </c>
      <c r="G158" s="2">
        <v>2.0809766960000001E-4</v>
      </c>
      <c r="H158">
        <f t="shared" si="6"/>
        <v>-2.8041392159999928E-3</v>
      </c>
      <c r="I158">
        <f t="shared" si="4"/>
        <v>2.8041392159999928E-3</v>
      </c>
      <c r="J158">
        <v>0.95569738127366444</v>
      </c>
    </row>
    <row r="159" spans="1:11" x14ac:dyDescent="0.3">
      <c r="A159">
        <v>5351</v>
      </c>
      <c r="B159">
        <v>2208</v>
      </c>
      <c r="C159">
        <v>418.678</v>
      </c>
      <c r="D159" s="1">
        <v>37.696638</v>
      </c>
      <c r="E159">
        <v>281974</v>
      </c>
      <c r="F159" s="2">
        <v>-5.2623612710000003E-3</v>
      </c>
      <c r="G159" s="2">
        <v>1.8587738430000001E-4</v>
      </c>
      <c r="H159">
        <f t="shared" si="6"/>
        <v>-3.6126844439999944E-3</v>
      </c>
      <c r="I159">
        <f t="shared" si="4"/>
        <v>3.6126844439999944E-3</v>
      </c>
      <c r="J159">
        <v>0.95391799917842235</v>
      </c>
    </row>
    <row r="160" spans="1:11" x14ac:dyDescent="0.3">
      <c r="A160">
        <v>5352</v>
      </c>
      <c r="B160">
        <v>2208</v>
      </c>
      <c r="C160">
        <v>385.18600000000004</v>
      </c>
      <c r="D160" s="1">
        <v>38.115316</v>
      </c>
      <c r="E160">
        <v>282033</v>
      </c>
      <c r="F160" s="2">
        <v>-6.184247956E-3</v>
      </c>
      <c r="G160" s="2">
        <v>2.7937843649999998E-4</v>
      </c>
      <c r="H160">
        <f t="shared" si="6"/>
        <v>-4.4240824080000046E-3</v>
      </c>
      <c r="I160">
        <f t="shared" si="4"/>
        <v>4.4240824080000046E-3</v>
      </c>
      <c r="J160">
        <v>0.95213233900845429</v>
      </c>
    </row>
    <row r="161" spans="1:10" x14ac:dyDescent="0.3">
      <c r="A161">
        <v>5355</v>
      </c>
      <c r="B161">
        <v>2208</v>
      </c>
      <c r="C161">
        <v>408.149</v>
      </c>
      <c r="D161" s="1">
        <v>38.500501999999997</v>
      </c>
      <c r="E161">
        <v>282092</v>
      </c>
      <c r="F161" s="2">
        <v>-8.9030506370000005E-3</v>
      </c>
      <c r="G161" s="2">
        <v>6.1694880780000004E-4</v>
      </c>
      <c r="H161">
        <f t="shared" si="6"/>
        <v>-5.170572875999993E-3</v>
      </c>
      <c r="I161">
        <f t="shared" si="4"/>
        <v>5.170572875999993E-3</v>
      </c>
      <c r="J161">
        <v>0.95048952209849158</v>
      </c>
    </row>
    <row r="162" spans="1:10" x14ac:dyDescent="0.3">
      <c r="A162">
        <v>5367</v>
      </c>
      <c r="B162">
        <v>1</v>
      </c>
      <c r="C162">
        <v>0.114</v>
      </c>
      <c r="D162" s="1">
        <v>38.908650999999999</v>
      </c>
      <c r="E162">
        <v>282374</v>
      </c>
      <c r="F162" s="2"/>
      <c r="G162" s="2"/>
      <c r="H162">
        <f t="shared" si="6"/>
        <v>-5.9615656380000021E-3</v>
      </c>
      <c r="I162">
        <f t="shared" si="4"/>
        <v>5.9615656380000021E-3</v>
      </c>
      <c r="J162">
        <v>0.94874876807580033</v>
      </c>
    </row>
    <row r="163" spans="1:10" x14ac:dyDescent="0.3">
      <c r="A163">
        <v>5368</v>
      </c>
      <c r="B163">
        <v>1</v>
      </c>
      <c r="C163">
        <v>0.45900000000000002</v>
      </c>
      <c r="D163" s="1">
        <v>38.908765000000002</v>
      </c>
      <c r="E163">
        <v>282377</v>
      </c>
      <c r="F163" s="2"/>
      <c r="G163" s="2"/>
      <c r="H163">
        <f t="shared" si="6"/>
        <v>-5.9617865700000022E-3</v>
      </c>
      <c r="I163">
        <f t="shared" si="4"/>
        <v>5.9617865700000022E-3</v>
      </c>
      <c r="J163">
        <v>0.94874828186620874</v>
      </c>
    </row>
    <row r="164" spans="1:10" x14ac:dyDescent="0.3">
      <c r="A164">
        <v>5370</v>
      </c>
      <c r="B164">
        <v>1896</v>
      </c>
      <c r="C164">
        <v>32.103000000000002</v>
      </c>
      <c r="D164" s="1">
        <v>38.909224000000002</v>
      </c>
      <c r="E164">
        <v>282403</v>
      </c>
      <c r="F164" s="2"/>
      <c r="G164" s="2"/>
      <c r="H164">
        <f t="shared" si="6"/>
        <v>-5.9626761120000066E-3</v>
      </c>
      <c r="I164">
        <f t="shared" si="4"/>
        <v>5.9626761120000066E-3</v>
      </c>
      <c r="J164">
        <v>0.94874632423285321</v>
      </c>
    </row>
    <row r="165" spans="1:10" x14ac:dyDescent="0.3">
      <c r="A165">
        <v>5381</v>
      </c>
      <c r="B165">
        <v>1</v>
      </c>
      <c r="C165">
        <v>2.3E-2</v>
      </c>
      <c r="D165" s="1">
        <v>38.941327000000001</v>
      </c>
      <c r="E165">
        <v>282603</v>
      </c>
      <c r="F165" s="2"/>
      <c r="G165" s="2"/>
      <c r="H165">
        <f t="shared" si="6"/>
        <v>-6.0248917260000007E-3</v>
      </c>
      <c r="I165">
        <f t="shared" si="4"/>
        <v>6.0248917260000007E-3</v>
      </c>
      <c r="J165">
        <v>0.94860940505287128</v>
      </c>
    </row>
    <row r="166" spans="1:10" x14ac:dyDescent="0.3">
      <c r="A166">
        <v>5385</v>
      </c>
      <c r="B166">
        <v>9</v>
      </c>
      <c r="C166">
        <v>0.28199999999999997</v>
      </c>
      <c r="D166" s="1">
        <v>38.94135</v>
      </c>
      <c r="E166">
        <v>282649</v>
      </c>
      <c r="F166" s="2"/>
      <c r="G166" s="2"/>
      <c r="H166">
        <f t="shared" si="6"/>
        <v>-6.0249363000000056E-3</v>
      </c>
      <c r="I166">
        <f t="shared" si="4"/>
        <v>6.0249363000000056E-3</v>
      </c>
      <c r="J166">
        <v>0.94860930695795365</v>
      </c>
    </row>
    <row r="167" spans="1:10" x14ac:dyDescent="0.3">
      <c r="A167">
        <v>5386</v>
      </c>
      <c r="B167">
        <v>589</v>
      </c>
      <c r="C167">
        <v>13.168999999999999</v>
      </c>
      <c r="D167" s="1">
        <v>38.941631999999998</v>
      </c>
      <c r="E167">
        <v>282663</v>
      </c>
      <c r="F167" s="2"/>
      <c r="G167" s="2"/>
      <c r="H167">
        <f t="shared" si="6"/>
        <v>-6.0254828160000024E-3</v>
      </c>
      <c r="I167">
        <f t="shared" si="4"/>
        <v>6.0254828160000024E-3</v>
      </c>
      <c r="J167">
        <v>0.94860810422896402</v>
      </c>
    </row>
    <row r="168" spans="1:10" x14ac:dyDescent="0.3">
      <c r="A168">
        <v>5391</v>
      </c>
      <c r="B168">
        <v>2208</v>
      </c>
      <c r="C168">
        <v>44.292000000000002</v>
      </c>
      <c r="D168" s="1">
        <v>38.954800999999996</v>
      </c>
      <c r="E168">
        <v>282707</v>
      </c>
      <c r="F168" s="2"/>
      <c r="G168" s="2"/>
      <c r="H168">
        <f t="shared" si="6"/>
        <v>-6.0510043379999878E-3</v>
      </c>
      <c r="I168">
        <f t="shared" si="4"/>
        <v>6.0510043379999878E-3</v>
      </c>
      <c r="J168">
        <v>0.94855193849114572</v>
      </c>
    </row>
    <row r="169" spans="1:10" x14ac:dyDescent="0.3">
      <c r="A169">
        <v>5393</v>
      </c>
      <c r="B169">
        <v>2208</v>
      </c>
      <c r="C169">
        <v>504.65</v>
      </c>
      <c r="D169" s="1">
        <v>38.999092999999995</v>
      </c>
      <c r="E169">
        <v>282730</v>
      </c>
      <c r="F169" s="2">
        <v>-4.8630348210000002E-3</v>
      </c>
      <c r="G169" s="2">
        <v>2.0527702319999999E-4</v>
      </c>
      <c r="H169">
        <f t="shared" si="6"/>
        <v>-6.1368422339999895E-3</v>
      </c>
      <c r="I169">
        <f t="shared" si="4"/>
        <v>6.1368422339999895E-3</v>
      </c>
      <c r="J169">
        <v>0.94836303326983429</v>
      </c>
    </row>
    <row r="170" spans="1:10" x14ac:dyDescent="0.3">
      <c r="A170">
        <v>5394</v>
      </c>
      <c r="B170">
        <v>2208</v>
      </c>
      <c r="C170">
        <v>469.68899999999996</v>
      </c>
      <c r="D170" s="1">
        <v>39.503742999999993</v>
      </c>
      <c r="E170">
        <v>282796</v>
      </c>
      <c r="F170" s="2">
        <v>-3.4843723549999998E-3</v>
      </c>
      <c r="G170" s="2">
        <v>2.8546161839999997E-4</v>
      </c>
      <c r="H170">
        <f t="shared" si="6"/>
        <v>-7.1148539339999928E-3</v>
      </c>
      <c r="I170">
        <f t="shared" si="4"/>
        <v>7.1148539339999928E-3</v>
      </c>
      <c r="J170">
        <v>0.946210702827885</v>
      </c>
    </row>
    <row r="171" spans="1:10" x14ac:dyDescent="0.3">
      <c r="A171">
        <v>5395</v>
      </c>
      <c r="B171">
        <v>2208</v>
      </c>
      <c r="C171">
        <v>27.755000000000003</v>
      </c>
      <c r="D171" s="1">
        <v>39.973431999999995</v>
      </c>
      <c r="E171">
        <v>282829</v>
      </c>
      <c r="F171" s="2"/>
      <c r="G171" s="2"/>
      <c r="H171">
        <f t="shared" si="6"/>
        <v>-8.0251112159999971E-3</v>
      </c>
      <c r="I171">
        <f t="shared" si="4"/>
        <v>8.0251112159999971E-3</v>
      </c>
      <c r="J171">
        <v>0.94420748092567819</v>
      </c>
    </row>
    <row r="172" spans="1:10" x14ac:dyDescent="0.3">
      <c r="A172">
        <v>5401</v>
      </c>
      <c r="B172">
        <v>2208</v>
      </c>
      <c r="C172">
        <v>222.733</v>
      </c>
      <c r="D172" s="1">
        <v>40.001186999999994</v>
      </c>
      <c r="E172">
        <v>282917</v>
      </c>
      <c r="F172" s="2">
        <v>-5.0743998050000001E-3</v>
      </c>
      <c r="G172" s="2">
        <v>5.6409405659999998E-4</v>
      </c>
      <c r="H172">
        <f t="shared" si="6"/>
        <v>-8.0789004059999836E-3</v>
      </c>
      <c r="I172">
        <f t="shared" si="4"/>
        <v>8.0789004059999836E-3</v>
      </c>
      <c r="J172">
        <v>0.94408910595011841</v>
      </c>
    </row>
    <row r="173" spans="1:10" x14ac:dyDescent="0.3">
      <c r="A173">
        <v>5405</v>
      </c>
      <c r="B173">
        <v>2208</v>
      </c>
      <c r="C173">
        <v>179.80099999999999</v>
      </c>
      <c r="D173" s="1">
        <v>40.223919999999993</v>
      </c>
      <c r="E173">
        <v>283039</v>
      </c>
      <c r="F173" s="2">
        <v>-1.8995466659999999E-3</v>
      </c>
      <c r="G173" s="2">
        <v>7.2044476739999998E-4</v>
      </c>
      <c r="H173">
        <f t="shared" si="6"/>
        <v>-8.5105569599999847E-3</v>
      </c>
      <c r="I173">
        <f t="shared" si="4"/>
        <v>8.5105569599999847E-3</v>
      </c>
      <c r="J173">
        <v>0.94313915050312214</v>
      </c>
    </row>
    <row r="174" spans="1:10" x14ac:dyDescent="0.3">
      <c r="A174">
        <v>5406</v>
      </c>
      <c r="B174">
        <v>2208</v>
      </c>
      <c r="C174">
        <v>269.84400000000005</v>
      </c>
      <c r="D174" s="1">
        <v>40.40372099999999</v>
      </c>
      <c r="E174">
        <v>283049</v>
      </c>
      <c r="F174" s="2">
        <v>-4.6745094160000004E-3</v>
      </c>
      <c r="G174" s="2">
        <v>7.118248906E-4</v>
      </c>
      <c r="H174">
        <f t="shared" si="6"/>
        <v>-8.8590112979999858E-3</v>
      </c>
      <c r="I174">
        <f t="shared" si="4"/>
        <v>8.8590112979999858E-3</v>
      </c>
      <c r="J174">
        <v>0.94237229988230986</v>
      </c>
    </row>
    <row r="175" spans="1:10" x14ac:dyDescent="0.3">
      <c r="A175">
        <v>5412</v>
      </c>
      <c r="B175">
        <v>99</v>
      </c>
      <c r="C175">
        <v>7.5629999999999997</v>
      </c>
      <c r="D175" s="1">
        <v>40.673564999999989</v>
      </c>
      <c r="E175">
        <v>283171</v>
      </c>
      <c r="F175" s="2"/>
      <c r="G175" s="2"/>
      <c r="H175">
        <f t="shared" si="6"/>
        <v>-9.3819689699999737E-3</v>
      </c>
      <c r="I175">
        <f t="shared" si="4"/>
        <v>9.3819689699999737E-3</v>
      </c>
      <c r="J175">
        <v>0.94122141618910193</v>
      </c>
    </row>
    <row r="176" spans="1:10" x14ac:dyDescent="0.3">
      <c r="A176">
        <v>5416</v>
      </c>
      <c r="B176">
        <v>2208</v>
      </c>
      <c r="C176">
        <v>621.77300000000002</v>
      </c>
      <c r="D176" s="1">
        <v>40.681127999999987</v>
      </c>
      <c r="E176">
        <v>283270</v>
      </c>
      <c r="F176" s="2">
        <v>-1.370526595E-2</v>
      </c>
      <c r="G176" s="2">
        <v>1.4775296010000001E-4</v>
      </c>
      <c r="H176">
        <f t="shared" si="6"/>
        <v>-9.3966260639999771E-3</v>
      </c>
      <c r="I176">
        <f t="shared" si="4"/>
        <v>9.3966260639999771E-3</v>
      </c>
      <c r="J176">
        <v>0.94118916002119857</v>
      </c>
    </row>
    <row r="177" spans="1:11" x14ac:dyDescent="0.3">
      <c r="A177">
        <v>5418</v>
      </c>
      <c r="B177">
        <v>2112</v>
      </c>
      <c r="C177">
        <v>379.36899999999997</v>
      </c>
      <c r="D177" s="1">
        <v>41.302900999999984</v>
      </c>
      <c r="E177">
        <v>283305</v>
      </c>
      <c r="F177" s="2">
        <v>-9.9986403389999996E-3</v>
      </c>
      <c r="G177" s="2">
        <v>5.3137500260000002E-4</v>
      </c>
      <c r="H177">
        <f t="shared" si="6"/>
        <v>-1.0601622137999964E-2</v>
      </c>
      <c r="I177">
        <f t="shared" si="4"/>
        <v>1.0601622137999964E-2</v>
      </c>
      <c r="J177">
        <v>0.93853730040387551</v>
      </c>
    </row>
    <row r="178" spans="1:11" x14ac:dyDescent="0.3">
      <c r="A178">
        <v>5421</v>
      </c>
      <c r="B178">
        <v>2208</v>
      </c>
      <c r="C178">
        <v>467.96600000000001</v>
      </c>
      <c r="D178" s="1">
        <v>41.682269999999981</v>
      </c>
      <c r="E178">
        <v>283353</v>
      </c>
      <c r="F178" s="2">
        <v>-1.033162925E-2</v>
      </c>
      <c r="G178" s="2">
        <v>1.3315223269999999E-4</v>
      </c>
      <c r="H178">
        <f t="shared" si="6"/>
        <v>-1.1336839259999967E-2</v>
      </c>
      <c r="I178">
        <f t="shared" si="4"/>
        <v>1.1336839259999967E-2</v>
      </c>
      <c r="J178">
        <v>0.93691929297807186</v>
      </c>
    </row>
    <row r="179" spans="1:11" x14ac:dyDescent="0.3">
      <c r="A179">
        <v>5422</v>
      </c>
      <c r="B179">
        <v>4</v>
      </c>
      <c r="C179">
        <v>0.12000000000000001</v>
      </c>
      <c r="D179" s="1">
        <v>42.150235999999978</v>
      </c>
      <c r="E179">
        <v>283387</v>
      </c>
      <c r="F179" s="2"/>
      <c r="G179" s="2"/>
      <c r="H179">
        <f t="shared" si="6"/>
        <v>-1.2243757367999958E-2</v>
      </c>
      <c r="I179">
        <f t="shared" si="4"/>
        <v>1.2243757367999958E-2</v>
      </c>
      <c r="J179">
        <v>0.93492341966469183</v>
      </c>
    </row>
    <row r="180" spans="1:11" x14ac:dyDescent="0.3">
      <c r="A180">
        <v>5423</v>
      </c>
      <c r="B180">
        <v>2208</v>
      </c>
      <c r="C180">
        <v>567.87799999999993</v>
      </c>
      <c r="D180" s="1">
        <v>42.150355999999981</v>
      </c>
      <c r="E180">
        <v>283407</v>
      </c>
      <c r="F180" s="2">
        <v>-1.9645653030000002E-2</v>
      </c>
      <c r="G180" s="2">
        <v>4.7201550650000004E-3</v>
      </c>
      <c r="H180">
        <f t="shared" si="6"/>
        <v>-1.2243989927999965E-2</v>
      </c>
      <c r="I180">
        <f t="shared" si="4"/>
        <v>1.2243989927999965E-2</v>
      </c>
      <c r="J180">
        <v>0.93492290786512167</v>
      </c>
    </row>
    <row r="181" spans="1:11" x14ac:dyDescent="0.3">
      <c r="A181">
        <v>5424</v>
      </c>
      <c r="B181">
        <v>2208</v>
      </c>
      <c r="C181">
        <v>138.50800000000001</v>
      </c>
      <c r="D181" s="1">
        <v>42.718233999999981</v>
      </c>
      <c r="E181">
        <v>283453</v>
      </c>
      <c r="F181" s="2">
        <v>-1.2163933829999999E-2</v>
      </c>
      <c r="G181" s="2">
        <v>9.8133914890000009E-4</v>
      </c>
      <c r="H181">
        <f t="shared" si="6"/>
        <v>-1.3344537491999958E-2</v>
      </c>
      <c r="I181">
        <f t="shared" si="4"/>
        <v>1.3344537491999958E-2</v>
      </c>
      <c r="J181">
        <v>0.93250091022970472</v>
      </c>
    </row>
    <row r="182" spans="1:11" x14ac:dyDescent="0.3">
      <c r="A182">
        <v>5426</v>
      </c>
      <c r="B182">
        <v>2208</v>
      </c>
      <c r="C182">
        <v>5.9349999999999996</v>
      </c>
      <c r="D182" s="1">
        <v>42.856741999999983</v>
      </c>
      <c r="E182">
        <v>283469</v>
      </c>
      <c r="F182" s="2"/>
      <c r="G182" s="2"/>
      <c r="H182">
        <f t="shared" si="6"/>
        <v>-1.3612965995999968E-2</v>
      </c>
      <c r="I182">
        <f t="shared" si="4"/>
        <v>1.3612965995999968E-2</v>
      </c>
      <c r="J182">
        <v>0.95054940158830148</v>
      </c>
    </row>
    <row r="183" spans="1:11" x14ac:dyDescent="0.3">
      <c r="A183">
        <v>5427</v>
      </c>
      <c r="B183">
        <v>2208</v>
      </c>
      <c r="C183">
        <v>239.06</v>
      </c>
      <c r="D183" s="1">
        <v>42.862676999999984</v>
      </c>
      <c r="E183">
        <v>283478</v>
      </c>
      <c r="F183" s="2">
        <v>-1.0646845469999999E-2</v>
      </c>
      <c r="G183" s="2">
        <v>5.5476975450000001E-4</v>
      </c>
      <c r="H183">
        <f t="shared" si="6"/>
        <v>-1.3624468025999967E-2</v>
      </c>
      <c r="I183">
        <f t="shared" si="4"/>
        <v>1.3624468025999967E-2</v>
      </c>
      <c r="J183">
        <v>0.95049971673495004</v>
      </c>
    </row>
    <row r="184" spans="1:11" x14ac:dyDescent="0.3">
      <c r="A184">
        <v>5433</v>
      </c>
      <c r="B184">
        <v>2028</v>
      </c>
      <c r="C184">
        <v>208.65899999999999</v>
      </c>
      <c r="D184" s="1">
        <v>43.101736999999986</v>
      </c>
      <c r="E184">
        <v>283548</v>
      </c>
      <c r="F184" s="2"/>
      <c r="G184" s="2"/>
      <c r="H184">
        <f>0.04454943-0.0012999*D184</f>
        <v>-1.1478517926299982E-2</v>
      </c>
      <c r="I184">
        <f t="shared" si="4"/>
        <v>1.1478517926299982E-2</v>
      </c>
      <c r="J184">
        <v>0.94849842591065336</v>
      </c>
      <c r="K184" s="4" t="s">
        <v>45</v>
      </c>
    </row>
    <row r="185" spans="1:11" x14ac:dyDescent="0.3">
      <c r="A185">
        <v>5437</v>
      </c>
      <c r="B185">
        <v>2208</v>
      </c>
      <c r="C185">
        <v>234.76899999999998</v>
      </c>
      <c r="D185" s="1">
        <v>43.310395999999983</v>
      </c>
      <c r="E185">
        <v>283672</v>
      </c>
      <c r="F185" s="2">
        <v>-1.3038024049999999E-2</v>
      </c>
      <c r="G185" s="2">
        <v>2.7380126939999998E-4</v>
      </c>
      <c r="H185">
        <f t="shared" ref="H185:H196" si="7">0.04454943-0.0012999*D185</f>
        <v>-1.1749753760399981E-2</v>
      </c>
      <c r="I185">
        <f t="shared" si="4"/>
        <v>1.1749753760399981E-2</v>
      </c>
      <c r="J185">
        <v>0.94675163706221821</v>
      </c>
    </row>
    <row r="186" spans="1:11" x14ac:dyDescent="0.3">
      <c r="A186">
        <v>5439</v>
      </c>
      <c r="B186">
        <v>2208</v>
      </c>
      <c r="C186">
        <v>422.38599999999997</v>
      </c>
      <c r="D186" s="1">
        <v>43.545164999999983</v>
      </c>
      <c r="E186">
        <v>283818</v>
      </c>
      <c r="F186" s="2">
        <v>-1.258934257E-2</v>
      </c>
      <c r="G186" s="2">
        <v>1.6542663869999999E-4</v>
      </c>
      <c r="H186">
        <f t="shared" si="7"/>
        <v>-1.2054929983499982E-2</v>
      </c>
      <c r="I186">
        <f t="shared" si="4"/>
        <v>1.2054929983499982E-2</v>
      </c>
      <c r="J186">
        <v>0.94478626834503721</v>
      </c>
    </row>
    <row r="187" spans="1:11" x14ac:dyDescent="0.3">
      <c r="A187">
        <v>5441</v>
      </c>
      <c r="B187">
        <v>2208</v>
      </c>
      <c r="C187">
        <v>300.90200000000004</v>
      </c>
      <c r="D187" s="1">
        <v>43.967550999999986</v>
      </c>
      <c r="E187">
        <v>283860</v>
      </c>
      <c r="F187" s="2">
        <v>-1.074378472E-2</v>
      </c>
      <c r="G187" s="2">
        <v>4.9783524749999995E-4</v>
      </c>
      <c r="H187">
        <f t="shared" si="7"/>
        <v>-1.2603989544899982E-2</v>
      </c>
      <c r="I187">
        <f t="shared" si="4"/>
        <v>1.2603989544899982E-2</v>
      </c>
      <c r="J187">
        <v>0.94125026388543986</v>
      </c>
    </row>
    <row r="188" spans="1:11" x14ac:dyDescent="0.3">
      <c r="A188">
        <v>5442</v>
      </c>
      <c r="B188">
        <v>2208</v>
      </c>
      <c r="C188">
        <v>449.48099999999999</v>
      </c>
      <c r="D188" s="1">
        <v>44.268452999999987</v>
      </c>
      <c r="E188">
        <v>283876</v>
      </c>
      <c r="F188" s="2">
        <v>-1.2796530049999999E-2</v>
      </c>
      <c r="G188" s="2">
        <v>3.2924392490000002E-4</v>
      </c>
      <c r="H188">
        <f t="shared" si="7"/>
        <v>-1.2995132054699987E-2</v>
      </c>
      <c r="I188">
        <f t="shared" si="4"/>
        <v>1.2995132054699987E-2</v>
      </c>
      <c r="J188">
        <v>0.9387312627492711</v>
      </c>
    </row>
    <row r="189" spans="1:11" x14ac:dyDescent="0.3">
      <c r="A189">
        <v>5443</v>
      </c>
      <c r="B189">
        <v>2208</v>
      </c>
      <c r="C189">
        <v>468.15499999999997</v>
      </c>
      <c r="D189" s="1">
        <v>44.717933999999985</v>
      </c>
      <c r="E189">
        <v>283884</v>
      </c>
      <c r="F189" s="2">
        <v>-1.3600412629999999E-2</v>
      </c>
      <c r="G189" s="2">
        <v>3.0823705860000001E-4</v>
      </c>
      <c r="H189">
        <f t="shared" si="7"/>
        <v>-1.3579412406599982E-2</v>
      </c>
      <c r="I189">
        <f t="shared" si="4"/>
        <v>1.3579412406599982E-2</v>
      </c>
      <c r="J189">
        <v>0.93496843249328654</v>
      </c>
    </row>
    <row r="190" spans="1:11" x14ac:dyDescent="0.3">
      <c r="A190">
        <v>5446</v>
      </c>
      <c r="B190">
        <v>2208</v>
      </c>
      <c r="C190">
        <v>344.55799999999999</v>
      </c>
      <c r="D190" s="1">
        <v>45.186088999999988</v>
      </c>
      <c r="E190">
        <v>283933</v>
      </c>
      <c r="F190" s="2">
        <v>-1.5447123389999999E-2</v>
      </c>
      <c r="G190" s="2">
        <v>6.0287583569999998E-4</v>
      </c>
      <c r="H190">
        <f t="shared" si="7"/>
        <v>-1.4187967091099991E-2</v>
      </c>
      <c r="I190">
        <f t="shared" si="4"/>
        <v>1.4187967091099991E-2</v>
      </c>
      <c r="J190">
        <v>0.93104927284362293</v>
      </c>
    </row>
    <row r="191" spans="1:11" x14ac:dyDescent="0.3">
      <c r="A191">
        <v>5448</v>
      </c>
      <c r="B191">
        <v>2208</v>
      </c>
      <c r="C191">
        <v>385.03199999999998</v>
      </c>
      <c r="D191" s="1">
        <v>45.530646999999988</v>
      </c>
      <c r="E191">
        <v>283946</v>
      </c>
      <c r="F191" s="2">
        <v>-1.4495743950000001E-2</v>
      </c>
      <c r="G191" s="2">
        <v>2.1823689800000001E-4</v>
      </c>
      <c r="H191">
        <f t="shared" si="7"/>
        <v>-1.4635858035299987E-2</v>
      </c>
      <c r="I191">
        <f t="shared" si="4"/>
        <v>1.4635858035299987E-2</v>
      </c>
      <c r="J191">
        <v>0.92816480549719116</v>
      </c>
    </row>
    <row r="192" spans="1:11" x14ac:dyDescent="0.3">
      <c r="A192">
        <v>5450</v>
      </c>
      <c r="B192">
        <v>2208</v>
      </c>
      <c r="C192">
        <v>114.03099999999999</v>
      </c>
      <c r="D192" s="1">
        <v>45.91567899999999</v>
      </c>
      <c r="E192">
        <v>284006</v>
      </c>
      <c r="F192" s="2">
        <v>-0.10671454349999999</v>
      </c>
      <c r="G192" s="2">
        <v>2.1970553689999998E-2</v>
      </c>
      <c r="H192">
        <f t="shared" si="7"/>
        <v>-1.5136361132099992E-2</v>
      </c>
      <c r="I192">
        <f t="shared" si="4"/>
        <v>1.5136361132099992E-2</v>
      </c>
      <c r="J192">
        <v>0.92494151005395275</v>
      </c>
    </row>
    <row r="193" spans="1:10" x14ac:dyDescent="0.3">
      <c r="A193">
        <v>5451</v>
      </c>
      <c r="B193">
        <v>2208</v>
      </c>
      <c r="C193">
        <v>389.70799999999997</v>
      </c>
      <c r="D193" s="1">
        <v>46.029709999999987</v>
      </c>
      <c r="E193">
        <v>284025</v>
      </c>
      <c r="F193" s="2">
        <v>-1.491097121E-2</v>
      </c>
      <c r="G193" s="2">
        <v>2.6451554880000002E-4</v>
      </c>
      <c r="H193">
        <f t="shared" si="7"/>
        <v>-1.5284590028999984E-2</v>
      </c>
      <c r="I193">
        <f t="shared" si="4"/>
        <v>1.5284590028999984E-2</v>
      </c>
      <c r="J193">
        <v>0.92398689952109336</v>
      </c>
    </row>
    <row r="194" spans="1:10" x14ac:dyDescent="0.3">
      <c r="A194">
        <v>5453</v>
      </c>
      <c r="B194">
        <v>1</v>
      </c>
      <c r="C194">
        <v>0.16200000000000001</v>
      </c>
      <c r="D194" s="1">
        <v>46.419417999999986</v>
      </c>
      <c r="E194">
        <v>284044</v>
      </c>
      <c r="H194">
        <f t="shared" si="7"/>
        <v>-1.5791171458199985E-2</v>
      </c>
      <c r="I194">
        <f t="shared" si="4"/>
        <v>1.5791171458199985E-2</v>
      </c>
      <c r="J194">
        <v>0.920724458943184</v>
      </c>
    </row>
    <row r="195" spans="1:10" x14ac:dyDescent="0.3">
      <c r="A195">
        <v>5454</v>
      </c>
      <c r="B195">
        <v>1</v>
      </c>
      <c r="C195">
        <v>5.7000000000000002E-2</v>
      </c>
      <c r="D195" s="1">
        <v>46.419579999999989</v>
      </c>
      <c r="E195">
        <v>284066</v>
      </c>
      <c r="H195">
        <f t="shared" si="7"/>
        <v>-1.5791382041999986E-2</v>
      </c>
      <c r="I195">
        <f t="shared" ref="I195:I196" si="8">-H195</f>
        <v>1.5791382041999986E-2</v>
      </c>
      <c r="J195">
        <v>0.92072310276016078</v>
      </c>
    </row>
    <row r="196" spans="1:10" x14ac:dyDescent="0.3">
      <c r="A196">
        <v>5456</v>
      </c>
      <c r="B196">
        <v>5</v>
      </c>
      <c r="C196">
        <v>5.0000000000000001E-3</v>
      </c>
      <c r="D196" s="1">
        <v>46.419636999999987</v>
      </c>
      <c r="E196">
        <v>284078</v>
      </c>
      <c r="H196">
        <f t="shared" si="7"/>
        <v>-1.5791456136299988E-2</v>
      </c>
      <c r="I196">
        <f t="shared" si="8"/>
        <v>1.5791456136299988E-2</v>
      </c>
      <c r="J196">
        <v>0.92072262558465268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66DA1-67EC-1245-A593-6DAA4EF4C806}">
  <dimension ref="A1:R62"/>
  <sheetViews>
    <sheetView topLeftCell="A6" workbookViewId="0">
      <selection activeCell="O28" sqref="O28"/>
    </sheetView>
  </sheetViews>
  <sheetFormatPr defaultColWidth="11.19921875" defaultRowHeight="15.6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</row>
    <row r="2" spans="1:18" ht="16.2" thickBot="1" x14ac:dyDescent="0.35">
      <c r="A2">
        <v>4961</v>
      </c>
      <c r="B2">
        <v>1740</v>
      </c>
      <c r="C2">
        <v>162.74100000000001</v>
      </c>
      <c r="D2" s="1">
        <v>5.1494139999999993</v>
      </c>
      <c r="E2">
        <v>274198</v>
      </c>
      <c r="F2" s="2">
        <v>-8.2151645179999997E-4</v>
      </c>
      <c r="G2" s="2">
        <v>1.790372953E-3</v>
      </c>
    </row>
    <row r="3" spans="1:18" x14ac:dyDescent="0.3">
      <c r="A3">
        <v>4976</v>
      </c>
      <c r="B3">
        <v>1812</v>
      </c>
      <c r="C3">
        <v>67.326999999999998</v>
      </c>
      <c r="D3" s="1">
        <v>5.7126769999999985</v>
      </c>
      <c r="E3">
        <v>274282</v>
      </c>
      <c r="F3" s="2">
        <v>-1.079910842E-3</v>
      </c>
      <c r="G3" s="2">
        <v>2.13405917E-3</v>
      </c>
      <c r="J3" s="13" t="s">
        <v>8</v>
      </c>
      <c r="K3" s="13"/>
    </row>
    <row r="4" spans="1:18" x14ac:dyDescent="0.3">
      <c r="A4">
        <v>4979</v>
      </c>
      <c r="B4">
        <v>2028</v>
      </c>
      <c r="C4">
        <v>279.64699999999999</v>
      </c>
      <c r="D4" s="1">
        <v>5.7800049999999983</v>
      </c>
      <c r="E4">
        <v>274314</v>
      </c>
      <c r="F4" s="2">
        <v>-3.8951704399999999E-3</v>
      </c>
      <c r="G4" s="2">
        <v>9.9596744149999992E-4</v>
      </c>
      <c r="J4" s="10" t="s">
        <v>9</v>
      </c>
      <c r="K4" s="10">
        <v>0.61925783196495399</v>
      </c>
    </row>
    <row r="5" spans="1:18" x14ac:dyDescent="0.3">
      <c r="A5">
        <v>4980</v>
      </c>
      <c r="B5">
        <v>2028</v>
      </c>
      <c r="C5">
        <v>392.553</v>
      </c>
      <c r="D5" s="1">
        <v>6.059651999999998</v>
      </c>
      <c r="E5">
        <v>274335</v>
      </c>
      <c r="F5" s="2">
        <v>-3.178086798E-3</v>
      </c>
      <c r="G5" s="2">
        <v>1.516585113E-4</v>
      </c>
      <c r="J5" s="10" t="s">
        <v>10</v>
      </c>
      <c r="K5" s="10">
        <v>0.38348026244993522</v>
      </c>
    </row>
    <row r="6" spans="1:18" x14ac:dyDescent="0.3">
      <c r="A6">
        <v>4985</v>
      </c>
      <c r="B6">
        <v>2028</v>
      </c>
      <c r="C6">
        <v>343.27699999999999</v>
      </c>
      <c r="D6" s="1">
        <v>6.4641219999999988</v>
      </c>
      <c r="E6">
        <v>274387</v>
      </c>
      <c r="F6" s="2">
        <v>-4.1570966710000002E-3</v>
      </c>
      <c r="G6" s="2">
        <v>2.8072287880000001E-4</v>
      </c>
      <c r="J6" s="10" t="s">
        <v>11</v>
      </c>
      <c r="K6" s="10">
        <v>0.36635471418465565</v>
      </c>
    </row>
    <row r="7" spans="1:18" x14ac:dyDescent="0.3">
      <c r="A7">
        <v>4988</v>
      </c>
      <c r="B7">
        <v>2028</v>
      </c>
      <c r="C7">
        <v>389.90800000000002</v>
      </c>
      <c r="D7" s="1">
        <v>6.8073989999999984</v>
      </c>
      <c r="E7">
        <v>274420</v>
      </c>
      <c r="F7" s="2">
        <v>-6.2241078840000004E-3</v>
      </c>
      <c r="G7" s="2">
        <v>1.3220870390000001E-3</v>
      </c>
      <c r="J7" s="10" t="s">
        <v>12</v>
      </c>
      <c r="K7" s="10">
        <v>1.9245808184596787E-3</v>
      </c>
    </row>
    <row r="8" spans="1:18" ht="16.2" thickBot="1" x14ac:dyDescent="0.35">
      <c r="A8">
        <v>4990</v>
      </c>
      <c r="B8">
        <v>2028</v>
      </c>
      <c r="C8">
        <v>281.02299999999997</v>
      </c>
      <c r="D8" s="1">
        <v>7.1973069999999986</v>
      </c>
      <c r="E8">
        <v>274440</v>
      </c>
      <c r="F8" s="2">
        <v>-2.8588514960000001E-3</v>
      </c>
      <c r="G8" s="2">
        <v>6.3961286010000003E-4</v>
      </c>
      <c r="J8" s="11" t="s">
        <v>13</v>
      </c>
      <c r="K8" s="11">
        <v>38</v>
      </c>
    </row>
    <row r="9" spans="1:18" x14ac:dyDescent="0.3">
      <c r="A9">
        <v>5013</v>
      </c>
      <c r="B9">
        <v>2028</v>
      </c>
      <c r="C9">
        <v>483.23200000000003</v>
      </c>
      <c r="D9" s="1">
        <v>7.5336849999999984</v>
      </c>
      <c r="E9">
        <v>274966</v>
      </c>
      <c r="F9" s="2">
        <v>-5.6122478629999997E-4</v>
      </c>
      <c r="G9" s="2">
        <v>2.573998727E-4</v>
      </c>
    </row>
    <row r="10" spans="1:18" ht="16.2" thickBot="1" x14ac:dyDescent="0.35">
      <c r="A10">
        <v>5020</v>
      </c>
      <c r="B10">
        <v>2028</v>
      </c>
      <c r="C10">
        <v>453.90999999999997</v>
      </c>
      <c r="D10" s="1">
        <v>8.5536669999999972</v>
      </c>
      <c r="E10">
        <v>275059</v>
      </c>
      <c r="F10" s="2">
        <v>-1.8592370160000001E-3</v>
      </c>
      <c r="G10" s="2">
        <v>4.8831511580000003E-4</v>
      </c>
      <c r="J10" t="s">
        <v>14</v>
      </c>
    </row>
    <row r="11" spans="1:18" x14ac:dyDescent="0.3">
      <c r="A11">
        <v>5021</v>
      </c>
      <c r="B11">
        <v>2028</v>
      </c>
      <c r="C11">
        <v>230.62300000000002</v>
      </c>
      <c r="D11" s="1">
        <v>9.0075769999999977</v>
      </c>
      <c r="E11">
        <v>275124</v>
      </c>
      <c r="F11" s="2">
        <v>-6.2370465830000003E-3</v>
      </c>
      <c r="G11" s="2">
        <v>9.7717569820000003E-4</v>
      </c>
      <c r="J11" s="12"/>
      <c r="K11" s="12" t="s">
        <v>19</v>
      </c>
      <c r="L11" s="12" t="s">
        <v>20</v>
      </c>
      <c r="M11" s="12" t="s">
        <v>21</v>
      </c>
      <c r="N11" s="12" t="s">
        <v>22</v>
      </c>
      <c r="O11" s="12" t="s">
        <v>23</v>
      </c>
    </row>
    <row r="12" spans="1:18" x14ac:dyDescent="0.3">
      <c r="A12">
        <v>5024</v>
      </c>
      <c r="B12">
        <v>2028</v>
      </c>
      <c r="C12">
        <v>222.66799999999998</v>
      </c>
      <c r="D12" s="1">
        <v>9.2381999999999973</v>
      </c>
      <c r="E12">
        <v>275282</v>
      </c>
      <c r="F12" s="2">
        <v>-6.3882824280000004E-3</v>
      </c>
      <c r="G12" s="2">
        <v>2.2914007070000001E-3</v>
      </c>
      <c r="J12" s="10" t="s">
        <v>15</v>
      </c>
      <c r="K12" s="10">
        <v>1</v>
      </c>
      <c r="L12" s="10">
        <v>8.2941299963634231E-5</v>
      </c>
      <c r="M12" s="10">
        <v>8.2941299963634231E-5</v>
      </c>
      <c r="N12" s="10">
        <v>22.392291126083538</v>
      </c>
      <c r="O12" s="10">
        <v>3.3972429679590491E-5</v>
      </c>
    </row>
    <row r="13" spans="1:18" x14ac:dyDescent="0.3">
      <c r="A13">
        <v>5026</v>
      </c>
      <c r="B13">
        <v>2028</v>
      </c>
      <c r="C13">
        <v>442.80400000000003</v>
      </c>
      <c r="D13" s="1">
        <v>9.4608679999999978</v>
      </c>
      <c r="E13">
        <v>275309</v>
      </c>
      <c r="F13" s="2">
        <v>-8.2003585649999995E-3</v>
      </c>
      <c r="G13" s="2">
        <v>1.871686659E-4</v>
      </c>
      <c r="J13" s="10" t="s">
        <v>16</v>
      </c>
      <c r="K13" s="10">
        <v>36</v>
      </c>
      <c r="L13" s="10">
        <v>1.3334440776418535E-4</v>
      </c>
      <c r="M13" s="10">
        <v>3.7040113267829263E-6</v>
      </c>
      <c r="N13" s="10"/>
      <c r="O13" s="10"/>
    </row>
    <row r="14" spans="1:18" ht="16.2" thickBot="1" x14ac:dyDescent="0.35">
      <c r="A14">
        <v>5027</v>
      </c>
      <c r="B14">
        <v>2028</v>
      </c>
      <c r="C14">
        <v>229.60599999999999</v>
      </c>
      <c r="D14" s="1">
        <v>9.9036719999999985</v>
      </c>
      <c r="E14">
        <v>275319</v>
      </c>
      <c r="F14" s="2">
        <v>-8.1967598029999999E-4</v>
      </c>
      <c r="G14" s="2">
        <v>1.463658554E-3</v>
      </c>
      <c r="J14" s="11" t="s">
        <v>17</v>
      </c>
      <c r="K14" s="11">
        <v>37</v>
      </c>
      <c r="L14" s="11">
        <v>2.1628570772781958E-4</v>
      </c>
      <c r="M14" s="11"/>
      <c r="N14" s="11"/>
      <c r="O14" s="11"/>
    </row>
    <row r="15" spans="1:18" ht="16.2" thickBot="1" x14ac:dyDescent="0.35">
      <c r="A15">
        <v>5028</v>
      </c>
      <c r="B15">
        <v>2028</v>
      </c>
      <c r="C15">
        <v>122.584</v>
      </c>
      <c r="D15" s="1">
        <v>10.133277999999999</v>
      </c>
      <c r="E15">
        <v>275344</v>
      </c>
      <c r="F15" s="2">
        <v>-4.3878947789999997E-3</v>
      </c>
      <c r="G15" s="2">
        <v>7.5632566110000001E-4</v>
      </c>
    </row>
    <row r="16" spans="1:18" x14ac:dyDescent="0.3">
      <c r="A16">
        <v>5030</v>
      </c>
      <c r="B16">
        <v>2028</v>
      </c>
      <c r="C16">
        <v>576.30599999999993</v>
      </c>
      <c r="D16" s="1">
        <v>10.419540999999999</v>
      </c>
      <c r="E16">
        <v>275375</v>
      </c>
      <c r="F16" s="2">
        <v>-3.9217912839999997E-3</v>
      </c>
      <c r="G16" s="2">
        <v>1.8483272249999999E-4</v>
      </c>
      <c r="J16" s="12"/>
      <c r="K16" s="12" t="s">
        <v>24</v>
      </c>
      <c r="L16" s="12" t="s">
        <v>12</v>
      </c>
      <c r="M16" s="12" t="s">
        <v>25</v>
      </c>
      <c r="N16" s="12" t="s">
        <v>26</v>
      </c>
      <c r="O16" s="12" t="s">
        <v>27</v>
      </c>
      <c r="P16" s="12" t="s">
        <v>28</v>
      </c>
      <c r="Q16" s="12" t="s">
        <v>29</v>
      </c>
      <c r="R16" s="12" t="s">
        <v>30</v>
      </c>
    </row>
    <row r="17" spans="1:18" x14ac:dyDescent="0.3">
      <c r="A17">
        <v>5038</v>
      </c>
      <c r="B17">
        <v>1884</v>
      </c>
      <c r="C17">
        <v>99.759</v>
      </c>
      <c r="D17" s="1">
        <v>10.995846999999999</v>
      </c>
      <c r="E17">
        <v>275656</v>
      </c>
      <c r="F17" s="2">
        <v>-3.3738926740000002E-3</v>
      </c>
      <c r="G17" s="2">
        <v>9.12273384E-4</v>
      </c>
      <c r="J17" s="10" t="s">
        <v>18</v>
      </c>
      <c r="K17" s="14">
        <v>-1.3286612442316749E-3</v>
      </c>
      <c r="L17" s="10">
        <v>8.3120296843859957E-4</v>
      </c>
      <c r="M17" s="10">
        <v>-1.5984799076542546</v>
      </c>
      <c r="N17" s="10">
        <v>0.11867753759520155</v>
      </c>
      <c r="O17" s="10">
        <v>-3.0144189981191425E-3</v>
      </c>
      <c r="P17" s="10">
        <v>3.5709650965579294E-4</v>
      </c>
      <c r="Q17" s="10">
        <v>-3.0144189981191425E-3</v>
      </c>
      <c r="R17" s="10">
        <v>3.5709650965579294E-4</v>
      </c>
    </row>
    <row r="18" spans="1:18" ht="16.2" thickBot="1" x14ac:dyDescent="0.35">
      <c r="A18">
        <v>5043</v>
      </c>
      <c r="B18">
        <v>2064</v>
      </c>
      <c r="C18">
        <v>608.06200000000001</v>
      </c>
      <c r="D18" s="1">
        <v>11.095606</v>
      </c>
      <c r="E18">
        <v>275757</v>
      </c>
      <c r="F18" s="2">
        <v>-5.0970693860000003E-3</v>
      </c>
      <c r="G18" s="2">
        <v>6.6414746949999999E-4</v>
      </c>
      <c r="J18" s="11" t="s">
        <v>31</v>
      </c>
      <c r="K18" s="15">
        <v>-2.7257206473758769E-4</v>
      </c>
      <c r="L18" s="11">
        <v>5.7601272539477158E-5</v>
      </c>
      <c r="M18" s="11">
        <v>-4.7320493579509</v>
      </c>
      <c r="N18" s="11">
        <v>3.397242967959062E-5</v>
      </c>
      <c r="O18" s="11">
        <v>-3.8939286002374137E-4</v>
      </c>
      <c r="P18" s="11">
        <v>-1.5575126945143402E-4</v>
      </c>
      <c r="Q18" s="11">
        <v>-3.8939286002374137E-4</v>
      </c>
      <c r="R18" s="11">
        <v>-1.5575126945143402E-4</v>
      </c>
    </row>
    <row r="19" spans="1:18" x14ac:dyDescent="0.3">
      <c r="A19">
        <v>5045</v>
      </c>
      <c r="B19">
        <v>2064</v>
      </c>
      <c r="C19">
        <v>784.29700000000003</v>
      </c>
      <c r="D19" s="1">
        <v>11.703668</v>
      </c>
      <c r="E19">
        <v>275828</v>
      </c>
      <c r="F19" s="2">
        <v>-3.6503664669999998E-3</v>
      </c>
      <c r="G19" s="2">
        <v>1.2583924180000001E-4</v>
      </c>
    </row>
    <row r="20" spans="1:18" x14ac:dyDescent="0.3">
      <c r="A20">
        <v>5052</v>
      </c>
      <c r="B20">
        <v>2064</v>
      </c>
      <c r="C20">
        <v>396.78100000000001</v>
      </c>
      <c r="D20" s="1">
        <v>12.769222000000001</v>
      </c>
      <c r="E20">
        <v>275911</v>
      </c>
      <c r="F20" s="2">
        <v>-1.3962046420000001E-3</v>
      </c>
      <c r="G20" s="2">
        <v>4.8497130859999999E-4</v>
      </c>
    </row>
    <row r="21" spans="1:18" x14ac:dyDescent="0.3">
      <c r="A21">
        <v>5060</v>
      </c>
      <c r="B21">
        <v>2064</v>
      </c>
      <c r="C21">
        <v>139.422</v>
      </c>
      <c r="D21" s="1">
        <v>13.254972</v>
      </c>
      <c r="E21">
        <v>276092</v>
      </c>
      <c r="F21" s="2">
        <v>-7.4122082430000003E-3</v>
      </c>
      <c r="G21" s="2">
        <v>1.1354753889999999E-3</v>
      </c>
    </row>
    <row r="22" spans="1:18" x14ac:dyDescent="0.3">
      <c r="A22">
        <v>5069</v>
      </c>
      <c r="B22">
        <v>2064</v>
      </c>
      <c r="C22">
        <v>618.34100000000001</v>
      </c>
      <c r="D22" s="1">
        <v>13.525080000000001</v>
      </c>
      <c r="E22">
        <v>276224</v>
      </c>
      <c r="F22" s="2">
        <v>-6.9620283379999998E-3</v>
      </c>
      <c r="G22" s="2">
        <v>1.057151373E-4</v>
      </c>
      <c r="J22" t="s">
        <v>32</v>
      </c>
    </row>
    <row r="23" spans="1:18" ht="16.2" thickBot="1" x14ac:dyDescent="0.35">
      <c r="A23">
        <v>5071</v>
      </c>
      <c r="B23">
        <v>2064</v>
      </c>
      <c r="C23">
        <v>401.00200000000001</v>
      </c>
      <c r="D23" s="1">
        <v>14.143421</v>
      </c>
      <c r="E23">
        <v>276282</v>
      </c>
      <c r="F23" s="2">
        <v>-4.338637803E-3</v>
      </c>
      <c r="G23" s="2">
        <v>3.8755198000000002E-4</v>
      </c>
    </row>
    <row r="24" spans="1:18" x14ac:dyDescent="0.3">
      <c r="A24">
        <v>5072</v>
      </c>
      <c r="B24">
        <v>2064</v>
      </c>
      <c r="C24">
        <v>194.41199999999998</v>
      </c>
      <c r="D24" s="1">
        <v>14.544423</v>
      </c>
      <c r="E24">
        <v>276315</v>
      </c>
      <c r="F24" s="2">
        <v>-2.0869213540000001E-3</v>
      </c>
      <c r="G24" s="2">
        <v>1.1005745009999999E-3</v>
      </c>
      <c r="J24" s="12" t="s">
        <v>33</v>
      </c>
      <c r="K24" s="12" t="s">
        <v>34</v>
      </c>
      <c r="L24" s="12" t="s">
        <v>35</v>
      </c>
    </row>
    <row r="25" spans="1:18" x14ac:dyDescent="0.3">
      <c r="A25">
        <v>5073</v>
      </c>
      <c r="B25">
        <v>2064</v>
      </c>
      <c r="C25">
        <v>554.39499999999998</v>
      </c>
      <c r="D25" s="1">
        <v>14.738835</v>
      </c>
      <c r="E25">
        <v>276349</v>
      </c>
      <c r="F25" s="2">
        <v>-6.2510755940000003E-3</v>
      </c>
      <c r="G25" s="2">
        <v>9.0158316979999998E-4</v>
      </c>
      <c r="J25" s="10">
        <v>1</v>
      </c>
      <c r="K25" s="10">
        <v>-2.7322476504003154E-3</v>
      </c>
      <c r="L25" s="10">
        <v>1.9107311986003154E-3</v>
      </c>
    </row>
    <row r="26" spans="1:18" x14ac:dyDescent="0.3">
      <c r="A26">
        <v>5080</v>
      </c>
      <c r="B26">
        <v>2064</v>
      </c>
      <c r="C26">
        <v>497.73199999999997</v>
      </c>
      <c r="D26" s="1">
        <v>16.485803000000001</v>
      </c>
      <c r="E26">
        <v>276525</v>
      </c>
      <c r="F26" s="2">
        <v>-6.4219608509999996E-3</v>
      </c>
      <c r="G26" s="2">
        <v>2.7996629980000002E-4</v>
      </c>
      <c r="J26" s="10">
        <v>2</v>
      </c>
      <c r="K26" s="10">
        <v>-2.8857774093006029E-3</v>
      </c>
      <c r="L26" s="10">
        <v>1.8058665673006029E-3</v>
      </c>
    </row>
    <row r="27" spans="1:18" x14ac:dyDescent="0.3">
      <c r="A27">
        <v>5083</v>
      </c>
      <c r="B27">
        <v>2064</v>
      </c>
      <c r="C27">
        <v>375.404</v>
      </c>
      <c r="D27" s="1">
        <v>16.983535</v>
      </c>
      <c r="E27">
        <v>276542</v>
      </c>
      <c r="F27" s="2">
        <v>-4.9801158400000003E-3</v>
      </c>
      <c r="G27" s="2">
        <v>1.865766093E-4</v>
      </c>
      <c r="J27" s="10">
        <v>3</v>
      </c>
      <c r="K27" s="10">
        <v>-2.904129141275255E-3</v>
      </c>
      <c r="L27" s="10">
        <v>-9.9104129872474482E-4</v>
      </c>
    </row>
    <row r="28" spans="1:18" x14ac:dyDescent="0.3">
      <c r="A28">
        <v>5085</v>
      </c>
      <c r="B28">
        <v>2064</v>
      </c>
      <c r="C28">
        <v>524.32399999999996</v>
      </c>
      <c r="D28" s="1">
        <v>17.358938999999999</v>
      </c>
      <c r="E28">
        <v>276581</v>
      </c>
      <c r="F28" s="2">
        <v>-5.3932794209999996E-3</v>
      </c>
      <c r="G28" s="2">
        <v>1.711844446E-4</v>
      </c>
      <c r="J28" s="10">
        <v>4</v>
      </c>
      <c r="K28" s="10">
        <v>-2.9803531014629273E-3</v>
      </c>
      <c r="L28" s="10">
        <v>-1.9773369653707266E-4</v>
      </c>
      <c r="O28" s="4" t="s">
        <v>36</v>
      </c>
      <c r="P28" s="4"/>
      <c r="Q28" s="4"/>
    </row>
    <row r="29" spans="1:18" x14ac:dyDescent="0.3">
      <c r="A29">
        <v>5091</v>
      </c>
      <c r="B29">
        <v>2064</v>
      </c>
      <c r="C29">
        <v>307.33799999999997</v>
      </c>
      <c r="D29" s="1">
        <v>17.883262999999999</v>
      </c>
      <c r="E29">
        <v>276653</v>
      </c>
      <c r="F29" s="2">
        <v>-4.4878693479999997E-3</v>
      </c>
      <c r="G29" s="2">
        <v>4.8126367659999999E-4</v>
      </c>
      <c r="J29" s="10">
        <v>5</v>
      </c>
      <c r="K29" s="10">
        <v>-3.0906003244873395E-3</v>
      </c>
      <c r="L29" s="10">
        <v>-1.0664963465126607E-3</v>
      </c>
    </row>
    <row r="30" spans="1:18" x14ac:dyDescent="0.3">
      <c r="A30">
        <v>5093</v>
      </c>
      <c r="B30">
        <v>2064</v>
      </c>
      <c r="C30">
        <v>570.87700000000007</v>
      </c>
      <c r="D30" s="1">
        <v>18.190601000000001</v>
      </c>
      <c r="E30">
        <v>276775</v>
      </c>
      <c r="F30" s="2">
        <v>-7.0691232690000003E-3</v>
      </c>
      <c r="G30" s="2">
        <v>1.754315202E-4</v>
      </c>
      <c r="J30" s="10">
        <v>6</v>
      </c>
      <c r="K30" s="10">
        <v>-3.1841680451542642E-3</v>
      </c>
      <c r="L30" s="10">
        <v>-3.0399398388457361E-3</v>
      </c>
    </row>
    <row r="31" spans="1:18" x14ac:dyDescent="0.3">
      <c r="A31">
        <v>5095</v>
      </c>
      <c r="B31">
        <v>2064</v>
      </c>
      <c r="C31">
        <v>574.2829999999999</v>
      </c>
      <c r="D31" s="1">
        <v>18.761478</v>
      </c>
      <c r="E31">
        <v>276807</v>
      </c>
      <c r="F31" s="2">
        <v>-8.7879812449999997E-3</v>
      </c>
      <c r="G31" s="2">
        <v>2.37985494E-4</v>
      </c>
      <c r="J31" s="10">
        <v>7</v>
      </c>
      <c r="K31" s="10">
        <v>-3.2904460737719675E-3</v>
      </c>
      <c r="L31" s="10">
        <v>4.3159457777196741E-4</v>
      </c>
    </row>
    <row r="32" spans="1:18" x14ac:dyDescent="0.3">
      <c r="A32">
        <v>5096</v>
      </c>
      <c r="B32">
        <v>2064</v>
      </c>
      <c r="C32">
        <v>525.26599999999996</v>
      </c>
      <c r="D32" s="1">
        <v>19.335761000000002</v>
      </c>
      <c r="E32">
        <v>276831</v>
      </c>
      <c r="F32" s="2">
        <v>-6.7946129579999999E-3</v>
      </c>
      <c r="G32" s="2">
        <v>2.408576175E-4</v>
      </c>
      <c r="J32" s="10">
        <v>8</v>
      </c>
      <c r="K32" s="10">
        <v>-3.3821333197642679E-3</v>
      </c>
      <c r="L32" s="10">
        <v>2.820908533464268E-3</v>
      </c>
    </row>
    <row r="33" spans="1:12" x14ac:dyDescent="0.3">
      <c r="A33">
        <v>5097</v>
      </c>
      <c r="B33">
        <v>2064</v>
      </c>
      <c r="C33">
        <v>554.58500000000004</v>
      </c>
      <c r="D33" s="1">
        <v>19.861027</v>
      </c>
      <c r="E33">
        <v>276870</v>
      </c>
      <c r="F33" s="2">
        <v>-7.8568041839999995E-3</v>
      </c>
      <c r="G33" s="2">
        <v>2.422702792E-4</v>
      </c>
      <c r="J33" s="10">
        <v>9</v>
      </c>
      <c r="K33" s="10">
        <v>-3.6601519194994418E-3</v>
      </c>
      <c r="L33" s="10">
        <v>1.8009149034994417E-3</v>
      </c>
    </row>
    <row r="34" spans="1:12" x14ac:dyDescent="0.3">
      <c r="A34">
        <v>5101</v>
      </c>
      <c r="B34">
        <v>2064</v>
      </c>
      <c r="C34">
        <v>186.911</v>
      </c>
      <c r="D34" s="1">
        <v>20.415611999999999</v>
      </c>
      <c r="E34">
        <v>276935</v>
      </c>
      <c r="F34" s="2">
        <v>-6.8018653260000003E-3</v>
      </c>
      <c r="G34" s="2">
        <v>4.6531197880000003E-4</v>
      </c>
      <c r="J34" s="10">
        <v>10</v>
      </c>
      <c r="K34" s="10">
        <v>-3.7838751054044802E-3</v>
      </c>
      <c r="L34" s="10">
        <v>-2.4531714775955201E-3</v>
      </c>
    </row>
    <row r="35" spans="1:12" x14ac:dyDescent="0.3">
      <c r="A35">
        <v>5102</v>
      </c>
      <c r="B35">
        <v>2064</v>
      </c>
      <c r="C35">
        <v>544.55799999999999</v>
      </c>
      <c r="D35" s="1">
        <v>20.602522999999998</v>
      </c>
      <c r="E35">
        <v>276940</v>
      </c>
      <c r="F35" s="2">
        <v>-7.62986792E-3</v>
      </c>
      <c r="G35" s="2">
        <v>3.158192509E-4</v>
      </c>
      <c r="J35" s="10">
        <v>11</v>
      </c>
      <c r="K35" s="10">
        <v>-3.8467364926904569E-3</v>
      </c>
      <c r="L35" s="10">
        <v>-2.5415459353095434E-3</v>
      </c>
    </row>
    <row r="36" spans="1:12" x14ac:dyDescent="0.3">
      <c r="A36">
        <v>5105</v>
      </c>
      <c r="B36">
        <v>2064</v>
      </c>
      <c r="C36">
        <v>730.9</v>
      </c>
      <c r="D36" s="1">
        <v>21.147080999999996</v>
      </c>
      <c r="E36">
        <v>277069</v>
      </c>
      <c r="F36" s="2">
        <v>-4.8125754900000001E-3</v>
      </c>
      <c r="G36" s="2">
        <v>2.0267607870000002E-3</v>
      </c>
      <c r="J36" s="10">
        <v>12</v>
      </c>
      <c r="K36" s="10">
        <v>-3.907429569201446E-3</v>
      </c>
      <c r="L36" s="10">
        <v>-4.2929289957985535E-3</v>
      </c>
    </row>
    <row r="37" spans="1:12" x14ac:dyDescent="0.3">
      <c r="A37" s="7">
        <v>5106</v>
      </c>
      <c r="B37" s="7">
        <v>2064</v>
      </c>
      <c r="C37" s="7">
        <v>497.154</v>
      </c>
      <c r="D37" s="8">
        <v>21.877980999999995</v>
      </c>
      <c r="E37" s="7">
        <v>277093</v>
      </c>
      <c r="F37" s="9">
        <v>-7.5705958130000001E-3</v>
      </c>
      <c r="G37" s="9">
        <v>2.6035424319999998E-4</v>
      </c>
      <c r="J37" s="10">
        <v>13</v>
      </c>
      <c r="K37" s="10">
        <v>-4.0281255697555089E-3</v>
      </c>
      <c r="L37" s="10">
        <v>3.2084495894555091E-3</v>
      </c>
    </row>
    <row r="38" spans="1:12" x14ac:dyDescent="0.3">
      <c r="A38">
        <v>5107</v>
      </c>
      <c r="B38">
        <v>2064</v>
      </c>
      <c r="C38">
        <v>199.94800000000001</v>
      </c>
      <c r="D38" s="1">
        <v>22.375134999999993</v>
      </c>
      <c r="E38">
        <v>277126</v>
      </c>
      <c r="F38" s="2">
        <v>-5.4728517869999998E-3</v>
      </c>
      <c r="G38" s="2">
        <v>2.07180866E-3</v>
      </c>
      <c r="J38" s="10">
        <v>14</v>
      </c>
      <c r="K38" s="10">
        <v>-4.0907097512516474E-3</v>
      </c>
      <c r="L38" s="10">
        <v>-2.9718502774835238E-4</v>
      </c>
    </row>
    <row r="39" spans="1:12" x14ac:dyDescent="0.3">
      <c r="A39">
        <v>5109</v>
      </c>
      <c r="B39">
        <v>2064</v>
      </c>
      <c r="C39">
        <v>408.61200000000002</v>
      </c>
      <c r="D39" s="1">
        <v>22.728601999999992</v>
      </c>
      <c r="E39">
        <v>277166</v>
      </c>
      <c r="F39" s="2">
        <v>-9.7719486130000005E-3</v>
      </c>
      <c r="G39" s="2">
        <v>2.1918910169999999E-4</v>
      </c>
      <c r="J39" s="10">
        <v>15</v>
      </c>
      <c r="K39" s="10">
        <v>-4.1687370482196232E-3</v>
      </c>
      <c r="L39" s="10">
        <v>2.469457642196235E-4</v>
      </c>
    </row>
    <row r="40" spans="1:12" x14ac:dyDescent="0.3">
      <c r="J40" s="10">
        <v>16</v>
      </c>
      <c r="K40" s="10">
        <v>-4.3258219645602846E-3</v>
      </c>
      <c r="L40" s="10">
        <v>9.519292905602844E-4</v>
      </c>
    </row>
    <row r="41" spans="1:12" x14ac:dyDescent="0.3">
      <c r="J41" s="10">
        <v>17</v>
      </c>
      <c r="K41" s="10">
        <v>-4.3530134811664411E-3</v>
      </c>
      <c r="L41" s="10">
        <v>-7.4405590483355918E-4</v>
      </c>
    </row>
    <row r="42" spans="1:12" x14ac:dyDescent="0.3">
      <c r="J42" s="10">
        <v>18</v>
      </c>
      <c r="K42" s="10">
        <v>-4.5187541959949085E-3</v>
      </c>
      <c r="L42" s="10">
        <v>8.6838772899490869E-4</v>
      </c>
    </row>
    <row r="43" spans="1:12" x14ac:dyDescent="0.3">
      <c r="J43" s="10">
        <v>19</v>
      </c>
      <c r="K43" s="10">
        <v>-4.8091944498643039E-3</v>
      </c>
      <c r="L43" s="10">
        <v>3.4129898078643041E-3</v>
      </c>
    </row>
    <row r="44" spans="1:12" x14ac:dyDescent="0.3">
      <c r="J44" s="10">
        <v>20</v>
      </c>
      <c r="K44" s="10">
        <v>-4.9415963303105874E-3</v>
      </c>
      <c r="L44" s="10">
        <v>-2.4706119126894129E-3</v>
      </c>
    </row>
    <row r="45" spans="1:12" x14ac:dyDescent="0.3">
      <c r="J45" s="10">
        <v>21</v>
      </c>
      <c r="K45" s="10">
        <v>-5.015220225572728E-3</v>
      </c>
      <c r="L45" s="10">
        <v>-1.9468081124272719E-3</v>
      </c>
    </row>
    <row r="46" spans="1:12" x14ac:dyDescent="0.3">
      <c r="J46" s="10">
        <v>22</v>
      </c>
      <c r="K46" s="10">
        <v>-5.1837627086546321E-3</v>
      </c>
      <c r="L46" s="10">
        <v>8.4512490565463207E-4</v>
      </c>
    </row>
    <row r="47" spans="1:12" x14ac:dyDescent="0.3">
      <c r="J47" s="10">
        <v>23</v>
      </c>
      <c r="K47" s="10">
        <v>-5.2930646517585344E-3</v>
      </c>
      <c r="L47" s="10">
        <v>3.2061432977585342E-3</v>
      </c>
    </row>
    <row r="48" spans="1:12" x14ac:dyDescent="0.3">
      <c r="J48" s="10">
        <v>24</v>
      </c>
      <c r="K48" s="10">
        <v>-5.3460559320082984E-3</v>
      </c>
      <c r="L48" s="10">
        <v>-9.0501966199170187E-4</v>
      </c>
    </row>
    <row r="49" spans="10:12" x14ac:dyDescent="0.3">
      <c r="J49" s="10">
        <v>25</v>
      </c>
      <c r="K49" s="10">
        <v>-5.8222306067987921E-3</v>
      </c>
      <c r="L49" s="10">
        <v>-5.9973024420120757E-4</v>
      </c>
    </row>
    <row r="50" spans="10:12" x14ac:dyDescent="0.3">
      <c r="J50" s="10">
        <v>26</v>
      </c>
      <c r="K50" s="10">
        <v>-5.9578984457247615E-3</v>
      </c>
      <c r="L50" s="10">
        <v>9.777826057247611E-4</v>
      </c>
    </row>
    <row r="51" spans="10:12" x14ac:dyDescent="0.3">
      <c r="J51" s="10">
        <v>27</v>
      </c>
      <c r="K51" s="10">
        <v>-6.0602230891155101E-3</v>
      </c>
      <c r="L51" s="10">
        <v>6.6694366811551054E-4</v>
      </c>
    </row>
    <row r="52" spans="10:12" x14ac:dyDescent="0.3">
      <c r="J52" s="10">
        <v>28</v>
      </c>
      <c r="K52" s="10">
        <v>-6.2031391643869813E-3</v>
      </c>
      <c r="L52" s="10">
        <v>1.7152698163869816E-3</v>
      </c>
    </row>
    <row r="53" spans="10:12" x14ac:dyDescent="0.3">
      <c r="J53" s="10">
        <v>29</v>
      </c>
      <c r="K53" s="10">
        <v>-6.2869109176193023E-3</v>
      </c>
      <c r="L53" s="10">
        <v>-7.8221235138069799E-4</v>
      </c>
    </row>
    <row r="54" spans="10:12" x14ac:dyDescent="0.3">
      <c r="J54" s="10">
        <v>30</v>
      </c>
      <c r="K54" s="10">
        <v>-6.442516040220502E-3</v>
      </c>
      <c r="L54" s="10">
        <v>-2.3454652047794977E-3</v>
      </c>
    </row>
    <row r="55" spans="10:12" x14ac:dyDescent="0.3">
      <c r="J55" s="10">
        <v>31</v>
      </c>
      <c r="K55" s="10">
        <v>-6.5990495432741983E-3</v>
      </c>
      <c r="L55" s="10">
        <v>-1.955634147258016E-4</v>
      </c>
    </row>
    <row r="56" spans="10:12" x14ac:dyDescent="0.3">
      <c r="J56" s="10">
        <v>32</v>
      </c>
      <c r="K56" s="10">
        <v>-6.7422223814306518E-3</v>
      </c>
      <c r="L56" s="10">
        <v>-1.1145818025693477E-3</v>
      </c>
    </row>
    <row r="57" spans="10:12" x14ac:dyDescent="0.3">
      <c r="J57" s="10">
        <v>33</v>
      </c>
      <c r="K57" s="10">
        <v>-6.8933867599531469E-3</v>
      </c>
      <c r="L57" s="10">
        <v>9.1521433953146644E-5</v>
      </c>
    </row>
    <row r="58" spans="10:12" x14ac:dyDescent="0.3">
      <c r="J58" s="10">
        <v>34</v>
      </c>
      <c r="K58" s="10">
        <v>-6.9443334771453133E-3</v>
      </c>
      <c r="L58" s="10">
        <v>-6.8553444285468675E-4</v>
      </c>
    </row>
    <row r="59" spans="10:12" x14ac:dyDescent="0.3">
      <c r="J59" s="10">
        <v>35</v>
      </c>
      <c r="K59" s="10">
        <v>-7.0927647755746849E-3</v>
      </c>
      <c r="L59" s="10">
        <v>2.2801892855746847E-3</v>
      </c>
    </row>
    <row r="60" spans="10:12" x14ac:dyDescent="0.3">
      <c r="J60" s="10">
        <v>36</v>
      </c>
      <c r="K60" s="10">
        <v>-7.2919876976913871E-3</v>
      </c>
      <c r="L60" s="10">
        <v>-2.7860811530861299E-4</v>
      </c>
    </row>
    <row r="61" spans="10:12" x14ac:dyDescent="0.3">
      <c r="J61" s="10">
        <v>37</v>
      </c>
      <c r="K61" s="10">
        <v>-7.4274979899639371E-3</v>
      </c>
      <c r="L61" s="10">
        <v>1.9546462029639373E-3</v>
      </c>
    </row>
    <row r="62" spans="10:12" ht="16.2" thickBot="1" x14ac:dyDescent="0.35">
      <c r="J62" s="11">
        <v>38</v>
      </c>
      <c r="K62" s="11">
        <v>-7.523843219970538E-3</v>
      </c>
      <c r="L62" s="11">
        <v>-2.2481053930294625E-3</v>
      </c>
    </row>
  </sheetData>
  <autoFilter ref="A1:G180" xr:uid="{6A368C7F-4A17-944E-9286-B8E715F2ADFA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91CE-5FF2-D442-A4E5-EC9A86299C13}">
  <dimension ref="A1:R40"/>
  <sheetViews>
    <sheetView topLeftCell="H4" workbookViewId="0">
      <selection activeCell="N28" sqref="N28"/>
    </sheetView>
  </sheetViews>
  <sheetFormatPr defaultColWidth="11.19921875" defaultRowHeight="15.6" x14ac:dyDescent="0.3"/>
  <sheetData>
    <row r="1" spans="1:18" x14ac:dyDescent="0.3">
      <c r="A1">
        <v>5256</v>
      </c>
      <c r="B1">
        <v>2208</v>
      </c>
      <c r="C1">
        <v>100.125</v>
      </c>
      <c r="D1" s="1">
        <v>30.515521999999994</v>
      </c>
      <c r="E1">
        <v>279681</v>
      </c>
      <c r="F1" s="2">
        <v>-8.2627054250000009E-3</v>
      </c>
      <c r="G1" s="2">
        <v>3.9363322119999999E-3</v>
      </c>
      <c r="H1" t="s">
        <v>39</v>
      </c>
      <c r="J1" t="s">
        <v>7</v>
      </c>
    </row>
    <row r="2" spans="1:18" ht="16.2" thickBot="1" x14ac:dyDescent="0.35">
      <c r="A2">
        <v>5257</v>
      </c>
      <c r="B2">
        <v>2208</v>
      </c>
      <c r="C2">
        <v>436.12200000000001</v>
      </c>
      <c r="D2" s="1">
        <v>30.615646999999992</v>
      </c>
      <c r="E2">
        <v>279691</v>
      </c>
      <c r="F2" s="2">
        <v>-6.6953549669999998E-3</v>
      </c>
      <c r="G2" s="2">
        <v>2.190907585E-4</v>
      </c>
      <c r="H2" t="s">
        <v>39</v>
      </c>
    </row>
    <row r="3" spans="1:18" x14ac:dyDescent="0.3">
      <c r="A3">
        <v>5258</v>
      </c>
      <c r="B3">
        <v>2208</v>
      </c>
      <c r="C3">
        <v>421.89700000000005</v>
      </c>
      <c r="D3" s="1">
        <v>31.051768999999993</v>
      </c>
      <c r="E3">
        <v>279715</v>
      </c>
      <c r="F3" s="2">
        <v>-7.0905155950000001E-3</v>
      </c>
      <c r="G3" s="2">
        <v>3.926112799E-4</v>
      </c>
      <c r="H3" t="s">
        <v>39</v>
      </c>
      <c r="J3" s="13" t="s">
        <v>8</v>
      </c>
      <c r="K3" s="13"/>
    </row>
    <row r="4" spans="1:18" x14ac:dyDescent="0.3">
      <c r="A4">
        <v>5261</v>
      </c>
      <c r="B4">
        <v>2208</v>
      </c>
      <c r="C4">
        <v>549.63100000000009</v>
      </c>
      <c r="D4" s="1">
        <v>31.473665999999994</v>
      </c>
      <c r="E4">
        <v>279760</v>
      </c>
      <c r="F4" s="2">
        <v>-7.3359841880000004E-3</v>
      </c>
      <c r="G4" s="2">
        <v>1.6184115199999999E-4</v>
      </c>
      <c r="H4" t="s">
        <v>39</v>
      </c>
      <c r="J4" s="10" t="s">
        <v>9</v>
      </c>
      <c r="K4" s="10">
        <v>0.53624376046549527</v>
      </c>
    </row>
    <row r="5" spans="1:18" x14ac:dyDescent="0.3">
      <c r="A5">
        <v>5264</v>
      </c>
      <c r="B5">
        <v>2208</v>
      </c>
      <c r="C5">
        <v>236.37299999999999</v>
      </c>
      <c r="D5" s="1">
        <v>32.023296999999992</v>
      </c>
      <c r="E5">
        <v>279794</v>
      </c>
      <c r="F5" s="2">
        <v>-8.899729302E-3</v>
      </c>
      <c r="G5" s="2">
        <v>3.6263960770000002E-4</v>
      </c>
      <c r="H5" t="s">
        <v>39</v>
      </c>
      <c r="J5" s="10" t="s">
        <v>10</v>
      </c>
      <c r="K5" s="10">
        <v>0.28755737063817549</v>
      </c>
    </row>
    <row r="6" spans="1:18" x14ac:dyDescent="0.3">
      <c r="A6">
        <v>5265</v>
      </c>
      <c r="B6">
        <v>2208</v>
      </c>
      <c r="C6">
        <v>86.448999999999998</v>
      </c>
      <c r="D6" s="1">
        <v>32.259669999999993</v>
      </c>
      <c r="E6">
        <v>279823</v>
      </c>
      <c r="F6" s="2">
        <v>-8.8811259090000004E-3</v>
      </c>
      <c r="G6" s="2">
        <v>1.5618599639999999E-3</v>
      </c>
      <c r="H6" t="s">
        <v>39</v>
      </c>
      <c r="J6" s="10" t="s">
        <v>11</v>
      </c>
      <c r="K6" s="10">
        <v>0.23666861139804515</v>
      </c>
    </row>
    <row r="7" spans="1:18" x14ac:dyDescent="0.3">
      <c r="A7">
        <v>5266</v>
      </c>
      <c r="B7">
        <v>2208</v>
      </c>
      <c r="C7">
        <v>400.04500000000002</v>
      </c>
      <c r="D7" s="1">
        <v>32.346118999999995</v>
      </c>
      <c r="E7">
        <v>279841</v>
      </c>
      <c r="F7" s="2">
        <v>-1.075770172E-2</v>
      </c>
      <c r="G7" s="2">
        <v>2.5003823669999999E-4</v>
      </c>
      <c r="H7" t="s">
        <v>39</v>
      </c>
      <c r="J7" s="10" t="s">
        <v>12</v>
      </c>
      <c r="K7" s="10">
        <v>2.0409945673621642E-3</v>
      </c>
    </row>
    <row r="8" spans="1:18" ht="16.2" thickBot="1" x14ac:dyDescent="0.35">
      <c r="A8">
        <v>5267</v>
      </c>
      <c r="B8">
        <v>2208</v>
      </c>
      <c r="C8">
        <v>74.282000000000011</v>
      </c>
      <c r="D8" s="1">
        <v>32.746163999999993</v>
      </c>
      <c r="E8">
        <v>279844</v>
      </c>
      <c r="F8" s="2">
        <v>-6.4951047600000002E-3</v>
      </c>
      <c r="G8" s="2">
        <v>6.1632513539999995E-4</v>
      </c>
      <c r="H8" t="s">
        <v>39</v>
      </c>
      <c r="J8" s="11" t="s">
        <v>13</v>
      </c>
      <c r="K8" s="11">
        <v>16</v>
      </c>
    </row>
    <row r="9" spans="1:18" x14ac:dyDescent="0.3">
      <c r="A9">
        <v>5270</v>
      </c>
      <c r="B9">
        <v>2208</v>
      </c>
      <c r="C9">
        <v>80.802999999999997</v>
      </c>
      <c r="D9" s="1">
        <v>32.82044599999999</v>
      </c>
      <c r="E9">
        <v>279887</v>
      </c>
      <c r="F9" s="2">
        <v>-1.2340098609999999E-2</v>
      </c>
      <c r="G9" s="2">
        <v>5.3100214919999996E-3</v>
      </c>
      <c r="H9" t="s">
        <v>39</v>
      </c>
    </row>
    <row r="10" spans="1:18" ht="16.2" thickBot="1" x14ac:dyDescent="0.35">
      <c r="A10">
        <v>5274</v>
      </c>
      <c r="B10">
        <v>2208</v>
      </c>
      <c r="C10">
        <v>490.92700000000002</v>
      </c>
      <c r="D10" s="1">
        <v>32.901248999999993</v>
      </c>
      <c r="E10">
        <v>279931</v>
      </c>
      <c r="F10" s="2">
        <v>-1.0205996110000001E-2</v>
      </c>
      <c r="G10" s="2">
        <v>2.0561182350000001E-4</v>
      </c>
      <c r="H10" t="s">
        <v>39</v>
      </c>
      <c r="J10" t="s">
        <v>14</v>
      </c>
    </row>
    <row r="11" spans="1:18" x14ac:dyDescent="0.3">
      <c r="A11">
        <v>5275</v>
      </c>
      <c r="B11">
        <v>2208</v>
      </c>
      <c r="C11">
        <v>100.80699999999999</v>
      </c>
      <c r="D11" s="1">
        <v>33.392175999999992</v>
      </c>
      <c r="E11">
        <v>279966</v>
      </c>
      <c r="F11" s="2">
        <v>-4.7420234319999997E-3</v>
      </c>
      <c r="G11" s="2">
        <v>1.7229502979999999E-3</v>
      </c>
      <c r="H11" t="s">
        <v>39</v>
      </c>
      <c r="J11" s="12"/>
      <c r="K11" s="12" t="s">
        <v>19</v>
      </c>
      <c r="L11" s="12" t="s">
        <v>20</v>
      </c>
      <c r="M11" s="12" t="s">
        <v>21</v>
      </c>
      <c r="N11" s="12" t="s">
        <v>22</v>
      </c>
      <c r="O11" s="12" t="s">
        <v>23</v>
      </c>
    </row>
    <row r="12" spans="1:18" x14ac:dyDescent="0.3">
      <c r="A12">
        <v>5276</v>
      </c>
      <c r="B12">
        <v>2208</v>
      </c>
      <c r="C12">
        <v>254.81</v>
      </c>
      <c r="D12" s="1">
        <v>33.492982999999995</v>
      </c>
      <c r="E12">
        <v>279975</v>
      </c>
      <c r="F12" s="2">
        <v>-1.1652501080000001E-2</v>
      </c>
      <c r="G12" s="2">
        <v>9.2152331080000004E-4</v>
      </c>
      <c r="H12" t="s">
        <v>39</v>
      </c>
      <c r="J12" s="10" t="s">
        <v>15</v>
      </c>
      <c r="K12" s="10">
        <v>1</v>
      </c>
      <c r="L12" s="10">
        <v>2.3538909501669816E-5</v>
      </c>
      <c r="M12" s="10">
        <v>2.3538909501669816E-5</v>
      </c>
      <c r="N12" s="10">
        <v>5.6507050856019081</v>
      </c>
      <c r="O12" s="10">
        <v>3.2250119518606159E-2</v>
      </c>
    </row>
    <row r="13" spans="1:18" x14ac:dyDescent="0.3">
      <c r="A13">
        <v>5277</v>
      </c>
      <c r="B13">
        <v>2208</v>
      </c>
      <c r="C13">
        <v>606.76499999999999</v>
      </c>
      <c r="D13" s="1">
        <v>33.747792999999994</v>
      </c>
      <c r="E13">
        <v>279993</v>
      </c>
      <c r="F13" s="2">
        <v>-1.228344825E-2</v>
      </c>
      <c r="G13" s="2">
        <v>1.9559788089999999E-4</v>
      </c>
      <c r="H13" t="s">
        <v>39</v>
      </c>
      <c r="J13" s="10" t="s">
        <v>16</v>
      </c>
      <c r="K13" s="10">
        <v>14</v>
      </c>
      <c r="L13" s="10">
        <v>5.8319223536026144E-5</v>
      </c>
      <c r="M13" s="10">
        <v>4.1656588240018672E-6</v>
      </c>
      <c r="N13" s="10"/>
      <c r="O13" s="10"/>
    </row>
    <row r="14" spans="1:18" ht="16.2" thickBot="1" x14ac:dyDescent="0.35">
      <c r="A14">
        <v>5279</v>
      </c>
      <c r="B14">
        <v>2208</v>
      </c>
      <c r="C14">
        <v>344.76100000000002</v>
      </c>
      <c r="D14" s="1">
        <v>34.354557999999997</v>
      </c>
      <c r="E14">
        <v>280186</v>
      </c>
      <c r="F14" s="2">
        <v>-9.5439484069999997E-3</v>
      </c>
      <c r="G14" s="2">
        <v>3.4155179670000002E-4</v>
      </c>
      <c r="H14" t="s">
        <v>39</v>
      </c>
      <c r="J14" s="11" t="s">
        <v>17</v>
      </c>
      <c r="K14" s="11">
        <v>15</v>
      </c>
      <c r="L14" s="11">
        <v>8.185813303769596E-5</v>
      </c>
      <c r="M14" s="11"/>
      <c r="N14" s="11"/>
      <c r="O14" s="11"/>
    </row>
    <row r="15" spans="1:18" ht="16.2" thickBot="1" x14ac:dyDescent="0.35">
      <c r="A15">
        <v>5282</v>
      </c>
      <c r="B15">
        <v>2208</v>
      </c>
      <c r="C15">
        <v>465.78500000000003</v>
      </c>
      <c r="D15" s="1">
        <v>34.701307999999997</v>
      </c>
      <c r="E15">
        <v>280234</v>
      </c>
      <c r="F15" s="2">
        <v>-1.127437134E-2</v>
      </c>
      <c r="G15" s="2">
        <v>1.515351623E-4</v>
      </c>
      <c r="H15" t="s">
        <v>39</v>
      </c>
    </row>
    <row r="16" spans="1:18" x14ac:dyDescent="0.3">
      <c r="A16">
        <v>5287</v>
      </c>
      <c r="B16">
        <v>2208</v>
      </c>
      <c r="C16">
        <v>569.14099999999996</v>
      </c>
      <c r="D16" s="1">
        <v>35.167092999999994</v>
      </c>
      <c r="E16">
        <v>280327</v>
      </c>
      <c r="F16" s="2">
        <v>-1.169287716E-2</v>
      </c>
      <c r="G16" s="2">
        <v>1.0650322580000001E-3</v>
      </c>
      <c r="H16" t="s">
        <v>39</v>
      </c>
      <c r="J16" s="12"/>
      <c r="K16" s="12" t="s">
        <v>24</v>
      </c>
      <c r="L16" s="12" t="s">
        <v>12</v>
      </c>
      <c r="M16" s="12" t="s">
        <v>25</v>
      </c>
      <c r="N16" s="12" t="s">
        <v>26</v>
      </c>
      <c r="O16" s="12" t="s">
        <v>27</v>
      </c>
      <c r="P16" s="12" t="s">
        <v>28</v>
      </c>
      <c r="Q16" s="12" t="s">
        <v>29</v>
      </c>
      <c r="R16" s="12" t="s">
        <v>30</v>
      </c>
    </row>
    <row r="17" spans="10:18" x14ac:dyDescent="0.3">
      <c r="J17" s="10" t="s">
        <v>18</v>
      </c>
      <c r="K17" s="10">
        <v>2.0125011166105281E-2</v>
      </c>
      <c r="L17" s="10">
        <v>1.2371950958140992E-2</v>
      </c>
      <c r="M17" s="10">
        <v>1.6266643178748312</v>
      </c>
      <c r="N17" s="10">
        <v>0.12609823760401423</v>
      </c>
      <c r="O17" s="10">
        <v>-6.410184552487444E-3</v>
      </c>
      <c r="P17" s="10">
        <v>4.6660206884698005E-2</v>
      </c>
      <c r="Q17" s="10">
        <v>-6.410184552487444E-3</v>
      </c>
      <c r="R17" s="10">
        <v>4.6660206884698005E-2</v>
      </c>
    </row>
    <row r="18" spans="10:18" ht="16.2" thickBot="1" x14ac:dyDescent="0.35">
      <c r="J18" s="11" t="s">
        <v>31</v>
      </c>
      <c r="K18" s="11">
        <v>-8.9790903493738362E-4</v>
      </c>
      <c r="L18" s="11">
        <v>3.7772960166518598E-4</v>
      </c>
      <c r="M18" s="11">
        <v>-2.3771211760450726</v>
      </c>
      <c r="N18" s="11">
        <v>3.2250119518606159E-2</v>
      </c>
      <c r="O18" s="11">
        <v>-1.7080584562213694E-3</v>
      </c>
      <c r="P18" s="11">
        <v>-8.7759613653397815E-5</v>
      </c>
      <c r="Q18" s="11">
        <v>-1.7080584562213694E-3</v>
      </c>
      <c r="R18" s="11">
        <v>-8.7759613653397815E-5</v>
      </c>
    </row>
    <row r="22" spans="10:18" x14ac:dyDescent="0.3">
      <c r="J22" t="s">
        <v>32</v>
      </c>
    </row>
    <row r="23" spans="10:18" ht="16.2" thickBot="1" x14ac:dyDescent="0.35"/>
    <row r="24" spans="10:18" x14ac:dyDescent="0.3">
      <c r="J24" s="12" t="s">
        <v>33</v>
      </c>
      <c r="K24" s="12" t="s">
        <v>34</v>
      </c>
      <c r="L24" s="12" t="s">
        <v>35</v>
      </c>
    </row>
    <row r="25" spans="10:18" x14ac:dyDescent="0.3">
      <c r="J25" s="10">
        <v>1</v>
      </c>
      <c r="K25" s="10">
        <v>-7.2751517435252107E-3</v>
      </c>
      <c r="L25" s="10">
        <v>-9.8755368147479018E-4</v>
      </c>
    </row>
    <row r="26" spans="10:18" x14ac:dyDescent="0.3">
      <c r="J26" s="10">
        <v>2</v>
      </c>
      <c r="K26" s="10">
        <v>-7.3650548856483179E-3</v>
      </c>
      <c r="L26" s="10">
        <v>6.6969991864831817E-4</v>
      </c>
    </row>
    <row r="27" spans="10:18" x14ac:dyDescent="0.3">
      <c r="J27" s="10">
        <v>3</v>
      </c>
      <c r="K27" s="10">
        <v>-7.7566527697832781E-3</v>
      </c>
      <c r="L27" s="10">
        <v>6.6613717478327793E-4</v>
      </c>
    </row>
    <row r="28" spans="10:18" x14ac:dyDescent="0.3">
      <c r="J28" s="10">
        <v>4</v>
      </c>
      <c r="K28" s="10">
        <v>-8.1354778978962559E-3</v>
      </c>
      <c r="L28" s="10">
        <v>7.9949370989625557E-4</v>
      </c>
      <c r="N28" s="4" t="s">
        <v>43</v>
      </c>
    </row>
    <row r="29" spans="10:18" x14ac:dyDescent="0.3">
      <c r="J29" s="10">
        <v>5</v>
      </c>
      <c r="K29" s="10">
        <v>-8.6289965386779251E-3</v>
      </c>
      <c r="L29" s="10">
        <v>-2.7073276332207491E-4</v>
      </c>
    </row>
    <row r="30" spans="10:18" x14ac:dyDescent="0.3">
      <c r="J30" s="10">
        <v>6</v>
      </c>
      <c r="K30" s="10">
        <v>-8.8412379909931782E-3</v>
      </c>
      <c r="L30" s="10">
        <v>-3.9887918006822204E-5</v>
      </c>
    </row>
    <row r="31" spans="10:18" x14ac:dyDescent="0.3">
      <c r="J31" s="10">
        <v>7</v>
      </c>
      <c r="K31" s="10">
        <v>-8.9188613291544816E-3</v>
      </c>
      <c r="L31" s="10">
        <v>-1.8388403908455187E-3</v>
      </c>
      <c r="N31" s="4"/>
    </row>
    <row r="32" spans="10:18" x14ac:dyDescent="0.3">
      <c r="J32" s="10">
        <v>8</v>
      </c>
      <c r="K32" s="10">
        <v>-9.278065349036007E-3</v>
      </c>
      <c r="L32" s="10">
        <v>2.7829605890360067E-3</v>
      </c>
    </row>
    <row r="33" spans="10:12" x14ac:dyDescent="0.3">
      <c r="J33" s="10">
        <v>9</v>
      </c>
      <c r="K33" s="10">
        <v>-9.3447638279692234E-3</v>
      </c>
      <c r="L33" s="10">
        <v>-2.9953347820307757E-3</v>
      </c>
    </row>
    <row r="34" spans="10:12" x14ac:dyDescent="0.3">
      <c r="J34" s="10">
        <v>10</v>
      </c>
      <c r="K34" s="10">
        <v>-9.4173175717192706E-3</v>
      </c>
      <c r="L34" s="10">
        <v>-7.8867853828073001E-4</v>
      </c>
    </row>
    <row r="35" spans="10:12" x14ac:dyDescent="0.3">
      <c r="J35" s="10">
        <v>11</v>
      </c>
      <c r="K35" s="10">
        <v>-9.8581253605139751E-3</v>
      </c>
      <c r="L35" s="10">
        <v>5.1161019285139754E-3</v>
      </c>
    </row>
    <row r="36" spans="10:12" x14ac:dyDescent="0.3">
      <c r="J36" s="10">
        <v>12</v>
      </c>
      <c r="K36" s="10">
        <v>-9.9486408765989097E-3</v>
      </c>
      <c r="L36" s="10">
        <v>-1.7038602034010909E-3</v>
      </c>
    </row>
    <row r="37" spans="10:12" x14ac:dyDescent="0.3">
      <c r="J37" s="10">
        <v>13</v>
      </c>
      <c r="K37" s="10">
        <v>-1.0177437077791306E-2</v>
      </c>
      <c r="L37" s="10">
        <v>-2.1060111722086949E-3</v>
      </c>
    </row>
    <row r="38" spans="10:12" x14ac:dyDescent="0.3">
      <c r="J38" s="10">
        <v>14</v>
      </c>
      <c r="K38" s="10">
        <v>-1.0722256853375089E-2</v>
      </c>
      <c r="L38" s="10">
        <v>1.1783084463750891E-3</v>
      </c>
    </row>
    <row r="39" spans="10:12" x14ac:dyDescent="0.3">
      <c r="J39" s="10">
        <v>15</v>
      </c>
      <c r="K39" s="10">
        <v>-1.1033606811239625E-2</v>
      </c>
      <c r="L39" s="10">
        <v>-2.4076452876037498E-4</v>
      </c>
    </row>
    <row r="40" spans="10:12" ht="16.2" thickBot="1" x14ac:dyDescent="0.35">
      <c r="J40" s="11">
        <v>16</v>
      </c>
      <c r="K40" s="11">
        <v>-1.1451839371077931E-2</v>
      </c>
      <c r="L40" s="11">
        <v>-2.4103778892206953E-4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55CC-6C65-A548-BCA0-8AFCD7192775}">
  <dimension ref="A1:T43"/>
  <sheetViews>
    <sheetView topLeftCell="H10" workbookViewId="0">
      <selection activeCell="P35" sqref="P35"/>
    </sheetView>
  </sheetViews>
  <sheetFormatPr defaultColWidth="11.19921875" defaultRowHeight="15.6" x14ac:dyDescent="0.3"/>
  <sheetData>
    <row r="1" spans="1:20" x14ac:dyDescent="0.3">
      <c r="A1">
        <v>5288</v>
      </c>
      <c r="B1">
        <v>2208</v>
      </c>
      <c r="C1">
        <v>423.72300000000001</v>
      </c>
      <c r="D1" s="1">
        <v>35.736233999999996</v>
      </c>
      <c r="E1">
        <v>280383</v>
      </c>
      <c r="F1" s="2">
        <v>1.2446137669999999E-2</v>
      </c>
      <c r="G1" s="2">
        <v>1.411140474E-3</v>
      </c>
      <c r="H1" t="s">
        <v>40</v>
      </c>
      <c r="L1" t="s">
        <v>7</v>
      </c>
    </row>
    <row r="2" spans="1:20" ht="16.2" thickBot="1" x14ac:dyDescent="0.35">
      <c r="A2">
        <v>5331</v>
      </c>
      <c r="B2">
        <v>157</v>
      </c>
      <c r="C2">
        <v>12.148</v>
      </c>
      <c r="D2" s="1">
        <v>36.160286999999997</v>
      </c>
      <c r="E2">
        <v>281613</v>
      </c>
      <c r="F2" s="2">
        <v>-1.710717779E-3</v>
      </c>
      <c r="G2" s="2">
        <v>1.178526918E-4</v>
      </c>
      <c r="H2" t="s">
        <v>40</v>
      </c>
    </row>
    <row r="3" spans="1:20" x14ac:dyDescent="0.3">
      <c r="A3">
        <v>5338</v>
      </c>
      <c r="B3">
        <v>1165</v>
      </c>
      <c r="C3">
        <v>91.584000000000003</v>
      </c>
      <c r="D3" s="1">
        <v>36.183266000000003</v>
      </c>
      <c r="E3">
        <v>281636</v>
      </c>
      <c r="F3" s="2">
        <v>-3.5120246689999998E-3</v>
      </c>
      <c r="G3" s="2">
        <v>1.8057721950000001E-3</v>
      </c>
      <c r="H3" t="s">
        <v>40</v>
      </c>
      <c r="L3" s="13" t="s">
        <v>8</v>
      </c>
      <c r="M3" s="13"/>
    </row>
    <row r="4" spans="1:20" x14ac:dyDescent="0.3">
      <c r="A4">
        <v>5339</v>
      </c>
      <c r="B4">
        <v>2208</v>
      </c>
      <c r="C4">
        <v>505.02199999999999</v>
      </c>
      <c r="D4" s="1">
        <v>36.274850000000001</v>
      </c>
      <c r="E4">
        <v>281663</v>
      </c>
      <c r="F4" s="2">
        <v>-5.8828274140000003E-3</v>
      </c>
      <c r="G4" s="2">
        <v>1.8708319799999999E-4</v>
      </c>
      <c r="H4" t="s">
        <v>40</v>
      </c>
      <c r="L4" s="10" t="s">
        <v>9</v>
      </c>
      <c r="M4" s="10">
        <v>0.67593708421567489</v>
      </c>
    </row>
    <row r="5" spans="1:20" x14ac:dyDescent="0.3">
      <c r="A5">
        <v>5340</v>
      </c>
      <c r="B5">
        <v>2208</v>
      </c>
      <c r="C5">
        <v>499.56</v>
      </c>
      <c r="D5" s="1">
        <v>36.779871999999997</v>
      </c>
      <c r="E5">
        <v>281707</v>
      </c>
      <c r="F5" s="2">
        <v>-7.2224433259999998E-3</v>
      </c>
      <c r="G5" s="3">
        <v>8.9699999999999998E-5</v>
      </c>
      <c r="H5" t="s">
        <v>40</v>
      </c>
      <c r="L5" s="10" t="s">
        <v>10</v>
      </c>
      <c r="M5" s="10">
        <v>0.45689094181798834</v>
      </c>
    </row>
    <row r="6" spans="1:20" x14ac:dyDescent="0.3">
      <c r="A6">
        <v>5345</v>
      </c>
      <c r="B6">
        <v>2208</v>
      </c>
      <c r="C6">
        <v>417.20600000000002</v>
      </c>
      <c r="D6" s="1">
        <v>37.279432</v>
      </c>
      <c r="E6">
        <v>281797</v>
      </c>
      <c r="F6" s="2">
        <v>-3.407676563E-3</v>
      </c>
      <c r="G6" s="2">
        <v>2.0809766960000001E-4</v>
      </c>
      <c r="H6" t="s">
        <v>40</v>
      </c>
      <c r="L6" s="10" t="s">
        <v>11</v>
      </c>
      <c r="M6" s="10">
        <v>0.42494335016022289</v>
      </c>
    </row>
    <row r="7" spans="1:20" x14ac:dyDescent="0.3">
      <c r="A7">
        <v>5351</v>
      </c>
      <c r="B7">
        <v>2208</v>
      </c>
      <c r="C7">
        <v>418.678</v>
      </c>
      <c r="D7" s="1">
        <v>37.696638</v>
      </c>
      <c r="E7">
        <v>281974</v>
      </c>
      <c r="F7" s="2">
        <v>-5.2623612710000003E-3</v>
      </c>
      <c r="G7" s="2">
        <v>1.8587738430000001E-4</v>
      </c>
      <c r="H7" t="s">
        <v>40</v>
      </c>
      <c r="L7" s="10" t="s">
        <v>12</v>
      </c>
      <c r="M7" s="10">
        <v>4.8204400698866681E-3</v>
      </c>
    </row>
    <row r="8" spans="1:20" ht="16.2" thickBot="1" x14ac:dyDescent="0.35">
      <c r="A8">
        <v>5352</v>
      </c>
      <c r="B8">
        <v>2208</v>
      </c>
      <c r="C8">
        <v>385.18600000000004</v>
      </c>
      <c r="D8" s="1">
        <v>38.115316</v>
      </c>
      <c r="E8">
        <v>282033</v>
      </c>
      <c r="F8" s="2">
        <v>-6.184247956E-3</v>
      </c>
      <c r="G8" s="2">
        <v>2.7937843649999998E-4</v>
      </c>
      <c r="H8" t="s">
        <v>40</v>
      </c>
      <c r="L8" s="11" t="s">
        <v>13</v>
      </c>
      <c r="M8" s="11">
        <v>19</v>
      </c>
    </row>
    <row r="9" spans="1:20" x14ac:dyDescent="0.3">
      <c r="A9">
        <v>5355</v>
      </c>
      <c r="B9">
        <v>2208</v>
      </c>
      <c r="C9">
        <v>408.149</v>
      </c>
      <c r="D9" s="1">
        <v>38.500501999999997</v>
      </c>
      <c r="E9">
        <v>282092</v>
      </c>
      <c r="F9" s="2">
        <v>-8.9030506370000005E-3</v>
      </c>
      <c r="G9" s="2">
        <v>6.1694880780000004E-4</v>
      </c>
      <c r="H9" t="s">
        <v>40</v>
      </c>
    </row>
    <row r="10" spans="1:20" ht="16.2" thickBot="1" x14ac:dyDescent="0.35">
      <c r="A10">
        <v>5393</v>
      </c>
      <c r="B10">
        <v>2208</v>
      </c>
      <c r="C10">
        <v>504.65</v>
      </c>
      <c r="D10" s="1">
        <v>38.999092999999995</v>
      </c>
      <c r="E10">
        <v>282730</v>
      </c>
      <c r="F10" s="2">
        <v>-4.8630348210000002E-3</v>
      </c>
      <c r="G10" s="2">
        <v>2.0527702319999999E-4</v>
      </c>
      <c r="H10" t="s">
        <v>40</v>
      </c>
      <c r="L10" t="s">
        <v>14</v>
      </c>
    </row>
    <row r="11" spans="1:20" x14ac:dyDescent="0.3">
      <c r="A11">
        <v>5394</v>
      </c>
      <c r="B11">
        <v>2208</v>
      </c>
      <c r="C11">
        <v>469.68899999999996</v>
      </c>
      <c r="D11" s="1">
        <v>39.503742999999993</v>
      </c>
      <c r="E11">
        <v>282796</v>
      </c>
      <c r="F11" s="2">
        <v>-3.4843723549999998E-3</v>
      </c>
      <c r="G11" s="2">
        <v>2.8546161839999997E-4</v>
      </c>
      <c r="H11" t="s">
        <v>40</v>
      </c>
      <c r="L11" s="12"/>
      <c r="M11" s="12" t="s">
        <v>19</v>
      </c>
      <c r="N11" s="12" t="s">
        <v>20</v>
      </c>
      <c r="O11" s="12" t="s">
        <v>21</v>
      </c>
      <c r="P11" s="12" t="s">
        <v>22</v>
      </c>
      <c r="Q11" s="12" t="s">
        <v>23</v>
      </c>
    </row>
    <row r="12" spans="1:20" x14ac:dyDescent="0.3">
      <c r="A12">
        <v>5401</v>
      </c>
      <c r="B12">
        <v>2208</v>
      </c>
      <c r="C12">
        <v>222.733</v>
      </c>
      <c r="D12" s="1">
        <v>40.001186999999994</v>
      </c>
      <c r="E12">
        <v>282917</v>
      </c>
      <c r="F12" s="2">
        <v>-5.0743998050000001E-3</v>
      </c>
      <c r="G12" s="2">
        <v>5.6409405659999998E-4</v>
      </c>
      <c r="H12" t="s">
        <v>40</v>
      </c>
      <c r="L12" s="10" t="s">
        <v>15</v>
      </c>
      <c r="M12" s="10">
        <v>1</v>
      </c>
      <c r="N12" s="10">
        <v>3.3231335793111464E-4</v>
      </c>
      <c r="O12" s="10">
        <v>3.3231335793111464E-4</v>
      </c>
      <c r="P12" s="10">
        <v>14.301263979844737</v>
      </c>
      <c r="Q12" s="10">
        <v>1.4888356899278115E-3</v>
      </c>
    </row>
    <row r="13" spans="1:20" x14ac:dyDescent="0.3">
      <c r="A13">
        <v>5405</v>
      </c>
      <c r="B13">
        <v>2208</v>
      </c>
      <c r="C13">
        <v>179.80099999999999</v>
      </c>
      <c r="D13" s="1">
        <v>40.223919999999993</v>
      </c>
      <c r="E13">
        <v>283039</v>
      </c>
      <c r="F13" s="2">
        <v>-1.8995466659999999E-3</v>
      </c>
      <c r="G13" s="2">
        <v>7.2044476739999998E-4</v>
      </c>
      <c r="H13" t="s">
        <v>40</v>
      </c>
      <c r="L13" s="10" t="s">
        <v>16</v>
      </c>
      <c r="M13" s="10">
        <v>17</v>
      </c>
      <c r="N13" s="10">
        <v>3.9502292194527281E-4</v>
      </c>
      <c r="O13" s="10">
        <v>2.3236642467368987E-5</v>
      </c>
      <c r="P13" s="10"/>
      <c r="Q13" s="10"/>
    </row>
    <row r="14" spans="1:20" ht="16.2" thickBot="1" x14ac:dyDescent="0.35">
      <c r="A14">
        <v>5406</v>
      </c>
      <c r="B14">
        <v>2208</v>
      </c>
      <c r="C14">
        <v>269.84400000000005</v>
      </c>
      <c r="D14" s="1">
        <v>40.40372099999999</v>
      </c>
      <c r="E14">
        <v>283049</v>
      </c>
      <c r="F14" s="2">
        <v>-4.6745094160000004E-3</v>
      </c>
      <c r="G14" s="2">
        <v>7.118248906E-4</v>
      </c>
      <c r="H14" t="s">
        <v>40</v>
      </c>
      <c r="L14" s="11" t="s">
        <v>17</v>
      </c>
      <c r="M14" s="11">
        <v>18</v>
      </c>
      <c r="N14" s="11">
        <v>7.2733627987638745E-4</v>
      </c>
      <c r="O14" s="11"/>
      <c r="P14" s="11"/>
      <c r="Q14" s="11"/>
    </row>
    <row r="15" spans="1:20" ht="16.2" thickBot="1" x14ac:dyDescent="0.35">
      <c r="A15">
        <v>5416</v>
      </c>
      <c r="B15">
        <v>2208</v>
      </c>
      <c r="C15">
        <v>621.77300000000002</v>
      </c>
      <c r="D15" s="1">
        <v>40.681127999999987</v>
      </c>
      <c r="E15">
        <v>283270</v>
      </c>
      <c r="F15" s="2">
        <v>-1.370526595E-2</v>
      </c>
      <c r="G15" s="2">
        <v>1.4775296010000001E-4</v>
      </c>
      <c r="H15" t="s">
        <v>40</v>
      </c>
    </row>
    <row r="16" spans="1:20" x14ac:dyDescent="0.3">
      <c r="A16">
        <v>5418</v>
      </c>
      <c r="B16">
        <v>2112</v>
      </c>
      <c r="C16">
        <v>379.36899999999997</v>
      </c>
      <c r="D16" s="1">
        <v>41.302900999999984</v>
      </c>
      <c r="E16">
        <v>283305</v>
      </c>
      <c r="F16" s="2">
        <v>-9.9986403389999996E-3</v>
      </c>
      <c r="G16" s="2">
        <v>5.3137500260000002E-4</v>
      </c>
      <c r="H16" t="s">
        <v>40</v>
      </c>
      <c r="L16" s="12"/>
      <c r="M16" s="12" t="s">
        <v>24</v>
      </c>
      <c r="N16" s="12" t="s">
        <v>12</v>
      </c>
      <c r="O16" s="12" t="s">
        <v>25</v>
      </c>
      <c r="P16" s="12" t="s">
        <v>26</v>
      </c>
      <c r="Q16" s="12" t="s">
        <v>27</v>
      </c>
      <c r="R16" s="12" t="s">
        <v>28</v>
      </c>
      <c r="S16" s="12" t="s">
        <v>29</v>
      </c>
      <c r="T16" s="12" t="s">
        <v>30</v>
      </c>
    </row>
    <row r="17" spans="1:20" x14ac:dyDescent="0.3">
      <c r="A17">
        <v>5421</v>
      </c>
      <c r="B17">
        <v>2208</v>
      </c>
      <c r="C17">
        <v>467.96600000000001</v>
      </c>
      <c r="D17" s="1">
        <v>41.682269999999981</v>
      </c>
      <c r="E17">
        <v>283353</v>
      </c>
      <c r="F17" s="2">
        <v>-1.033162925E-2</v>
      </c>
      <c r="G17" s="2">
        <v>1.3315223269999999E-4</v>
      </c>
      <c r="H17" t="s">
        <v>40</v>
      </c>
      <c r="L17" s="10" t="s">
        <v>18</v>
      </c>
      <c r="M17" s="10">
        <v>6.9443423989943354E-2</v>
      </c>
      <c r="N17" s="10">
        <v>2.0000796655563979E-2</v>
      </c>
      <c r="O17" s="10">
        <v>3.4720328987808111</v>
      </c>
      <c r="P17" s="10">
        <v>2.915540614665695E-3</v>
      </c>
      <c r="Q17" s="10">
        <v>2.7245431636957966E-2</v>
      </c>
      <c r="R17" s="10">
        <v>0.11164141634292873</v>
      </c>
      <c r="S17" s="10">
        <v>2.7245431636957966E-2</v>
      </c>
      <c r="T17" s="10">
        <v>0.11164141634292873</v>
      </c>
    </row>
    <row r="18" spans="1:20" ht="16.2" thickBot="1" x14ac:dyDescent="0.35">
      <c r="A18">
        <v>5423</v>
      </c>
      <c r="B18">
        <v>2208</v>
      </c>
      <c r="C18">
        <v>567.87799999999993</v>
      </c>
      <c r="D18" s="1">
        <v>42.150355999999981</v>
      </c>
      <c r="E18">
        <v>283407</v>
      </c>
      <c r="F18" s="2">
        <v>-1.9645653030000002E-2</v>
      </c>
      <c r="G18" s="2">
        <v>4.7201550650000004E-3</v>
      </c>
      <c r="H18" t="s">
        <v>40</v>
      </c>
      <c r="L18" s="11" t="s">
        <v>31</v>
      </c>
      <c r="M18" s="11">
        <v>-1.9380320317959861E-3</v>
      </c>
      <c r="N18" s="11">
        <v>5.1247624504638855E-4</v>
      </c>
      <c r="O18" s="11">
        <v>-3.7817012018197222</v>
      </c>
      <c r="P18" s="11">
        <v>1.4888356899278143E-3</v>
      </c>
      <c r="Q18" s="11">
        <v>-3.0192623968643808E-3</v>
      </c>
      <c r="R18" s="11">
        <v>-8.5680166672759124E-4</v>
      </c>
      <c r="S18" s="11">
        <v>-3.0192623968643808E-3</v>
      </c>
      <c r="T18" s="11">
        <v>-8.5680166672759124E-4</v>
      </c>
    </row>
    <row r="19" spans="1:20" x14ac:dyDescent="0.3">
      <c r="A19">
        <v>5424</v>
      </c>
      <c r="B19">
        <v>2208</v>
      </c>
      <c r="C19">
        <v>138.50800000000001</v>
      </c>
      <c r="D19" s="1">
        <v>42.718233999999981</v>
      </c>
      <c r="E19">
        <v>283453</v>
      </c>
      <c r="F19" s="2">
        <v>-1.2163933829999999E-2</v>
      </c>
      <c r="G19" s="2">
        <v>9.8133914890000009E-4</v>
      </c>
      <c r="H19" t="s">
        <v>40</v>
      </c>
    </row>
    <row r="20" spans="1:20" x14ac:dyDescent="0.3">
      <c r="D20" s="1"/>
      <c r="F20" s="2"/>
      <c r="G20" s="2"/>
    </row>
    <row r="21" spans="1:20" x14ac:dyDescent="0.3">
      <c r="D21" s="1"/>
      <c r="F21" s="2"/>
      <c r="G21" s="2"/>
    </row>
    <row r="22" spans="1:20" x14ac:dyDescent="0.3">
      <c r="D22" s="1"/>
      <c r="F22" s="2"/>
      <c r="G22" s="2"/>
      <c r="L22" t="s">
        <v>32</v>
      </c>
    </row>
    <row r="23" spans="1:20" ht="16.2" thickBot="1" x14ac:dyDescent="0.35">
      <c r="D23" s="1"/>
      <c r="F23" s="2"/>
      <c r="G23" s="2"/>
    </row>
    <row r="24" spans="1:20" x14ac:dyDescent="0.3">
      <c r="D24" s="1"/>
      <c r="F24" s="2"/>
      <c r="G24" s="2"/>
      <c r="L24" s="12" t="s">
        <v>33</v>
      </c>
      <c r="M24" s="12" t="s">
        <v>34</v>
      </c>
      <c r="N24" s="12" t="s">
        <v>35</v>
      </c>
    </row>
    <row r="25" spans="1:20" x14ac:dyDescent="0.3">
      <c r="D25" s="1"/>
      <c r="F25" s="2"/>
      <c r="G25" s="2"/>
      <c r="L25" s="10">
        <v>1</v>
      </c>
      <c r="M25" s="10">
        <v>1.8545780218656716E-4</v>
      </c>
      <c r="N25" s="10">
        <v>1.2260679867813432E-2</v>
      </c>
    </row>
    <row r="26" spans="1:20" x14ac:dyDescent="0.3">
      <c r="D26" s="1"/>
      <c r="F26" s="2"/>
      <c r="G26" s="2"/>
      <c r="L26" s="10">
        <v>2</v>
      </c>
      <c r="M26" s="10">
        <v>-6.3637049499262743E-4</v>
      </c>
      <c r="N26" s="10">
        <v>-1.0743472840073725E-3</v>
      </c>
    </row>
    <row r="27" spans="1:20" x14ac:dyDescent="0.3">
      <c r="D27" s="1"/>
      <c r="F27" s="2"/>
      <c r="G27" s="2"/>
      <c r="L27" s="10">
        <v>3</v>
      </c>
      <c r="M27" s="10">
        <v>-6.8090453305127974E-4</v>
      </c>
      <c r="N27" s="10">
        <v>-2.8311201359487201E-3</v>
      </c>
    </row>
    <row r="28" spans="1:20" x14ac:dyDescent="0.3">
      <c r="D28" s="1"/>
      <c r="F28" s="2"/>
      <c r="G28" s="2"/>
      <c r="L28" s="10">
        <v>4</v>
      </c>
      <c r="M28" s="10">
        <v>-8.5839725865127781E-4</v>
      </c>
      <c r="N28" s="10">
        <v>-5.0244301553487225E-3</v>
      </c>
    </row>
    <row r="29" spans="1:20" x14ac:dyDescent="0.3">
      <c r="D29" s="1"/>
      <c r="F29" s="2"/>
      <c r="G29" s="2"/>
      <c r="L29" s="10">
        <v>5</v>
      </c>
      <c r="M29" s="10">
        <v>-1.8371460714129428E-3</v>
      </c>
      <c r="N29" s="10">
        <v>-5.385297254587057E-3</v>
      </c>
    </row>
    <row r="30" spans="1:20" x14ac:dyDescent="0.3">
      <c r="L30" s="10">
        <v>6</v>
      </c>
      <c r="M30" s="10">
        <v>-2.8053093532169476E-3</v>
      </c>
      <c r="N30" s="10">
        <v>-6.0236720978305239E-4</v>
      </c>
    </row>
    <row r="31" spans="1:20" x14ac:dyDescent="0.3">
      <c r="L31" s="10">
        <v>7</v>
      </c>
      <c r="M31" s="10">
        <v>-3.6138679450744282E-3</v>
      </c>
      <c r="N31" s="10">
        <v>-1.6484933259255721E-3</v>
      </c>
    </row>
    <row r="32" spans="1:20" x14ac:dyDescent="0.3">
      <c r="L32" s="10">
        <v>8</v>
      </c>
      <c r="M32" s="10">
        <v>-4.4252793200827006E-3</v>
      </c>
      <c r="N32" s="10">
        <v>-1.7589686359172994E-3</v>
      </c>
    </row>
    <row r="33" spans="12:16" x14ac:dyDescent="0.3">
      <c r="L33" s="10">
        <v>9</v>
      </c>
      <c r="M33" s="10">
        <v>-5.1717821262820679E-3</v>
      </c>
      <c r="N33" s="10">
        <v>-3.7312685107179326E-3</v>
      </c>
    </row>
    <row r="34" spans="12:16" x14ac:dyDescent="0.3">
      <c r="L34" s="10">
        <v>10</v>
      </c>
      <c r="M34" s="10">
        <v>-6.1380674550472608E-3</v>
      </c>
      <c r="N34" s="10">
        <v>1.2750326340472606E-3</v>
      </c>
    </row>
    <row r="35" spans="12:16" x14ac:dyDescent="0.3">
      <c r="L35" s="10">
        <v>11</v>
      </c>
      <c r="M35" s="10">
        <v>-7.116095319893101E-3</v>
      </c>
      <c r="N35" s="10">
        <v>3.6317229648931012E-3</v>
      </c>
      <c r="P35" s="4" t="s">
        <v>44</v>
      </c>
    </row>
    <row r="36" spans="12:16" x14ac:dyDescent="0.3">
      <c r="L36" s="10">
        <v>12</v>
      </c>
      <c r="M36" s="10">
        <v>-8.0801577259178164E-3</v>
      </c>
      <c r="N36" s="10">
        <v>3.0057579209178164E-3</v>
      </c>
    </row>
    <row r="37" spans="12:16" x14ac:dyDescent="0.3">
      <c r="L37" s="10">
        <v>13</v>
      </c>
      <c r="M37" s="10">
        <v>-8.5118214144558335E-3</v>
      </c>
      <c r="N37" s="10">
        <v>6.6122747484558334E-3</v>
      </c>
    </row>
    <row r="38" spans="12:16" x14ac:dyDescent="0.3">
      <c r="L38" s="10">
        <v>14</v>
      </c>
      <c r="M38" s="10">
        <v>-8.8602815118047767E-3</v>
      </c>
      <c r="N38" s="10">
        <v>4.1857720958047764E-3</v>
      </c>
    </row>
    <row r="39" spans="12:16" x14ac:dyDescent="0.3">
      <c r="L39" s="10">
        <v>15</v>
      </c>
      <c r="M39" s="10">
        <v>-9.3979051636492034E-3</v>
      </c>
      <c r="N39" s="10">
        <v>-4.3073607863507966E-3</v>
      </c>
    </row>
    <row r="40" spans="12:16" x14ac:dyDescent="0.3">
      <c r="L40" s="10">
        <v>16</v>
      </c>
      <c r="M40" s="10">
        <v>-1.0602921154155079E-2</v>
      </c>
      <c r="N40" s="10">
        <v>6.042808151550793E-4</v>
      </c>
    </row>
    <row r="41" spans="12:16" x14ac:dyDescent="0.3">
      <c r="L41" s="10">
        <v>17</v>
      </c>
      <c r="M41" s="10">
        <v>-1.1338150428025481E-2</v>
      </c>
      <c r="N41" s="10">
        <v>1.0065211780254813E-3</v>
      </c>
    </row>
    <row r="42" spans="12:16" x14ac:dyDescent="0.3">
      <c r="L42" s="10">
        <v>18</v>
      </c>
      <c r="M42" s="10">
        <v>-1.2245316089660743E-2</v>
      </c>
      <c r="N42" s="10">
        <v>-7.4003369403392583E-3</v>
      </c>
    </row>
    <row r="43" spans="12:16" ht="16.2" thickBot="1" x14ac:dyDescent="0.35">
      <c r="L43" s="11">
        <v>19</v>
      </c>
      <c r="M43" s="11">
        <v>-1.3345881843812982E-2</v>
      </c>
      <c r="N43" s="11">
        <v>1.1819480138129824E-3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1B28-1F83-204D-B08A-FD5930BE342D}">
  <dimension ref="A1:R33"/>
  <sheetViews>
    <sheetView topLeftCell="G7" workbookViewId="0">
      <selection activeCell="N27" sqref="N27"/>
    </sheetView>
  </sheetViews>
  <sheetFormatPr defaultColWidth="11.19921875" defaultRowHeight="15.6" x14ac:dyDescent="0.3"/>
  <sheetData>
    <row r="1" spans="1:18" x14ac:dyDescent="0.3">
      <c r="A1">
        <v>5427</v>
      </c>
      <c r="B1">
        <v>2208</v>
      </c>
      <c r="C1">
        <v>239.06</v>
      </c>
      <c r="D1" s="1">
        <v>42.862676999999984</v>
      </c>
      <c r="E1">
        <v>283478</v>
      </c>
      <c r="F1" s="2">
        <v>-1.0646845469999999E-2</v>
      </c>
      <c r="G1" s="2">
        <v>5.5476975450000001E-4</v>
      </c>
      <c r="H1" t="s">
        <v>41</v>
      </c>
      <c r="J1" t="s">
        <v>7</v>
      </c>
    </row>
    <row r="2" spans="1:18" ht="16.2" thickBot="1" x14ac:dyDescent="0.35">
      <c r="A2">
        <v>5437</v>
      </c>
      <c r="B2">
        <v>2208</v>
      </c>
      <c r="C2">
        <v>234.76899999999998</v>
      </c>
      <c r="D2" s="1">
        <v>43.310395999999983</v>
      </c>
      <c r="E2">
        <v>283672</v>
      </c>
      <c r="F2" s="2">
        <v>-1.3038024049999999E-2</v>
      </c>
      <c r="G2" s="2">
        <v>2.7380126939999998E-4</v>
      </c>
      <c r="H2" t="s">
        <v>41</v>
      </c>
    </row>
    <row r="3" spans="1:18" x14ac:dyDescent="0.3">
      <c r="A3">
        <v>5439</v>
      </c>
      <c r="B3">
        <v>2208</v>
      </c>
      <c r="C3">
        <v>422.38599999999997</v>
      </c>
      <c r="D3" s="1">
        <v>43.545164999999983</v>
      </c>
      <c r="E3">
        <v>283818</v>
      </c>
      <c r="F3" s="2">
        <v>-1.258934257E-2</v>
      </c>
      <c r="G3" s="2">
        <v>1.6542663869999999E-4</v>
      </c>
      <c r="H3" t="s">
        <v>41</v>
      </c>
      <c r="J3" s="13" t="s">
        <v>8</v>
      </c>
      <c r="K3" s="13"/>
    </row>
    <row r="4" spans="1:18" x14ac:dyDescent="0.3">
      <c r="A4">
        <v>5441</v>
      </c>
      <c r="B4">
        <v>2208</v>
      </c>
      <c r="C4">
        <v>300.90200000000004</v>
      </c>
      <c r="D4" s="1">
        <v>43.967550999999986</v>
      </c>
      <c r="E4">
        <v>283860</v>
      </c>
      <c r="F4" s="2">
        <v>-1.074378472E-2</v>
      </c>
      <c r="G4" s="2">
        <v>4.9783524749999995E-4</v>
      </c>
      <c r="H4" t="s">
        <v>41</v>
      </c>
      <c r="J4" s="10" t="s">
        <v>9</v>
      </c>
      <c r="K4" s="10">
        <v>0.82106444777589316</v>
      </c>
    </row>
    <row r="5" spans="1:18" x14ac:dyDescent="0.3">
      <c r="A5">
        <v>5442</v>
      </c>
      <c r="B5">
        <v>2208</v>
      </c>
      <c r="C5">
        <v>449.48099999999999</v>
      </c>
      <c r="D5" s="1">
        <v>44.268452999999987</v>
      </c>
      <c r="E5">
        <v>283876</v>
      </c>
      <c r="F5" s="2">
        <v>-1.2796530049999999E-2</v>
      </c>
      <c r="G5" s="2">
        <v>3.2924392490000002E-4</v>
      </c>
      <c r="H5" t="s">
        <v>41</v>
      </c>
      <c r="J5" s="10" t="s">
        <v>10</v>
      </c>
      <c r="K5" s="10">
        <v>0.67414682740153231</v>
      </c>
    </row>
    <row r="6" spans="1:18" x14ac:dyDescent="0.3">
      <c r="A6">
        <v>5443</v>
      </c>
      <c r="B6">
        <v>2208</v>
      </c>
      <c r="C6">
        <v>468.15499999999997</v>
      </c>
      <c r="D6" s="1">
        <v>44.717933999999985</v>
      </c>
      <c r="E6">
        <v>283884</v>
      </c>
      <c r="F6" s="2">
        <v>-1.3600412629999999E-2</v>
      </c>
      <c r="G6" s="2">
        <v>3.0823705860000001E-4</v>
      </c>
      <c r="H6" t="s">
        <v>41</v>
      </c>
      <c r="J6" s="10" t="s">
        <v>11</v>
      </c>
      <c r="K6" s="10">
        <v>0.62759637417317982</v>
      </c>
    </row>
    <row r="7" spans="1:18" x14ac:dyDescent="0.3">
      <c r="A7">
        <v>5446</v>
      </c>
      <c r="B7">
        <v>2208</v>
      </c>
      <c r="C7">
        <v>344.55799999999999</v>
      </c>
      <c r="D7" s="1">
        <v>45.186088999999988</v>
      </c>
      <c r="E7">
        <v>283933</v>
      </c>
      <c r="F7" s="2">
        <v>-1.5447123389999999E-2</v>
      </c>
      <c r="G7" s="2">
        <v>6.0287583569999998E-4</v>
      </c>
      <c r="H7" t="s">
        <v>41</v>
      </c>
      <c r="J7" s="10" t="s">
        <v>12</v>
      </c>
      <c r="K7" s="10">
        <v>1.0324400105821572E-3</v>
      </c>
    </row>
    <row r="8" spans="1:18" ht="16.2" thickBot="1" x14ac:dyDescent="0.35">
      <c r="A8">
        <v>5448</v>
      </c>
      <c r="B8">
        <v>2208</v>
      </c>
      <c r="C8">
        <v>385.03199999999998</v>
      </c>
      <c r="D8" s="1">
        <v>45.530646999999988</v>
      </c>
      <c r="E8">
        <v>283946</v>
      </c>
      <c r="F8" s="2">
        <v>-1.4495743950000001E-2</v>
      </c>
      <c r="G8" s="2">
        <v>2.1823689800000001E-4</v>
      </c>
      <c r="H8" t="s">
        <v>41</v>
      </c>
      <c r="J8" s="11" t="s">
        <v>13</v>
      </c>
      <c r="K8" s="11">
        <v>9</v>
      </c>
    </row>
    <row r="9" spans="1:18" x14ac:dyDescent="0.3">
      <c r="A9">
        <v>5451</v>
      </c>
      <c r="B9">
        <v>2208</v>
      </c>
      <c r="C9">
        <v>389.70799999999997</v>
      </c>
      <c r="D9" s="1">
        <v>46.029709999999987</v>
      </c>
      <c r="E9">
        <v>284025</v>
      </c>
      <c r="F9" s="2">
        <v>-1.491097121E-2</v>
      </c>
      <c r="G9" s="2">
        <v>2.6451554880000002E-4</v>
      </c>
      <c r="H9" t="s">
        <v>40</v>
      </c>
    </row>
    <row r="10" spans="1:18" ht="16.2" thickBot="1" x14ac:dyDescent="0.35">
      <c r="J10" t="s">
        <v>14</v>
      </c>
    </row>
    <row r="11" spans="1:18" x14ac:dyDescent="0.3">
      <c r="J11" s="12"/>
      <c r="K11" s="12" t="s">
        <v>19</v>
      </c>
      <c r="L11" s="12" t="s">
        <v>20</v>
      </c>
      <c r="M11" s="12" t="s">
        <v>21</v>
      </c>
      <c r="N11" s="12" t="s">
        <v>22</v>
      </c>
      <c r="O11" s="12" t="s">
        <v>23</v>
      </c>
    </row>
    <row r="12" spans="1:18" x14ac:dyDescent="0.3">
      <c r="J12" s="10" t="s">
        <v>15</v>
      </c>
      <c r="K12" s="10">
        <v>1</v>
      </c>
      <c r="L12" s="10">
        <v>1.5436905106159471E-5</v>
      </c>
      <c r="M12" s="10">
        <v>1.5436905106159471E-5</v>
      </c>
      <c r="N12" s="10">
        <v>14.48206796386096</v>
      </c>
      <c r="O12" s="10">
        <v>6.6665787004926607E-3</v>
      </c>
    </row>
    <row r="13" spans="1:18" x14ac:dyDescent="0.3">
      <c r="J13" s="10" t="s">
        <v>16</v>
      </c>
      <c r="K13" s="10">
        <v>7</v>
      </c>
      <c r="L13" s="10">
        <v>7.461526628156193E-6</v>
      </c>
      <c r="M13" s="10">
        <v>1.0659323754508848E-6</v>
      </c>
      <c r="N13" s="10"/>
      <c r="O13" s="10"/>
    </row>
    <row r="14" spans="1:18" ht="16.2" thickBot="1" x14ac:dyDescent="0.35">
      <c r="J14" s="11" t="s">
        <v>17</v>
      </c>
      <c r="K14" s="11">
        <v>8</v>
      </c>
      <c r="L14" s="11">
        <v>2.2898431734315663E-5</v>
      </c>
      <c r="M14" s="11"/>
      <c r="N14" s="11"/>
      <c r="O14" s="11"/>
    </row>
    <row r="15" spans="1:18" ht="16.2" thickBot="1" x14ac:dyDescent="0.35"/>
    <row r="16" spans="1:18" x14ac:dyDescent="0.3">
      <c r="J16" s="12"/>
      <c r="K16" s="12" t="s">
        <v>24</v>
      </c>
      <c r="L16" s="12" t="s">
        <v>12</v>
      </c>
      <c r="M16" s="12" t="s">
        <v>25</v>
      </c>
      <c r="N16" s="12" t="s">
        <v>26</v>
      </c>
      <c r="O16" s="12" t="s">
        <v>27</v>
      </c>
      <c r="P16" s="12" t="s">
        <v>28</v>
      </c>
      <c r="Q16" s="12" t="s">
        <v>29</v>
      </c>
      <c r="R16" s="12" t="s">
        <v>30</v>
      </c>
    </row>
    <row r="17" spans="10:18" x14ac:dyDescent="0.3">
      <c r="J17" s="10" t="s">
        <v>18</v>
      </c>
      <c r="K17" s="10">
        <v>4.4549430738467677E-2</v>
      </c>
      <c r="L17" s="10">
        <v>1.5163525481506419E-2</v>
      </c>
      <c r="M17" s="10">
        <v>2.9379335823190056</v>
      </c>
      <c r="N17" s="10">
        <v>2.1777144218192133E-2</v>
      </c>
      <c r="O17" s="10">
        <v>8.693390645252437E-3</v>
      </c>
      <c r="P17" s="10">
        <v>8.0405470831682924E-2</v>
      </c>
      <c r="Q17" s="10">
        <v>8.693390645252437E-3</v>
      </c>
      <c r="R17" s="10">
        <v>8.0405470831682924E-2</v>
      </c>
    </row>
    <row r="18" spans="10:18" ht="16.2" thickBot="1" x14ac:dyDescent="0.35">
      <c r="J18" s="11" t="s">
        <v>31</v>
      </c>
      <c r="K18" s="11">
        <v>-1.2999235040328423E-3</v>
      </c>
      <c r="L18" s="11">
        <v>3.415879215040344E-4</v>
      </c>
      <c r="M18" s="11">
        <v>-3.8055312328058686</v>
      </c>
      <c r="N18" s="11">
        <v>6.6665787004926659E-3</v>
      </c>
      <c r="O18" s="11">
        <v>-2.1076505872724546E-3</v>
      </c>
      <c r="P18" s="11">
        <v>-4.9219642079322999E-4</v>
      </c>
      <c r="Q18" s="11">
        <v>-2.1076505872724546E-3</v>
      </c>
      <c r="R18" s="11">
        <v>-4.9219642079322999E-4</v>
      </c>
    </row>
    <row r="22" spans="10:18" x14ac:dyDescent="0.3">
      <c r="J22" t="s">
        <v>32</v>
      </c>
    </row>
    <row r="23" spans="10:18" ht="16.2" thickBot="1" x14ac:dyDescent="0.35"/>
    <row r="24" spans="10:18" x14ac:dyDescent="0.3">
      <c r="J24" s="12" t="s">
        <v>33</v>
      </c>
      <c r="K24" s="12" t="s">
        <v>34</v>
      </c>
      <c r="L24" s="12" t="s">
        <v>35</v>
      </c>
    </row>
    <row r="25" spans="10:18" x14ac:dyDescent="0.3">
      <c r="J25" s="10">
        <v>1</v>
      </c>
      <c r="K25" s="10">
        <v>-1.116877053960022E-2</v>
      </c>
      <c r="L25" s="10">
        <v>5.2192506960022089E-4</v>
      </c>
    </row>
    <row r="26" spans="10:18" x14ac:dyDescent="0.3">
      <c r="J26" s="10">
        <v>2</v>
      </c>
      <c r="K26" s="10">
        <v>-1.1750770990902298E-2</v>
      </c>
      <c r="L26" s="10">
        <v>-1.287253059097701E-3</v>
      </c>
    </row>
    <row r="27" spans="10:18" x14ac:dyDescent="0.3">
      <c r="J27" s="10">
        <v>3</v>
      </c>
      <c r="K27" s="10">
        <v>-1.2055952732020585E-2</v>
      </c>
      <c r="L27" s="10">
        <v>-5.3338983797941546E-4</v>
      </c>
      <c r="N27" t="s">
        <v>45</v>
      </c>
    </row>
    <row r="28" spans="10:18" x14ac:dyDescent="0.3">
      <c r="J28" s="10">
        <v>4</v>
      </c>
      <c r="K28" s="10">
        <v>-1.2605022221195007E-2</v>
      </c>
      <c r="L28" s="10">
        <v>1.8612375011950073E-3</v>
      </c>
    </row>
    <row r="29" spans="10:18" x14ac:dyDescent="0.3">
      <c r="J29" s="10">
        <v>5</v>
      </c>
      <c r="K29" s="10">
        <v>-1.2996171803405496E-2</v>
      </c>
      <c r="L29" s="10">
        <v>1.9964175340549638E-4</v>
      </c>
    </row>
    <row r="30" spans="10:18" x14ac:dyDescent="0.3">
      <c r="J30" s="10">
        <v>6</v>
      </c>
      <c r="K30" s="10">
        <v>-1.3580462719921679E-2</v>
      </c>
      <c r="L30" s="10">
        <v>-1.9949910078320005E-5</v>
      </c>
    </row>
    <row r="31" spans="10:18" x14ac:dyDescent="0.3">
      <c r="J31" s="10">
        <v>7</v>
      </c>
      <c r="K31" s="10">
        <v>-1.4189028407952178E-2</v>
      </c>
      <c r="L31" s="10">
        <v>-1.2580949820478211E-3</v>
      </c>
    </row>
    <row r="32" spans="10:18" x14ac:dyDescent="0.3">
      <c r="J32" s="10">
        <v>8</v>
      </c>
      <c r="K32" s="10">
        <v>-1.4636927450654723E-2</v>
      </c>
      <c r="L32" s="10">
        <v>1.4118350065472213E-4</v>
      </c>
    </row>
    <row r="33" spans="10:12" ht="16.2" thickBot="1" x14ac:dyDescent="0.35">
      <c r="J33" s="11">
        <v>9</v>
      </c>
      <c r="K33" s="11">
        <v>-1.528567117434787E-2</v>
      </c>
      <c r="L33" s="11">
        <v>3.7469996434786983E-4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1E58-DBDA-7942-AA2D-318DF7CC6BA0}">
  <dimension ref="A1:H1053"/>
  <sheetViews>
    <sheetView topLeftCell="A2" workbookViewId="0">
      <selection activeCell="H2" sqref="H2"/>
    </sheetView>
  </sheetViews>
  <sheetFormatPr defaultColWidth="11.19921875" defaultRowHeight="15.6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50</v>
      </c>
      <c r="G1" t="s">
        <v>49</v>
      </c>
      <c r="H1" t="s">
        <v>64</v>
      </c>
    </row>
    <row r="2" spans="1:8" x14ac:dyDescent="0.3">
      <c r="A2">
        <v>4851</v>
      </c>
      <c r="B2">
        <v>2</v>
      </c>
      <c r="C2">
        <v>7.0000000000000007E-2</v>
      </c>
      <c r="D2" s="1">
        <v>4.1301269999999999</v>
      </c>
      <c r="E2">
        <v>271034</v>
      </c>
      <c r="G2">
        <f t="shared" ref="G2:G33" si="0">0.99749-0.0037736*D2</f>
        <v>0.98190455275279998</v>
      </c>
      <c r="H2">
        <f t="shared" ref="H2:H32" si="1">G2/G$33</f>
        <v>1.0033829454778831</v>
      </c>
    </row>
    <row r="3" spans="1:8" x14ac:dyDescent="0.3">
      <c r="A3">
        <v>4852</v>
      </c>
      <c r="B3">
        <v>2</v>
      </c>
      <c r="C3">
        <v>4.9000000000000002E-2</v>
      </c>
      <c r="D3" s="1">
        <v>4.1301969999999999</v>
      </c>
      <c r="E3">
        <v>271075</v>
      </c>
      <c r="G3">
        <f t="shared" si="0"/>
        <v>0.98190428860080003</v>
      </c>
      <c r="H3">
        <f t="shared" si="1"/>
        <v>1.0033826755477651</v>
      </c>
    </row>
    <row r="4" spans="1:8" x14ac:dyDescent="0.3">
      <c r="A4">
        <v>4856</v>
      </c>
      <c r="B4">
        <v>8</v>
      </c>
      <c r="C4">
        <v>0.79600000000000004</v>
      </c>
      <c r="D4" s="1">
        <v>4.1302459999999996</v>
      </c>
      <c r="E4">
        <v>271180</v>
      </c>
      <c r="G4">
        <f t="shared" si="0"/>
        <v>0.98190410369439995</v>
      </c>
      <c r="H4">
        <f t="shared" si="1"/>
        <v>1.0033824865966825</v>
      </c>
    </row>
    <row r="5" spans="1:8" x14ac:dyDescent="0.3">
      <c r="A5">
        <v>4861</v>
      </c>
      <c r="B5">
        <v>8</v>
      </c>
      <c r="C5">
        <v>0.89100000000000001</v>
      </c>
      <c r="D5" s="1">
        <v>4.1310419999999999</v>
      </c>
      <c r="E5">
        <v>271304</v>
      </c>
      <c r="G5">
        <f t="shared" si="0"/>
        <v>0.98190109990880003</v>
      </c>
      <c r="H5">
        <f t="shared" si="1"/>
        <v>1.0033794171056261</v>
      </c>
    </row>
    <row r="6" spans="1:8" x14ac:dyDescent="0.3">
      <c r="A6">
        <v>4874</v>
      </c>
      <c r="B6">
        <v>8</v>
      </c>
      <c r="C6">
        <v>0.69800000000000006</v>
      </c>
      <c r="D6" s="1">
        <v>4.1319330000000001</v>
      </c>
      <c r="E6">
        <v>271644</v>
      </c>
      <c r="G6">
        <f t="shared" si="0"/>
        <v>0.98189773763120003</v>
      </c>
      <c r="H6">
        <f t="shared" si="1"/>
        <v>1.003375981280838</v>
      </c>
    </row>
    <row r="7" spans="1:8" x14ac:dyDescent="0.3">
      <c r="A7">
        <v>4879</v>
      </c>
      <c r="B7">
        <v>49</v>
      </c>
      <c r="C7">
        <v>4.2930000000000001</v>
      </c>
      <c r="D7" s="1">
        <v>4.1326309999999999</v>
      </c>
      <c r="E7">
        <v>272006</v>
      </c>
      <c r="G7">
        <f t="shared" si="0"/>
        <v>0.98189510365839994</v>
      </c>
      <c r="H7">
        <f t="shared" si="1"/>
        <v>1.0033732896919469</v>
      </c>
    </row>
    <row r="8" spans="1:8" x14ac:dyDescent="0.3">
      <c r="A8">
        <v>4886</v>
      </c>
      <c r="B8">
        <v>1</v>
      </c>
      <c r="C8">
        <v>1.7000000000000001E-2</v>
      </c>
      <c r="D8" s="1">
        <v>4.1369239999999996</v>
      </c>
      <c r="E8">
        <v>272728</v>
      </c>
      <c r="G8">
        <f t="shared" si="0"/>
        <v>0.98187890359359997</v>
      </c>
      <c r="H8">
        <f t="shared" si="1"/>
        <v>1.0033567352634229</v>
      </c>
    </row>
    <row r="9" spans="1:8" x14ac:dyDescent="0.3">
      <c r="A9">
        <v>4888</v>
      </c>
      <c r="B9">
        <v>2</v>
      </c>
      <c r="C9">
        <v>5.1999999999999998E-2</v>
      </c>
      <c r="D9" s="1">
        <v>4.1369409999999993</v>
      </c>
      <c r="E9">
        <v>272758</v>
      </c>
      <c r="G9">
        <f t="shared" si="0"/>
        <v>0.98187883944239995</v>
      </c>
      <c r="H9">
        <f t="shared" si="1"/>
        <v>1.0033566697089655</v>
      </c>
    </row>
    <row r="10" spans="1:8" x14ac:dyDescent="0.3">
      <c r="A10">
        <v>4889</v>
      </c>
      <c r="B10">
        <v>49</v>
      </c>
      <c r="C10">
        <v>1.3420000000000001</v>
      </c>
      <c r="D10" s="1">
        <v>4.1369929999999995</v>
      </c>
      <c r="E10">
        <v>272774</v>
      </c>
      <c r="G10">
        <f t="shared" si="0"/>
        <v>0.98187864321520002</v>
      </c>
      <c r="H10">
        <f t="shared" si="1"/>
        <v>1.0033564691894494</v>
      </c>
    </row>
    <row r="11" spans="1:8" x14ac:dyDescent="0.3">
      <c r="A11">
        <v>4890</v>
      </c>
      <c r="B11">
        <v>50</v>
      </c>
      <c r="C11">
        <v>2.6880000000000002</v>
      </c>
      <c r="D11" s="1">
        <v>4.1383349999999997</v>
      </c>
      <c r="E11">
        <v>272782</v>
      </c>
      <c r="G11">
        <f t="shared" si="0"/>
        <v>0.98187357904399997</v>
      </c>
      <c r="H11">
        <f t="shared" si="1"/>
        <v>1.0033512942434724</v>
      </c>
    </row>
    <row r="12" spans="1:8" x14ac:dyDescent="0.3">
      <c r="A12">
        <v>4892</v>
      </c>
      <c r="B12">
        <v>74</v>
      </c>
      <c r="C12">
        <v>7.7189999999999994</v>
      </c>
      <c r="D12" s="1">
        <v>4.1410229999999997</v>
      </c>
      <c r="E12">
        <v>272798</v>
      </c>
      <c r="G12">
        <f t="shared" si="0"/>
        <v>0.98186343560720002</v>
      </c>
      <c r="H12">
        <f t="shared" si="1"/>
        <v>1.0033409289269404</v>
      </c>
    </row>
    <row r="13" spans="1:8" x14ac:dyDescent="0.3">
      <c r="A13">
        <v>4895</v>
      </c>
      <c r="B13">
        <v>301</v>
      </c>
      <c r="C13">
        <v>24.198</v>
      </c>
      <c r="D13" s="1">
        <v>4.1487419999999995</v>
      </c>
      <c r="E13">
        <v>272811</v>
      </c>
      <c r="G13">
        <f t="shared" si="0"/>
        <v>0.98183430718879994</v>
      </c>
      <c r="H13">
        <f t="shared" si="1"/>
        <v>1.0033111633472112</v>
      </c>
    </row>
    <row r="14" spans="1:8" x14ac:dyDescent="0.3">
      <c r="A14">
        <v>4896</v>
      </c>
      <c r="B14">
        <v>301</v>
      </c>
      <c r="C14">
        <v>2.7829999999999999</v>
      </c>
      <c r="D14" s="1">
        <v>4.1729399999999996</v>
      </c>
      <c r="E14">
        <v>272827</v>
      </c>
      <c r="G14">
        <f t="shared" si="0"/>
        <v>0.98174299361600004</v>
      </c>
      <c r="H14">
        <f t="shared" si="1"/>
        <v>1.0032178523615545</v>
      </c>
    </row>
    <row r="15" spans="1:8" x14ac:dyDescent="0.3">
      <c r="A15">
        <v>4905</v>
      </c>
      <c r="B15">
        <v>301</v>
      </c>
      <c r="C15">
        <v>9.4009999999999998</v>
      </c>
      <c r="D15" s="1">
        <v>4.1757229999999996</v>
      </c>
      <c r="E15">
        <v>272920</v>
      </c>
      <c r="G15">
        <f t="shared" si="0"/>
        <v>0.9817324916872</v>
      </c>
      <c r="H15">
        <f t="shared" si="1"/>
        <v>1.0032071207112907</v>
      </c>
    </row>
    <row r="16" spans="1:8" x14ac:dyDescent="0.3">
      <c r="A16">
        <v>4906</v>
      </c>
      <c r="B16">
        <v>301</v>
      </c>
      <c r="C16">
        <v>9.738999999999999</v>
      </c>
      <c r="D16" s="1">
        <v>4.1851240000000001</v>
      </c>
      <c r="E16">
        <v>272935</v>
      </c>
      <c r="G16">
        <f t="shared" si="0"/>
        <v>0.98169701607359994</v>
      </c>
      <c r="H16">
        <f t="shared" si="1"/>
        <v>1.0031708690964398</v>
      </c>
    </row>
    <row r="17" spans="1:8" x14ac:dyDescent="0.3">
      <c r="A17">
        <v>4909</v>
      </c>
      <c r="B17">
        <v>1</v>
      </c>
      <c r="C17">
        <v>6.0000000000000001E-3</v>
      </c>
      <c r="D17" s="1">
        <v>4.1948629999999998</v>
      </c>
      <c r="E17">
        <v>272997</v>
      </c>
      <c r="G17">
        <f t="shared" si="0"/>
        <v>0.98166026498320003</v>
      </c>
      <c r="H17">
        <f t="shared" si="1"/>
        <v>1.0031333141047336</v>
      </c>
    </row>
    <row r="18" spans="1:8" x14ac:dyDescent="0.3">
      <c r="A18">
        <v>4910</v>
      </c>
      <c r="B18">
        <v>301</v>
      </c>
      <c r="C18">
        <v>35.981000000000002</v>
      </c>
      <c r="D18" s="1">
        <v>4.1948689999999997</v>
      </c>
      <c r="E18">
        <v>273012</v>
      </c>
      <c r="G18">
        <f t="shared" si="0"/>
        <v>0.98166024234159999</v>
      </c>
      <c r="H18">
        <f t="shared" si="1"/>
        <v>1.0031332909678663</v>
      </c>
    </row>
    <row r="19" spans="1:8" x14ac:dyDescent="0.3">
      <c r="A19">
        <v>4915</v>
      </c>
      <c r="B19">
        <v>589</v>
      </c>
      <c r="C19">
        <v>61.301000000000002</v>
      </c>
      <c r="D19" s="1">
        <v>4.2308499999999993</v>
      </c>
      <c r="E19">
        <v>273150</v>
      </c>
      <c r="G19">
        <f t="shared" si="0"/>
        <v>0.98152446443999997</v>
      </c>
      <c r="H19">
        <f t="shared" si="1"/>
        <v>1.002994543031057</v>
      </c>
    </row>
    <row r="20" spans="1:8" x14ac:dyDescent="0.3">
      <c r="A20">
        <v>4916</v>
      </c>
      <c r="B20">
        <v>1</v>
      </c>
      <c r="C20">
        <v>1E-3</v>
      </c>
      <c r="D20" s="1">
        <v>4.2921509999999996</v>
      </c>
      <c r="E20">
        <v>273183</v>
      </c>
      <c r="G20">
        <f t="shared" si="0"/>
        <v>0.98129313898640003</v>
      </c>
      <c r="H20">
        <f t="shared" si="1"/>
        <v>1.0027581575144133</v>
      </c>
    </row>
    <row r="21" spans="1:8" x14ac:dyDescent="0.3">
      <c r="A21">
        <v>4919</v>
      </c>
      <c r="B21">
        <v>589</v>
      </c>
      <c r="C21">
        <v>56.929000000000002</v>
      </c>
      <c r="D21" s="1">
        <v>4.2921519999999997</v>
      </c>
      <c r="E21">
        <v>273287</v>
      </c>
      <c r="G21">
        <f t="shared" si="0"/>
        <v>0.98129313521280004</v>
      </c>
      <c r="H21">
        <f t="shared" si="1"/>
        <v>1.0027581536582688</v>
      </c>
    </row>
    <row r="22" spans="1:8" x14ac:dyDescent="0.3">
      <c r="A22">
        <v>4924</v>
      </c>
      <c r="B22">
        <v>589</v>
      </c>
      <c r="C22">
        <v>37.497999999999998</v>
      </c>
      <c r="D22" s="1">
        <v>4.349081</v>
      </c>
      <c r="E22">
        <v>273402</v>
      </c>
      <c r="G22">
        <f t="shared" si="0"/>
        <v>0.98107830793840001</v>
      </c>
      <c r="H22">
        <f t="shared" si="1"/>
        <v>1.0025386272055681</v>
      </c>
    </row>
    <row r="23" spans="1:8" x14ac:dyDescent="0.3">
      <c r="A23">
        <v>4925</v>
      </c>
      <c r="B23">
        <v>589</v>
      </c>
      <c r="C23">
        <v>33.055</v>
      </c>
      <c r="D23" s="1">
        <v>4.3865790000000002</v>
      </c>
      <c r="E23">
        <v>273425</v>
      </c>
      <c r="F23" s="16">
        <v>1.0100616120000001</v>
      </c>
      <c r="G23">
        <f t="shared" si="0"/>
        <v>0.98093680548560003</v>
      </c>
      <c r="H23">
        <f t="shared" si="1"/>
        <v>1.0023940294974867</v>
      </c>
    </row>
    <row r="24" spans="1:8" x14ac:dyDescent="0.3">
      <c r="A24">
        <v>4926</v>
      </c>
      <c r="B24">
        <v>877</v>
      </c>
      <c r="C24">
        <v>114.64699999999999</v>
      </c>
      <c r="D24" s="1">
        <v>4.4196340000000003</v>
      </c>
      <c r="E24">
        <v>273443</v>
      </c>
      <c r="F24" s="16">
        <v>1.013973773</v>
      </c>
      <c r="G24">
        <f t="shared" si="0"/>
        <v>0.9808120691376</v>
      </c>
      <c r="H24">
        <f t="shared" si="1"/>
        <v>1.0022665646396107</v>
      </c>
    </row>
    <row r="25" spans="1:8" x14ac:dyDescent="0.3">
      <c r="A25">
        <v>4930</v>
      </c>
      <c r="B25">
        <v>877</v>
      </c>
      <c r="C25">
        <v>35.704000000000001</v>
      </c>
      <c r="D25" s="1">
        <v>4.534281</v>
      </c>
      <c r="E25">
        <v>273492</v>
      </c>
      <c r="F25" s="16">
        <v>1.016039114</v>
      </c>
      <c r="G25">
        <f t="shared" si="0"/>
        <v>0.98037943721840004</v>
      </c>
      <c r="H25">
        <f t="shared" si="1"/>
        <v>1.0018244692361649</v>
      </c>
    </row>
    <row r="26" spans="1:8" x14ac:dyDescent="0.3">
      <c r="A26">
        <v>4935</v>
      </c>
      <c r="B26">
        <v>877</v>
      </c>
      <c r="C26">
        <v>81.250999999999991</v>
      </c>
      <c r="D26" s="1">
        <v>4.569985</v>
      </c>
      <c r="E26">
        <v>273502</v>
      </c>
      <c r="F26" s="16">
        <v>1.0141545409999999</v>
      </c>
      <c r="G26">
        <f t="shared" si="0"/>
        <v>0.98024470460400004</v>
      </c>
      <c r="H26">
        <f t="shared" si="1"/>
        <v>1.0016867894513939</v>
      </c>
    </row>
    <row r="27" spans="1:8" x14ac:dyDescent="0.3">
      <c r="A27">
        <v>4937</v>
      </c>
      <c r="B27">
        <v>11</v>
      </c>
      <c r="C27">
        <v>2.4E-2</v>
      </c>
      <c r="D27" s="1">
        <v>4.6512359999999999</v>
      </c>
      <c r="E27">
        <v>273522</v>
      </c>
      <c r="F27" s="16"/>
      <c r="G27">
        <f t="shared" si="0"/>
        <v>0.97993809583040004</v>
      </c>
      <c r="H27">
        <f t="shared" si="1"/>
        <v>1.0013734738511131</v>
      </c>
    </row>
    <row r="28" spans="1:8" x14ac:dyDescent="0.3">
      <c r="A28">
        <v>4942</v>
      </c>
      <c r="B28">
        <v>1165</v>
      </c>
      <c r="C28">
        <v>44.792000000000002</v>
      </c>
      <c r="D28" s="1">
        <v>4.6512599999999997</v>
      </c>
      <c r="E28">
        <v>273554</v>
      </c>
      <c r="F28" s="16">
        <v>1.0124788870000001</v>
      </c>
      <c r="G28">
        <f t="shared" si="0"/>
        <v>0.97993800526399999</v>
      </c>
      <c r="H28">
        <f t="shared" si="1"/>
        <v>1.0013733813036441</v>
      </c>
    </row>
    <row r="29" spans="1:8" x14ac:dyDescent="0.3">
      <c r="A29">
        <v>4945</v>
      </c>
      <c r="B29">
        <v>32</v>
      </c>
      <c r="C29">
        <v>0.06</v>
      </c>
      <c r="D29" s="1">
        <v>4.6960519999999999</v>
      </c>
      <c r="E29">
        <v>273588</v>
      </c>
      <c r="F29" s="16"/>
      <c r="G29">
        <f t="shared" si="0"/>
        <v>0.97976897817279995</v>
      </c>
      <c r="H29">
        <f t="shared" si="1"/>
        <v>1.0012006568772642</v>
      </c>
    </row>
    <row r="30" spans="1:8" x14ac:dyDescent="0.3">
      <c r="A30">
        <v>4947</v>
      </c>
      <c r="B30">
        <v>1165</v>
      </c>
      <c r="C30">
        <v>300.67399999999998</v>
      </c>
      <c r="D30" s="1">
        <v>4.6961120000000003</v>
      </c>
      <c r="E30">
        <v>273725</v>
      </c>
      <c r="F30" s="16">
        <v>0.99911806110000001</v>
      </c>
      <c r="G30">
        <f t="shared" si="0"/>
        <v>0.9797687517568</v>
      </c>
      <c r="H30">
        <f t="shared" si="1"/>
        <v>1.0012004255085918</v>
      </c>
    </row>
    <row r="31" spans="1:8" x14ac:dyDescent="0.3">
      <c r="A31">
        <v>4951</v>
      </c>
      <c r="B31">
        <v>1</v>
      </c>
      <c r="C31">
        <v>4.0000000000000001E-3</v>
      </c>
      <c r="D31" s="1">
        <v>4.9967860000000002</v>
      </c>
      <c r="E31">
        <v>274088</v>
      </c>
      <c r="F31" s="16"/>
      <c r="G31">
        <f t="shared" si="0"/>
        <v>0.97863412835039998</v>
      </c>
      <c r="H31">
        <f t="shared" si="1"/>
        <v>1.0000409831042052</v>
      </c>
    </row>
    <row r="32" spans="1:8" x14ac:dyDescent="0.3">
      <c r="A32">
        <v>4953</v>
      </c>
      <c r="B32">
        <v>589</v>
      </c>
      <c r="C32">
        <v>10.624000000000001</v>
      </c>
      <c r="D32" s="1">
        <v>4.9967899999999998</v>
      </c>
      <c r="E32">
        <v>274094</v>
      </c>
      <c r="F32" s="16">
        <v>1.003770144</v>
      </c>
      <c r="G32">
        <f t="shared" si="0"/>
        <v>0.97863411325600003</v>
      </c>
      <c r="H32">
        <f t="shared" si="1"/>
        <v>1.0000409676796271</v>
      </c>
    </row>
    <row r="33" spans="1:8" x14ac:dyDescent="0.3">
      <c r="A33">
        <v>4954</v>
      </c>
      <c r="B33">
        <v>32</v>
      </c>
      <c r="C33">
        <v>3.1E-2</v>
      </c>
      <c r="D33" s="1">
        <v>5.0074139999999998</v>
      </c>
      <c r="E33">
        <v>274100</v>
      </c>
      <c r="F33" s="16"/>
      <c r="G33" s="4">
        <f t="shared" si="0"/>
        <v>0.97859402252960004</v>
      </c>
      <c r="H33" s="4">
        <f>G33/G$33</f>
        <v>1</v>
      </c>
    </row>
    <row r="34" spans="1:8" x14ac:dyDescent="0.3">
      <c r="A34">
        <v>4956</v>
      </c>
      <c r="B34">
        <v>1165</v>
      </c>
      <c r="C34">
        <v>10.585999999999999</v>
      </c>
      <c r="D34" s="1">
        <v>5.0074449999999997</v>
      </c>
      <c r="E34">
        <v>274142</v>
      </c>
      <c r="F34" s="16">
        <v>1.0003199190000001</v>
      </c>
      <c r="G34">
        <f t="shared" ref="G34:G65" si="2">0.99749-0.0037736*D34</f>
        <v>0.97859390554799996</v>
      </c>
      <c r="H34">
        <f t="shared" ref="H34:H97" si="3">G34/G$33</f>
        <v>0.99999988045951904</v>
      </c>
    </row>
    <row r="35" spans="1:8" x14ac:dyDescent="0.3">
      <c r="A35">
        <v>4958</v>
      </c>
      <c r="B35">
        <v>1453</v>
      </c>
      <c r="C35">
        <v>119.17700000000001</v>
      </c>
      <c r="D35" s="1">
        <v>5.0180309999999997</v>
      </c>
      <c r="E35">
        <v>274157</v>
      </c>
      <c r="F35" s="16">
        <v>0.99560689250000001</v>
      </c>
      <c r="G35">
        <f t="shared" si="2"/>
        <v>0.97855395821839997</v>
      </c>
      <c r="H35">
        <f t="shared" si="3"/>
        <v>0.99995905931338458</v>
      </c>
    </row>
    <row r="36" spans="1:8" x14ac:dyDescent="0.3">
      <c r="A36">
        <v>4960</v>
      </c>
      <c r="B36">
        <v>1740</v>
      </c>
      <c r="C36">
        <v>12.206</v>
      </c>
      <c r="D36" s="1">
        <v>5.1372079999999993</v>
      </c>
      <c r="E36">
        <v>274170</v>
      </c>
      <c r="F36" s="16">
        <v>0.99226479550000002</v>
      </c>
      <c r="G36">
        <f t="shared" si="2"/>
        <v>0.97810423189119999</v>
      </c>
      <c r="H36">
        <f t="shared" si="3"/>
        <v>0.99949949557515794</v>
      </c>
    </row>
    <row r="37" spans="1:8" x14ac:dyDescent="0.3">
      <c r="A37">
        <v>4961</v>
      </c>
      <c r="B37">
        <v>1740</v>
      </c>
      <c r="C37">
        <v>162.74100000000001</v>
      </c>
      <c r="D37" s="1">
        <v>5.1494139999999993</v>
      </c>
      <c r="E37">
        <v>274198</v>
      </c>
      <c r="F37" s="16">
        <v>0.9968384414</v>
      </c>
      <c r="G37">
        <f t="shared" si="2"/>
        <v>0.97805817132959993</v>
      </c>
      <c r="H37">
        <f t="shared" si="3"/>
        <v>0.9994524274748634</v>
      </c>
    </row>
    <row r="38" spans="1:8" x14ac:dyDescent="0.3">
      <c r="A38">
        <v>4964</v>
      </c>
      <c r="B38">
        <v>1740</v>
      </c>
      <c r="C38">
        <v>222.55500000000001</v>
      </c>
      <c r="D38" s="1">
        <v>5.3121549999999989</v>
      </c>
      <c r="E38">
        <v>274239</v>
      </c>
      <c r="F38" s="16">
        <v>1.0018537279999999</v>
      </c>
      <c r="G38">
        <f t="shared" si="2"/>
        <v>0.97744405189200001</v>
      </c>
      <c r="H38">
        <f t="shared" si="3"/>
        <v>0.9988248746557562</v>
      </c>
    </row>
    <row r="39" spans="1:8" x14ac:dyDescent="0.3">
      <c r="A39">
        <v>4965</v>
      </c>
      <c r="B39">
        <v>1812</v>
      </c>
      <c r="C39">
        <v>177.96699999999998</v>
      </c>
      <c r="D39" s="1">
        <v>5.5347099999999987</v>
      </c>
      <c r="E39">
        <v>274249</v>
      </c>
      <c r="F39" s="16">
        <v>1.0112015080000001</v>
      </c>
      <c r="G39">
        <f t="shared" si="2"/>
        <v>0.97660421834400002</v>
      </c>
      <c r="H39">
        <f t="shared" si="3"/>
        <v>0.99796667040694109</v>
      </c>
    </row>
    <row r="40" spans="1:8" x14ac:dyDescent="0.3">
      <c r="A40">
        <v>4976</v>
      </c>
      <c r="B40">
        <v>1812</v>
      </c>
      <c r="C40">
        <v>67.326999999999998</v>
      </c>
      <c r="D40" s="1">
        <v>5.7126769999999985</v>
      </c>
      <c r="E40">
        <v>274282</v>
      </c>
      <c r="F40" s="16">
        <v>1.004562929</v>
      </c>
      <c r="G40">
        <f t="shared" si="2"/>
        <v>0.97593264207279995</v>
      </c>
      <c r="H40">
        <f t="shared" si="3"/>
        <v>0.99728040393101869</v>
      </c>
    </row>
    <row r="41" spans="1:8" x14ac:dyDescent="0.3">
      <c r="A41">
        <v>4978</v>
      </c>
      <c r="B41">
        <v>1</v>
      </c>
      <c r="C41">
        <v>1E-3</v>
      </c>
      <c r="D41" s="1">
        <v>5.7800039999999981</v>
      </c>
      <c r="E41">
        <v>274303</v>
      </c>
      <c r="F41" s="16"/>
      <c r="G41">
        <f t="shared" si="2"/>
        <v>0.9756785769056</v>
      </c>
      <c r="H41">
        <f t="shared" si="3"/>
        <v>0.99702078128735772</v>
      </c>
    </row>
    <row r="42" spans="1:8" x14ac:dyDescent="0.3">
      <c r="A42">
        <v>4979</v>
      </c>
      <c r="B42">
        <v>2028</v>
      </c>
      <c r="C42">
        <v>279.64699999999999</v>
      </c>
      <c r="D42" s="1">
        <v>5.7800049999999983</v>
      </c>
      <c r="E42">
        <v>274314</v>
      </c>
      <c r="F42" s="16">
        <v>1.002435637</v>
      </c>
      <c r="G42">
        <f t="shared" si="2"/>
        <v>0.97567857313200002</v>
      </c>
      <c r="H42">
        <f t="shared" si="3"/>
        <v>0.9970207774312132</v>
      </c>
    </row>
    <row r="43" spans="1:8" x14ac:dyDescent="0.3">
      <c r="A43">
        <v>4980</v>
      </c>
      <c r="B43">
        <v>2028</v>
      </c>
      <c r="C43">
        <v>392.553</v>
      </c>
      <c r="D43" s="1">
        <v>6.059651999999998</v>
      </c>
      <c r="E43">
        <v>274335</v>
      </c>
      <c r="F43" s="16">
        <v>1.004045665</v>
      </c>
      <c r="G43">
        <f t="shared" si="2"/>
        <v>0.97462329721279994</v>
      </c>
      <c r="H43">
        <f t="shared" si="3"/>
        <v>0.99594241817813678</v>
      </c>
    </row>
    <row r="44" spans="1:8" x14ac:dyDescent="0.3">
      <c r="A44">
        <v>4984</v>
      </c>
      <c r="B44">
        <v>2028</v>
      </c>
      <c r="C44">
        <v>11.917000000000002</v>
      </c>
      <c r="D44" s="1">
        <v>6.4522049999999984</v>
      </c>
      <c r="E44">
        <v>274382</v>
      </c>
      <c r="F44" s="16">
        <v>1.005713348</v>
      </c>
      <c r="G44">
        <f t="shared" si="2"/>
        <v>0.97314195921199997</v>
      </c>
      <c r="H44">
        <f t="shared" si="3"/>
        <v>0.9944286770692643</v>
      </c>
    </row>
    <row r="45" spans="1:8" x14ac:dyDescent="0.3">
      <c r="A45">
        <v>4985</v>
      </c>
      <c r="B45">
        <v>2028</v>
      </c>
      <c r="C45">
        <v>343.27699999999999</v>
      </c>
      <c r="D45" s="1">
        <v>6.4641219999999988</v>
      </c>
      <c r="E45">
        <v>274387</v>
      </c>
      <c r="F45" s="16">
        <v>1.009519925</v>
      </c>
      <c r="G45">
        <f t="shared" si="2"/>
        <v>0.97309698922080001</v>
      </c>
      <c r="H45">
        <f t="shared" si="3"/>
        <v>0.99438272339474287</v>
      </c>
    </row>
    <row r="46" spans="1:8" x14ac:dyDescent="0.3">
      <c r="A46">
        <v>4988</v>
      </c>
      <c r="B46">
        <v>2028</v>
      </c>
      <c r="C46">
        <v>389.90800000000002</v>
      </c>
      <c r="D46" s="1">
        <v>6.8073989999999984</v>
      </c>
      <c r="E46">
        <v>274420</v>
      </c>
      <c r="F46" s="16">
        <v>1.01537692</v>
      </c>
      <c r="G46">
        <f t="shared" si="2"/>
        <v>0.97180159913359998</v>
      </c>
      <c r="H46">
        <f t="shared" si="3"/>
        <v>0.99305899766438166</v>
      </c>
    </row>
    <row r="47" spans="1:8" x14ac:dyDescent="0.3">
      <c r="A47">
        <v>4990</v>
      </c>
      <c r="B47">
        <v>2028</v>
      </c>
      <c r="C47">
        <v>281.02299999999997</v>
      </c>
      <c r="D47" s="1">
        <v>7.1973069999999986</v>
      </c>
      <c r="E47">
        <v>274440</v>
      </c>
      <c r="F47" s="16">
        <v>1.012816419</v>
      </c>
      <c r="G47">
        <f t="shared" si="2"/>
        <v>0.97033024230480003</v>
      </c>
      <c r="H47">
        <f t="shared" si="3"/>
        <v>0.99155545605782602</v>
      </c>
    </row>
    <row r="48" spans="1:8" x14ac:dyDescent="0.3">
      <c r="A48">
        <v>5000</v>
      </c>
      <c r="B48">
        <v>1</v>
      </c>
      <c r="C48">
        <v>1.2E-2</v>
      </c>
      <c r="D48" s="1">
        <v>7.4783299999999988</v>
      </c>
      <c r="E48">
        <v>274894</v>
      </c>
      <c r="F48" s="16"/>
      <c r="G48">
        <f t="shared" si="2"/>
        <v>0.96926977391199998</v>
      </c>
      <c r="H48">
        <f t="shared" si="3"/>
        <v>0.99047179074985814</v>
      </c>
    </row>
    <row r="49" spans="1:8" x14ac:dyDescent="0.3">
      <c r="A49">
        <v>5004</v>
      </c>
      <c r="B49">
        <v>1</v>
      </c>
      <c r="C49">
        <v>4.8000000000000001E-2</v>
      </c>
      <c r="D49" s="1">
        <v>7.4783419999999987</v>
      </c>
      <c r="E49">
        <v>274943</v>
      </c>
      <c r="F49" s="16"/>
      <c r="G49">
        <f t="shared" si="2"/>
        <v>0.96926972862880001</v>
      </c>
      <c r="H49">
        <f t="shared" si="3"/>
        <v>0.99047174447612363</v>
      </c>
    </row>
    <row r="50" spans="1:8" x14ac:dyDescent="0.3">
      <c r="A50">
        <v>5005</v>
      </c>
      <c r="B50">
        <v>590</v>
      </c>
      <c r="C50">
        <v>55.295000000000002</v>
      </c>
      <c r="D50" s="1">
        <v>7.4783899999999983</v>
      </c>
      <c r="E50">
        <v>274953</v>
      </c>
      <c r="F50" s="16">
        <v>1.013010301</v>
      </c>
      <c r="G50">
        <f t="shared" si="2"/>
        <v>0.96926954749600003</v>
      </c>
      <c r="H50">
        <f t="shared" si="3"/>
        <v>0.99047155938118558</v>
      </c>
    </row>
    <row r="51" spans="1:8" x14ac:dyDescent="0.3">
      <c r="A51">
        <v>5013</v>
      </c>
      <c r="B51">
        <v>2028</v>
      </c>
      <c r="C51">
        <v>483.23200000000003</v>
      </c>
      <c r="D51" s="1">
        <v>7.5336849999999984</v>
      </c>
      <c r="E51">
        <v>274966</v>
      </c>
      <c r="F51" s="16">
        <v>1.0096974430000001</v>
      </c>
      <c r="G51">
        <f t="shared" si="2"/>
        <v>0.969060886284</v>
      </c>
      <c r="H51">
        <f t="shared" si="3"/>
        <v>0.99025833386866857</v>
      </c>
    </row>
    <row r="52" spans="1:8" x14ac:dyDescent="0.3">
      <c r="A52">
        <v>5017</v>
      </c>
      <c r="B52">
        <v>2028</v>
      </c>
      <c r="C52">
        <v>536.74900000000002</v>
      </c>
      <c r="D52" s="1">
        <v>8.0169169999999976</v>
      </c>
      <c r="E52">
        <v>274998</v>
      </c>
      <c r="F52" s="16">
        <v>1.005200777</v>
      </c>
      <c r="G52">
        <f t="shared" si="2"/>
        <v>0.96723736200879995</v>
      </c>
      <c r="H52">
        <f t="shared" si="3"/>
        <v>0.98839492142876173</v>
      </c>
    </row>
    <row r="53" spans="1:8" x14ac:dyDescent="0.3">
      <c r="A53">
        <v>5018</v>
      </c>
      <c r="B53">
        <v>1</v>
      </c>
      <c r="C53">
        <v>1E-3</v>
      </c>
      <c r="D53" s="1">
        <v>8.553665999999998</v>
      </c>
      <c r="E53">
        <v>275034</v>
      </c>
      <c r="F53" s="16"/>
      <c r="G53">
        <f t="shared" si="2"/>
        <v>0.96521188598240004</v>
      </c>
      <c r="H53">
        <f t="shared" si="3"/>
        <v>0.98632513970133595</v>
      </c>
    </row>
    <row r="54" spans="1:8" x14ac:dyDescent="0.3">
      <c r="A54">
        <v>5020</v>
      </c>
      <c r="B54">
        <v>2028</v>
      </c>
      <c r="C54">
        <v>453.90999999999997</v>
      </c>
      <c r="D54" s="1">
        <v>8.5536669999999972</v>
      </c>
      <c r="E54">
        <v>275059</v>
      </c>
      <c r="F54" s="16">
        <v>1.004023082</v>
      </c>
      <c r="G54">
        <f t="shared" si="2"/>
        <v>0.96521188220880005</v>
      </c>
      <c r="H54">
        <f t="shared" si="3"/>
        <v>0.98632513584519144</v>
      </c>
    </row>
    <row r="55" spans="1:8" x14ac:dyDescent="0.3">
      <c r="A55">
        <v>5021</v>
      </c>
      <c r="B55">
        <v>2028</v>
      </c>
      <c r="C55">
        <v>230.62300000000002</v>
      </c>
      <c r="D55" s="1">
        <v>9.0075769999999977</v>
      </c>
      <c r="E55">
        <v>275124</v>
      </c>
      <c r="F55" s="16">
        <v>1.005115097</v>
      </c>
      <c r="G55">
        <f t="shared" si="2"/>
        <v>0.96349900743280004</v>
      </c>
      <c r="H55">
        <f t="shared" si="3"/>
        <v>0.98457479327558084</v>
      </c>
    </row>
    <row r="56" spans="1:8" x14ac:dyDescent="0.3">
      <c r="A56">
        <v>5024</v>
      </c>
      <c r="B56">
        <v>2028</v>
      </c>
      <c r="C56">
        <v>222.66799999999998</v>
      </c>
      <c r="D56" s="1">
        <v>9.2381999999999973</v>
      </c>
      <c r="E56">
        <v>275282</v>
      </c>
      <c r="F56" s="16">
        <v>1.0133003359999999</v>
      </c>
      <c r="G56">
        <f t="shared" si="2"/>
        <v>0.96262872848000003</v>
      </c>
      <c r="H56">
        <f t="shared" si="3"/>
        <v>0.98368547765259107</v>
      </c>
    </row>
    <row r="57" spans="1:8" x14ac:dyDescent="0.3">
      <c r="A57">
        <v>5026</v>
      </c>
      <c r="B57">
        <v>2028</v>
      </c>
      <c r="C57">
        <v>442.80400000000003</v>
      </c>
      <c r="D57" s="1">
        <v>9.4608679999999978</v>
      </c>
      <c r="E57">
        <v>275309</v>
      </c>
      <c r="F57" s="16">
        <v>1.02049115</v>
      </c>
      <c r="G57">
        <f t="shared" si="2"/>
        <v>0.96178846851520006</v>
      </c>
      <c r="H57">
        <f t="shared" si="3"/>
        <v>0.98282683765944256</v>
      </c>
    </row>
    <row r="58" spans="1:8" x14ac:dyDescent="0.3">
      <c r="A58">
        <v>5027</v>
      </c>
      <c r="B58">
        <v>2028</v>
      </c>
      <c r="C58">
        <v>229.60599999999999</v>
      </c>
      <c r="D58" s="1">
        <v>9.9036719999999985</v>
      </c>
      <c r="E58">
        <v>275319</v>
      </c>
      <c r="F58" s="16">
        <v>1.032090306</v>
      </c>
      <c r="G58">
        <f t="shared" si="2"/>
        <v>0.96011750334080004</v>
      </c>
      <c r="H58">
        <f t="shared" si="3"/>
        <v>0.9811193214311289</v>
      </c>
    </row>
    <row r="59" spans="1:8" x14ac:dyDescent="0.3">
      <c r="A59">
        <v>5028</v>
      </c>
      <c r="B59">
        <v>2028</v>
      </c>
      <c r="C59">
        <v>122.584</v>
      </c>
      <c r="D59" s="1">
        <v>10.133277999999999</v>
      </c>
      <c r="E59">
        <v>275344</v>
      </c>
      <c r="F59" s="16">
        <v>1.035214595</v>
      </c>
      <c r="G59">
        <f t="shared" si="2"/>
        <v>0.95925106213919997</v>
      </c>
      <c r="H59">
        <f t="shared" si="3"/>
        <v>0.98023392750713945</v>
      </c>
    </row>
    <row r="60" spans="1:8" x14ac:dyDescent="0.3">
      <c r="A60">
        <v>5029</v>
      </c>
      <c r="B60">
        <v>2028</v>
      </c>
      <c r="C60">
        <v>163.679</v>
      </c>
      <c r="D60" s="1">
        <v>10.255861999999999</v>
      </c>
      <c r="E60">
        <v>275370</v>
      </c>
      <c r="F60" s="16">
        <v>1.036558278</v>
      </c>
      <c r="G60">
        <f t="shared" si="2"/>
        <v>0.95878847915679999</v>
      </c>
      <c r="H60">
        <f t="shared" si="3"/>
        <v>0.97976122588445402</v>
      </c>
    </row>
    <row r="61" spans="1:8" x14ac:dyDescent="0.3">
      <c r="A61">
        <v>5030</v>
      </c>
      <c r="B61">
        <v>2028</v>
      </c>
      <c r="C61">
        <v>576.30599999999993</v>
      </c>
      <c r="D61" s="1">
        <v>10.419540999999999</v>
      </c>
      <c r="E61">
        <v>275375</v>
      </c>
      <c r="F61" s="16">
        <v>1.0249755979999999</v>
      </c>
      <c r="G61">
        <f t="shared" si="2"/>
        <v>0.95817082008239995</v>
      </c>
      <c r="H61">
        <f t="shared" si="3"/>
        <v>0.97913005600176517</v>
      </c>
    </row>
    <row r="62" spans="1:8" x14ac:dyDescent="0.3">
      <c r="A62">
        <v>5038</v>
      </c>
      <c r="B62">
        <v>1884</v>
      </c>
      <c r="C62">
        <v>99.759</v>
      </c>
      <c r="D62" s="1">
        <v>10.995846999999999</v>
      </c>
      <c r="E62">
        <v>275656</v>
      </c>
      <c r="F62" s="16">
        <v>1.030643129</v>
      </c>
      <c r="G62">
        <f t="shared" si="2"/>
        <v>0.95599607176080004</v>
      </c>
      <c r="H62">
        <f t="shared" si="3"/>
        <v>0.97690773676464338</v>
      </c>
    </row>
    <row r="63" spans="1:8" x14ac:dyDescent="0.3">
      <c r="A63">
        <v>5043</v>
      </c>
      <c r="B63">
        <v>2064</v>
      </c>
      <c r="C63">
        <v>608.06200000000001</v>
      </c>
      <c r="D63" s="1">
        <v>11.095606</v>
      </c>
      <c r="E63">
        <v>275757</v>
      </c>
      <c r="F63" s="16">
        <v>1.018679101</v>
      </c>
      <c r="G63">
        <f t="shared" si="2"/>
        <v>0.95561962119840005</v>
      </c>
      <c r="H63">
        <f t="shared" si="3"/>
        <v>0.97652305164115683</v>
      </c>
    </row>
    <row r="64" spans="1:8" x14ac:dyDescent="0.3">
      <c r="A64">
        <v>5045</v>
      </c>
      <c r="B64">
        <v>2064</v>
      </c>
      <c r="C64">
        <v>784.29700000000003</v>
      </c>
      <c r="D64" s="1">
        <v>11.703668</v>
      </c>
      <c r="E64">
        <v>275828</v>
      </c>
      <c r="F64" s="16">
        <v>1.0252246730000001</v>
      </c>
      <c r="G64">
        <f t="shared" si="2"/>
        <v>0.9533250384352</v>
      </c>
      <c r="H64">
        <f t="shared" si="3"/>
        <v>0.97417827667792067</v>
      </c>
    </row>
    <row r="65" spans="1:8" x14ac:dyDescent="0.3">
      <c r="A65">
        <v>5048</v>
      </c>
      <c r="B65">
        <v>2064</v>
      </c>
      <c r="C65">
        <v>281.25699999999995</v>
      </c>
      <c r="D65" s="1">
        <v>12.487965000000001</v>
      </c>
      <c r="E65">
        <v>275886</v>
      </c>
      <c r="F65" s="16">
        <v>1.032526206</v>
      </c>
      <c r="G65">
        <f t="shared" si="2"/>
        <v>0.95036541527599994</v>
      </c>
      <c r="H65">
        <f t="shared" si="3"/>
        <v>0.97115391408111096</v>
      </c>
    </row>
    <row r="66" spans="1:8" x14ac:dyDescent="0.3">
      <c r="A66">
        <v>5052</v>
      </c>
      <c r="B66">
        <v>2064</v>
      </c>
      <c r="C66">
        <v>396.78100000000001</v>
      </c>
      <c r="D66" s="1">
        <v>12.769222000000001</v>
      </c>
      <c r="E66">
        <v>275911</v>
      </c>
      <c r="F66" s="16">
        <v>1.033171324</v>
      </c>
      <c r="G66">
        <f t="shared" ref="G66:G96" si="4">0.99749-0.0037736*D66</f>
        <v>0.94930406386080002</v>
      </c>
      <c r="H66">
        <f t="shared" si="3"/>
        <v>0.97006934643532006</v>
      </c>
    </row>
    <row r="67" spans="1:8" x14ac:dyDescent="0.3">
      <c r="A67">
        <v>5056</v>
      </c>
      <c r="B67">
        <v>2064</v>
      </c>
      <c r="C67">
        <v>25.395</v>
      </c>
      <c r="D67" s="1">
        <v>13.166003000000002</v>
      </c>
      <c r="E67">
        <v>275963</v>
      </c>
      <c r="F67" s="16">
        <v>1.03722314</v>
      </c>
      <c r="G67">
        <f t="shared" si="4"/>
        <v>0.94780677107919997</v>
      </c>
      <c r="H67">
        <f t="shared" si="3"/>
        <v>0.96853930154731882</v>
      </c>
    </row>
    <row r="68" spans="1:8" x14ac:dyDescent="0.3">
      <c r="A68">
        <v>5059</v>
      </c>
      <c r="B68">
        <v>2064</v>
      </c>
      <c r="C68">
        <v>63.573999999999998</v>
      </c>
      <c r="D68" s="1">
        <v>13.191398000000001</v>
      </c>
      <c r="E68">
        <v>276049</v>
      </c>
      <c r="F68" s="16"/>
      <c r="G68">
        <f t="shared" si="4"/>
        <v>0.94771094050719995</v>
      </c>
      <c r="H68">
        <f t="shared" si="3"/>
        <v>0.96844137475664382</v>
      </c>
    </row>
    <row r="69" spans="1:8" x14ac:dyDescent="0.3">
      <c r="A69">
        <v>5060</v>
      </c>
      <c r="B69">
        <v>2064</v>
      </c>
      <c r="C69">
        <v>139.422</v>
      </c>
      <c r="D69" s="1">
        <v>13.254972</v>
      </c>
      <c r="E69">
        <v>276092</v>
      </c>
      <c r="F69" s="16">
        <v>1.042093559</v>
      </c>
      <c r="G69">
        <f t="shared" si="4"/>
        <v>0.94747103766079999</v>
      </c>
      <c r="H69">
        <f t="shared" si="3"/>
        <v>0.96819622422345353</v>
      </c>
    </row>
    <row r="70" spans="1:8" x14ac:dyDescent="0.3">
      <c r="A70">
        <v>5068</v>
      </c>
      <c r="B70">
        <v>2064</v>
      </c>
      <c r="C70">
        <v>130.68600000000001</v>
      </c>
      <c r="D70" s="1">
        <v>13.394394</v>
      </c>
      <c r="E70">
        <v>276215</v>
      </c>
      <c r="F70" s="16"/>
      <c r="G70">
        <f t="shared" si="4"/>
        <v>0.94694491480160004</v>
      </c>
      <c r="H70">
        <f t="shared" si="3"/>
        <v>0.96765859283894951</v>
      </c>
    </row>
    <row r="71" spans="1:8" x14ac:dyDescent="0.3">
      <c r="A71">
        <v>5069</v>
      </c>
      <c r="B71">
        <v>2064</v>
      </c>
      <c r="C71">
        <v>618.34100000000001</v>
      </c>
      <c r="D71" s="1">
        <v>13.525080000000001</v>
      </c>
      <c r="E71">
        <v>276224</v>
      </c>
      <c r="F71" s="16">
        <v>1.0451100600000001</v>
      </c>
      <c r="G71">
        <f t="shared" si="4"/>
        <v>0.946451758112</v>
      </c>
      <c r="H71">
        <f t="shared" si="3"/>
        <v>0.96715464873317492</v>
      </c>
    </row>
    <row r="72" spans="1:8" x14ac:dyDescent="0.3">
      <c r="A72">
        <v>5071</v>
      </c>
      <c r="B72">
        <v>2064</v>
      </c>
      <c r="C72">
        <v>401.00200000000001</v>
      </c>
      <c r="D72" s="1">
        <v>14.143421</v>
      </c>
      <c r="E72">
        <v>276282</v>
      </c>
      <c r="F72" s="16">
        <v>1.0480147609999999</v>
      </c>
      <c r="G72">
        <f t="shared" si="4"/>
        <v>0.94411838651439994</v>
      </c>
      <c r="H72">
        <f t="shared" si="3"/>
        <v>0.96477023646017901</v>
      </c>
    </row>
    <row r="73" spans="1:8" x14ac:dyDescent="0.3">
      <c r="A73">
        <v>5072</v>
      </c>
      <c r="B73">
        <v>2064</v>
      </c>
      <c r="C73">
        <v>194.41199999999998</v>
      </c>
      <c r="D73" s="1">
        <v>14.544423</v>
      </c>
      <c r="E73">
        <v>276315</v>
      </c>
      <c r="F73" s="16">
        <v>1.048437998</v>
      </c>
      <c r="G73">
        <f t="shared" si="4"/>
        <v>0.94260516536719996</v>
      </c>
      <c r="H73">
        <f t="shared" si="3"/>
        <v>0.96322391478606084</v>
      </c>
    </row>
    <row r="74" spans="1:8" x14ac:dyDescent="0.3">
      <c r="A74">
        <v>5073</v>
      </c>
      <c r="B74">
        <v>2064</v>
      </c>
      <c r="C74">
        <v>554.39499999999998</v>
      </c>
      <c r="D74" s="1">
        <v>14.738835</v>
      </c>
      <c r="E74">
        <v>276349</v>
      </c>
      <c r="F74" s="16">
        <v>1.049427812</v>
      </c>
      <c r="G74">
        <f t="shared" si="4"/>
        <v>0.941871532244</v>
      </c>
      <c r="H74">
        <f t="shared" si="3"/>
        <v>0.96247423401312537</v>
      </c>
    </row>
    <row r="75" spans="1:8" x14ac:dyDescent="0.3">
      <c r="A75">
        <v>5076</v>
      </c>
      <c r="B75">
        <v>2064</v>
      </c>
      <c r="C75">
        <v>606.02599999999995</v>
      </c>
      <c r="D75" s="1">
        <v>15.293229999999999</v>
      </c>
      <c r="E75">
        <v>276437</v>
      </c>
      <c r="F75" s="16">
        <v>1.0532370740000001</v>
      </c>
      <c r="G75">
        <f t="shared" si="4"/>
        <v>0.93977946727200001</v>
      </c>
      <c r="H75">
        <f t="shared" si="3"/>
        <v>0.96033640675908993</v>
      </c>
    </row>
    <row r="76" spans="1:8" x14ac:dyDescent="0.3">
      <c r="A76">
        <v>5078</v>
      </c>
      <c r="B76">
        <v>2064</v>
      </c>
      <c r="C76">
        <v>586.54700000000003</v>
      </c>
      <c r="D76" s="1">
        <v>15.899255999999999</v>
      </c>
      <c r="E76">
        <v>276495</v>
      </c>
      <c r="F76" s="16">
        <v>1.0441331220000001</v>
      </c>
      <c r="G76">
        <f t="shared" si="4"/>
        <v>0.93749256755840005</v>
      </c>
      <c r="H76">
        <f t="shared" si="3"/>
        <v>0.95799948290614378</v>
      </c>
    </row>
    <row r="77" spans="1:8" x14ac:dyDescent="0.3">
      <c r="A77">
        <v>5080</v>
      </c>
      <c r="B77">
        <v>2064</v>
      </c>
      <c r="C77">
        <v>497.73199999999997</v>
      </c>
      <c r="D77" s="1">
        <v>16.485803000000001</v>
      </c>
      <c r="E77">
        <v>276525</v>
      </c>
      <c r="F77" s="16">
        <v>1.0458907719999999</v>
      </c>
      <c r="G77">
        <f t="shared" si="4"/>
        <v>0.9352791737992</v>
      </c>
      <c r="H77">
        <f t="shared" si="3"/>
        <v>0.9557376728927548</v>
      </c>
    </row>
    <row r="78" spans="1:8" x14ac:dyDescent="0.3">
      <c r="A78">
        <v>5083</v>
      </c>
      <c r="B78">
        <v>2064</v>
      </c>
      <c r="C78">
        <v>375.404</v>
      </c>
      <c r="D78" s="1">
        <v>16.983535</v>
      </c>
      <c r="E78">
        <v>276542</v>
      </c>
      <c r="F78" s="16">
        <v>1.0491313980000001</v>
      </c>
      <c r="G78">
        <f t="shared" si="4"/>
        <v>0.93340093232400001</v>
      </c>
      <c r="H78">
        <f t="shared" si="3"/>
        <v>0.95381834635697149</v>
      </c>
    </row>
    <row r="79" spans="1:8" x14ac:dyDescent="0.3">
      <c r="A79">
        <v>5085</v>
      </c>
      <c r="B79">
        <v>2064</v>
      </c>
      <c r="C79">
        <v>524.32399999999996</v>
      </c>
      <c r="D79" s="1">
        <v>17.358938999999999</v>
      </c>
      <c r="E79">
        <v>276581</v>
      </c>
      <c r="F79" s="16">
        <v>1.0478571080000001</v>
      </c>
      <c r="G79">
        <f t="shared" si="4"/>
        <v>0.93198430778959995</v>
      </c>
      <c r="H79">
        <f t="shared" si="3"/>
        <v>0.95237073427087049</v>
      </c>
    </row>
    <row r="80" spans="1:8" x14ac:dyDescent="0.3">
      <c r="A80">
        <v>5091</v>
      </c>
      <c r="B80">
        <v>2064</v>
      </c>
      <c r="C80">
        <v>307.33799999999997</v>
      </c>
      <c r="D80" s="1">
        <v>17.883262999999999</v>
      </c>
      <c r="E80">
        <v>276653</v>
      </c>
      <c r="F80" s="16">
        <v>1.0429242059999999</v>
      </c>
      <c r="G80">
        <f t="shared" si="4"/>
        <v>0.93000571874320004</v>
      </c>
      <c r="H80">
        <f t="shared" si="3"/>
        <v>0.95034886513939409</v>
      </c>
    </row>
    <row r="81" spans="1:8" x14ac:dyDescent="0.3">
      <c r="A81">
        <v>5093</v>
      </c>
      <c r="B81">
        <v>2064</v>
      </c>
      <c r="C81">
        <v>570.87700000000007</v>
      </c>
      <c r="D81" s="1">
        <v>18.190601000000001</v>
      </c>
      <c r="E81">
        <v>276775</v>
      </c>
      <c r="F81" s="16">
        <v>1.0462894730000001</v>
      </c>
      <c r="G81">
        <f t="shared" si="4"/>
        <v>0.92884594806639997</v>
      </c>
      <c r="H81">
        <f t="shared" si="3"/>
        <v>0.9491637253877715</v>
      </c>
    </row>
    <row r="82" spans="1:8" x14ac:dyDescent="0.3">
      <c r="A82">
        <v>5095</v>
      </c>
      <c r="B82">
        <v>2064</v>
      </c>
      <c r="C82">
        <v>574.2829999999999</v>
      </c>
      <c r="D82" s="1">
        <v>18.761478</v>
      </c>
      <c r="E82">
        <v>276807</v>
      </c>
      <c r="F82" s="16">
        <v>1.053112056</v>
      </c>
      <c r="G82">
        <f t="shared" si="4"/>
        <v>0.92669168661919998</v>
      </c>
      <c r="H82">
        <f t="shared" si="3"/>
        <v>0.94696234115937472</v>
      </c>
    </row>
    <row r="83" spans="1:8" x14ac:dyDescent="0.3">
      <c r="A83">
        <v>5096</v>
      </c>
      <c r="B83">
        <v>2064</v>
      </c>
      <c r="C83">
        <v>525.26599999999996</v>
      </c>
      <c r="D83" s="1">
        <v>19.335761000000002</v>
      </c>
      <c r="E83">
        <v>276831</v>
      </c>
      <c r="F83" s="16">
        <v>1.060077814</v>
      </c>
      <c r="G83">
        <f t="shared" si="4"/>
        <v>0.92452457229039997</v>
      </c>
      <c r="H83">
        <f t="shared" si="3"/>
        <v>0.94474782290266379</v>
      </c>
    </row>
    <row r="84" spans="1:8" x14ac:dyDescent="0.3">
      <c r="A84">
        <v>5097</v>
      </c>
      <c r="B84">
        <v>2064</v>
      </c>
      <c r="C84">
        <v>554.58500000000004</v>
      </c>
      <c r="D84" s="1">
        <v>19.861027</v>
      </c>
      <c r="E84">
        <v>276870</v>
      </c>
      <c r="F84" s="16">
        <v>1.065093866</v>
      </c>
      <c r="G84">
        <f t="shared" si="4"/>
        <v>0.92254242851279999</v>
      </c>
      <c r="H84">
        <f t="shared" si="3"/>
        <v>0.94272232128302769</v>
      </c>
    </row>
    <row r="85" spans="1:8" x14ac:dyDescent="0.3">
      <c r="A85">
        <v>5101</v>
      </c>
      <c r="B85">
        <v>2064</v>
      </c>
      <c r="C85">
        <v>186.911</v>
      </c>
      <c r="D85" s="1">
        <v>20.415611999999999</v>
      </c>
      <c r="E85">
        <v>276935</v>
      </c>
      <c r="F85" s="16">
        <v>1.0640654089999999</v>
      </c>
      <c r="G85">
        <f t="shared" si="4"/>
        <v>0.92044964655679995</v>
      </c>
      <c r="H85">
        <f t="shared" si="3"/>
        <v>0.94058376136152888</v>
      </c>
    </row>
    <row r="86" spans="1:8" x14ac:dyDescent="0.3">
      <c r="A86">
        <v>5102</v>
      </c>
      <c r="B86">
        <v>2064</v>
      </c>
      <c r="C86">
        <v>544.55799999999999</v>
      </c>
      <c r="D86" s="1">
        <v>20.602522999999998</v>
      </c>
      <c r="E86">
        <v>276940</v>
      </c>
      <c r="F86" s="16">
        <v>1.065305591</v>
      </c>
      <c r="G86">
        <f t="shared" si="4"/>
        <v>0.91974431920720001</v>
      </c>
      <c r="H86">
        <f t="shared" si="3"/>
        <v>0.93986300552881219</v>
      </c>
    </row>
    <row r="87" spans="1:8" x14ac:dyDescent="0.3">
      <c r="A87">
        <v>5105</v>
      </c>
      <c r="B87">
        <v>2064</v>
      </c>
      <c r="C87">
        <v>730.9</v>
      </c>
      <c r="D87" s="1">
        <v>21.147080999999996</v>
      </c>
      <c r="E87">
        <v>277069</v>
      </c>
      <c r="F87" s="16">
        <v>1.0825963759999999</v>
      </c>
      <c r="G87">
        <f t="shared" si="4"/>
        <v>0.91768937513839999</v>
      </c>
      <c r="H87">
        <f t="shared" si="3"/>
        <v>0.9377631111686483</v>
      </c>
    </row>
    <row r="88" spans="1:8" x14ac:dyDescent="0.3">
      <c r="A88">
        <v>5106</v>
      </c>
      <c r="B88">
        <v>2064</v>
      </c>
      <c r="C88">
        <v>497.154</v>
      </c>
      <c r="D88" s="1">
        <v>21.877980999999995</v>
      </c>
      <c r="E88">
        <v>277093</v>
      </c>
      <c r="F88" s="16">
        <v>1.0723713909999999</v>
      </c>
      <c r="G88">
        <f t="shared" si="4"/>
        <v>0.91493125089839999</v>
      </c>
      <c r="H88">
        <f t="shared" si="3"/>
        <v>0.93494465512201264</v>
      </c>
    </row>
    <row r="89" spans="1:8" x14ac:dyDescent="0.3">
      <c r="A89">
        <v>5107</v>
      </c>
      <c r="B89">
        <v>2064</v>
      </c>
      <c r="C89">
        <v>199.94800000000001</v>
      </c>
      <c r="D89" s="1">
        <v>22.375134999999993</v>
      </c>
      <c r="E89">
        <v>277126</v>
      </c>
      <c r="F89" s="16">
        <v>1.075005811</v>
      </c>
      <c r="G89">
        <f t="shared" si="4"/>
        <v>0.91305519056399997</v>
      </c>
      <c r="H89">
        <f t="shared" si="3"/>
        <v>0.93302755743777532</v>
      </c>
    </row>
    <row r="90" spans="1:8" x14ac:dyDescent="0.3">
      <c r="A90">
        <v>5108</v>
      </c>
      <c r="B90">
        <v>2064</v>
      </c>
      <c r="C90">
        <v>153.51900000000001</v>
      </c>
      <c r="D90" s="1">
        <v>22.575082999999992</v>
      </c>
      <c r="E90">
        <v>277148</v>
      </c>
      <c r="F90" s="16">
        <v>1.0749852799999999</v>
      </c>
      <c r="G90">
        <f t="shared" si="4"/>
        <v>0.91230066679120003</v>
      </c>
      <c r="H90">
        <f t="shared" si="3"/>
        <v>0.93225652904864864</v>
      </c>
    </row>
    <row r="91" spans="1:8" x14ac:dyDescent="0.3">
      <c r="A91">
        <v>5109</v>
      </c>
      <c r="B91">
        <v>2064</v>
      </c>
      <c r="C91">
        <v>408.61200000000002</v>
      </c>
      <c r="D91" s="1">
        <v>22.728601999999992</v>
      </c>
      <c r="E91">
        <v>277166</v>
      </c>
      <c r="F91" s="16">
        <v>1.0787139480000001</v>
      </c>
      <c r="G91">
        <f t="shared" si="4"/>
        <v>0.91172134749279998</v>
      </c>
      <c r="H91">
        <f t="shared" si="3"/>
        <v>0.93166453759451884</v>
      </c>
    </row>
    <row r="92" spans="1:8" x14ac:dyDescent="0.3">
      <c r="A92">
        <v>5110</v>
      </c>
      <c r="B92">
        <v>2064</v>
      </c>
      <c r="C92">
        <v>38.783999999999999</v>
      </c>
      <c r="D92" s="1">
        <v>23.137213999999993</v>
      </c>
      <c r="E92">
        <v>277180</v>
      </c>
      <c r="F92" s="16">
        <v>1.08073408</v>
      </c>
      <c r="G92">
        <f t="shared" si="4"/>
        <v>0.91017940924960006</v>
      </c>
      <c r="H92">
        <f t="shared" si="3"/>
        <v>0.93008887066042689</v>
      </c>
    </row>
    <row r="93" spans="1:8" x14ac:dyDescent="0.3">
      <c r="A93">
        <v>5111</v>
      </c>
      <c r="B93">
        <v>2064</v>
      </c>
      <c r="C93">
        <v>483.55200000000002</v>
      </c>
      <c r="D93" s="1">
        <v>23.175997999999993</v>
      </c>
      <c r="E93">
        <v>277194</v>
      </c>
      <c r="F93" s="16">
        <v>1.088507629</v>
      </c>
      <c r="G93">
        <f t="shared" si="4"/>
        <v>0.91003305394720002</v>
      </c>
      <c r="H93">
        <f t="shared" si="3"/>
        <v>0.92993931395046281</v>
      </c>
    </row>
    <row r="94" spans="1:8" x14ac:dyDescent="0.3">
      <c r="A94">
        <v>5112</v>
      </c>
      <c r="B94">
        <v>2064</v>
      </c>
      <c r="C94">
        <v>125.393</v>
      </c>
      <c r="D94" s="1">
        <v>23.659549999999992</v>
      </c>
      <c r="E94">
        <v>277216</v>
      </c>
      <c r="F94" s="16"/>
      <c r="G94">
        <f t="shared" si="4"/>
        <v>0.90820832212000002</v>
      </c>
      <c r="H94">
        <f t="shared" si="3"/>
        <v>0.92807466754430235</v>
      </c>
    </row>
    <row r="95" spans="1:8" x14ac:dyDescent="0.3">
      <c r="A95">
        <v>5116</v>
      </c>
      <c r="B95">
        <v>2064</v>
      </c>
      <c r="C95">
        <v>172.57900000000001</v>
      </c>
      <c r="D95" s="1">
        <v>23.784942999999991</v>
      </c>
      <c r="E95">
        <v>277305</v>
      </c>
      <c r="F95" s="16">
        <v>1.0878067840000001</v>
      </c>
      <c r="G95">
        <f t="shared" si="4"/>
        <v>0.90773513909519998</v>
      </c>
      <c r="H95">
        <f t="shared" si="3"/>
        <v>0.92759113401159499</v>
      </c>
    </row>
    <row r="96" spans="1:8" x14ac:dyDescent="0.3">
      <c r="A96">
        <v>5117</v>
      </c>
      <c r="B96">
        <v>2064</v>
      </c>
      <c r="C96">
        <v>72.876999999999995</v>
      </c>
      <c r="D96" s="1">
        <v>23.95752199999999</v>
      </c>
      <c r="E96">
        <v>277420</v>
      </c>
      <c r="F96" s="16">
        <v>1.083790746</v>
      </c>
      <c r="G96">
        <f t="shared" si="4"/>
        <v>0.9070838949808</v>
      </c>
      <c r="H96">
        <f t="shared" si="3"/>
        <v>0.9269256444424715</v>
      </c>
    </row>
    <row r="97" spans="1:8" x14ac:dyDescent="0.3">
      <c r="A97">
        <v>5136</v>
      </c>
      <c r="B97">
        <v>1</v>
      </c>
      <c r="C97">
        <v>2.4540000000000002</v>
      </c>
      <c r="D97" s="1">
        <v>24.030398999999989</v>
      </c>
      <c r="E97">
        <v>277792</v>
      </c>
      <c r="F97" s="16"/>
      <c r="G97">
        <f t="shared" ref="G97:G116" si="5">1.03007726-0.0036041*D97</f>
        <v>0.94346929896410014</v>
      </c>
      <c r="H97">
        <f t="shared" si="3"/>
        <v>0.96410695062830565</v>
      </c>
    </row>
    <row r="98" spans="1:8" x14ac:dyDescent="0.3">
      <c r="A98">
        <v>5137</v>
      </c>
      <c r="B98">
        <v>1</v>
      </c>
      <c r="C98">
        <v>6.8620000000000001</v>
      </c>
      <c r="D98" s="1">
        <v>24.032852999999989</v>
      </c>
      <c r="E98">
        <v>277798</v>
      </c>
      <c r="F98" s="16"/>
      <c r="G98">
        <f t="shared" si="5"/>
        <v>0.94346045450270011</v>
      </c>
      <c r="H98">
        <f t="shared" ref="H98:H161" si="6">G98/G$33</f>
        <v>0.96409791270124257</v>
      </c>
    </row>
    <row r="99" spans="1:8" x14ac:dyDescent="0.3">
      <c r="A99">
        <v>5149</v>
      </c>
      <c r="B99">
        <v>2</v>
      </c>
      <c r="C99">
        <v>5.0999999999999997E-2</v>
      </c>
      <c r="D99" s="1">
        <v>24.03971499999999</v>
      </c>
      <c r="E99">
        <v>277932</v>
      </c>
      <c r="F99" s="16"/>
      <c r="G99">
        <f t="shared" si="5"/>
        <v>0.94343572316850011</v>
      </c>
      <c r="H99">
        <f t="shared" si="6"/>
        <v>0.96407264038848506</v>
      </c>
    </row>
    <row r="100" spans="1:8" x14ac:dyDescent="0.3">
      <c r="A100">
        <v>5151</v>
      </c>
      <c r="B100">
        <v>578</v>
      </c>
      <c r="C100">
        <v>58.521000000000001</v>
      </c>
      <c r="D100" s="1">
        <v>24.03976599999999</v>
      </c>
      <c r="E100">
        <v>277981</v>
      </c>
      <c r="F100" s="16">
        <v>1.0426564890000001</v>
      </c>
      <c r="G100">
        <f t="shared" si="5"/>
        <v>0.94343553935940017</v>
      </c>
      <c r="H100">
        <f t="shared" si="6"/>
        <v>0.964072452558705</v>
      </c>
    </row>
    <row r="101" spans="1:8" x14ac:dyDescent="0.3">
      <c r="A101">
        <v>5154</v>
      </c>
      <c r="B101">
        <v>2064</v>
      </c>
      <c r="C101">
        <v>378.19100000000003</v>
      </c>
      <c r="D101" s="1">
        <v>24.098286999999988</v>
      </c>
      <c r="E101">
        <v>278017</v>
      </c>
      <c r="F101" s="16">
        <v>1.0427864280000001</v>
      </c>
      <c r="G101">
        <f t="shared" si="5"/>
        <v>0.94322462382330019</v>
      </c>
      <c r="H101">
        <f t="shared" si="6"/>
        <v>0.96385692341051465</v>
      </c>
    </row>
    <row r="102" spans="1:8" x14ac:dyDescent="0.3">
      <c r="A102">
        <v>5161</v>
      </c>
      <c r="B102">
        <v>2064</v>
      </c>
      <c r="C102">
        <v>349.22500000000002</v>
      </c>
      <c r="D102" s="1">
        <v>24.47647799999999</v>
      </c>
      <c r="E102">
        <v>278167</v>
      </c>
      <c r="F102" s="16">
        <v>1.0386850519999999</v>
      </c>
      <c r="G102">
        <f t="shared" si="5"/>
        <v>0.94186158564020017</v>
      </c>
      <c r="H102">
        <f t="shared" si="6"/>
        <v>0.96246406983516108</v>
      </c>
    </row>
    <row r="103" spans="1:8" x14ac:dyDescent="0.3">
      <c r="A103">
        <v>5162</v>
      </c>
      <c r="B103">
        <v>2064</v>
      </c>
      <c r="C103">
        <v>42.224999999999994</v>
      </c>
      <c r="D103" s="1">
        <v>24.82570299999999</v>
      </c>
      <c r="E103">
        <v>278193</v>
      </c>
      <c r="F103" s="16">
        <v>1.04377466</v>
      </c>
      <c r="G103">
        <f t="shared" si="5"/>
        <v>0.94060294381770015</v>
      </c>
      <c r="H103">
        <f t="shared" si="6"/>
        <v>0.96117789620899641</v>
      </c>
    </row>
    <row r="104" spans="1:8" x14ac:dyDescent="0.3">
      <c r="A104">
        <v>5163</v>
      </c>
      <c r="B104">
        <v>2064</v>
      </c>
      <c r="C104">
        <v>363.16</v>
      </c>
      <c r="D104" s="1">
        <v>24.867927999999988</v>
      </c>
      <c r="E104">
        <v>278239</v>
      </c>
      <c r="F104" s="16">
        <v>1.0420938019999999</v>
      </c>
      <c r="G104">
        <f t="shared" si="5"/>
        <v>0.94045076069520017</v>
      </c>
      <c r="H104">
        <f t="shared" si="6"/>
        <v>0.96102238419993402</v>
      </c>
    </row>
    <row r="105" spans="1:8" x14ac:dyDescent="0.3">
      <c r="A105">
        <v>5169</v>
      </c>
      <c r="B105">
        <v>2064</v>
      </c>
      <c r="C105">
        <v>33.742999999999995</v>
      </c>
      <c r="D105" s="1">
        <v>25.231087999999989</v>
      </c>
      <c r="E105">
        <v>278273</v>
      </c>
      <c r="F105" s="16">
        <v>1.044079749</v>
      </c>
      <c r="G105">
        <f t="shared" si="5"/>
        <v>0.93914189573920015</v>
      </c>
      <c r="H105">
        <f t="shared" si="6"/>
        <v>0.95968488884857606</v>
      </c>
    </row>
    <row r="106" spans="1:8" x14ac:dyDescent="0.3">
      <c r="A106">
        <v>5170</v>
      </c>
      <c r="B106">
        <v>2064</v>
      </c>
      <c r="C106">
        <v>26.637</v>
      </c>
      <c r="D106" s="1">
        <v>25.26483099999999</v>
      </c>
      <c r="E106">
        <v>278288</v>
      </c>
      <c r="F106" s="16">
        <v>1.0382657230000001</v>
      </c>
      <c r="G106">
        <f t="shared" si="5"/>
        <v>0.93902028259290016</v>
      </c>
      <c r="H106">
        <f t="shared" si="6"/>
        <v>0.95956061550999017</v>
      </c>
    </row>
    <row r="107" spans="1:8" x14ac:dyDescent="0.3">
      <c r="A107">
        <v>5173</v>
      </c>
      <c r="B107">
        <v>2064</v>
      </c>
      <c r="C107">
        <v>447.036</v>
      </c>
      <c r="D107" s="1">
        <v>25.291467999999991</v>
      </c>
      <c r="E107">
        <v>278308</v>
      </c>
      <c r="F107" s="16">
        <v>1.053633638</v>
      </c>
      <c r="G107">
        <f t="shared" si="5"/>
        <v>0.93892428018120011</v>
      </c>
      <c r="H107">
        <f t="shared" si="6"/>
        <v>0.95946251312075637</v>
      </c>
    </row>
    <row r="108" spans="1:8" x14ac:dyDescent="0.3">
      <c r="A108">
        <v>5179</v>
      </c>
      <c r="B108">
        <v>2064</v>
      </c>
      <c r="C108">
        <v>154.376</v>
      </c>
      <c r="D108" s="1">
        <v>25.738503999999992</v>
      </c>
      <c r="E108">
        <v>278315</v>
      </c>
      <c r="F108" s="16">
        <v>1.0558378319999999</v>
      </c>
      <c r="G108">
        <f t="shared" si="5"/>
        <v>0.93731311773360015</v>
      </c>
      <c r="H108">
        <f t="shared" si="6"/>
        <v>0.95781610775703341</v>
      </c>
    </row>
    <row r="109" spans="1:8" x14ac:dyDescent="0.3">
      <c r="A109">
        <v>5181</v>
      </c>
      <c r="B109">
        <v>2064</v>
      </c>
      <c r="C109">
        <v>381.47400000000005</v>
      </c>
      <c r="D109" s="1">
        <v>25.892879999999991</v>
      </c>
      <c r="E109">
        <v>278345</v>
      </c>
      <c r="F109" s="16">
        <v>1.0502221329999999</v>
      </c>
      <c r="G109">
        <f t="shared" si="5"/>
        <v>0.9367567311920002</v>
      </c>
      <c r="H109">
        <f t="shared" si="6"/>
        <v>0.95724755069578982</v>
      </c>
    </row>
    <row r="110" spans="1:8" x14ac:dyDescent="0.3">
      <c r="A110">
        <v>5183</v>
      </c>
      <c r="B110">
        <v>2161</v>
      </c>
      <c r="C110">
        <v>321.06099999999998</v>
      </c>
      <c r="D110" s="1">
        <v>26.274353999999992</v>
      </c>
      <c r="E110">
        <v>278406</v>
      </c>
      <c r="F110" s="16">
        <v>1.04847395</v>
      </c>
      <c r="G110">
        <f t="shared" si="5"/>
        <v>0.93538186074860019</v>
      </c>
      <c r="H110">
        <f t="shared" si="6"/>
        <v>0.95584260603871329</v>
      </c>
    </row>
    <row r="111" spans="1:8" x14ac:dyDescent="0.3">
      <c r="A111">
        <v>5187</v>
      </c>
      <c r="B111">
        <v>2160</v>
      </c>
      <c r="C111">
        <v>302.70499999999998</v>
      </c>
      <c r="D111" s="1">
        <v>26.595414999999992</v>
      </c>
      <c r="E111">
        <v>278509</v>
      </c>
      <c r="F111" s="16">
        <v>1.0503085969999999</v>
      </c>
      <c r="G111">
        <f t="shared" si="5"/>
        <v>0.93422472479850016</v>
      </c>
      <c r="H111">
        <f t="shared" si="6"/>
        <v>0.95466015864637288</v>
      </c>
    </row>
    <row r="112" spans="1:8" x14ac:dyDescent="0.3">
      <c r="A112">
        <v>5194</v>
      </c>
      <c r="B112">
        <v>2</v>
      </c>
      <c r="C112">
        <v>9.0000000000000011E-3</v>
      </c>
      <c r="D112" s="1">
        <v>26.898119999999992</v>
      </c>
      <c r="E112">
        <v>278761</v>
      </c>
      <c r="F112" s="16"/>
      <c r="G112">
        <f t="shared" si="5"/>
        <v>0.93313374570800012</v>
      </c>
      <c r="H112">
        <f t="shared" si="6"/>
        <v>0.95354531524309938</v>
      </c>
    </row>
    <row r="113" spans="1:8" x14ac:dyDescent="0.3">
      <c r="A113">
        <v>5196</v>
      </c>
      <c r="B113">
        <v>2160</v>
      </c>
      <c r="C113">
        <v>5.907</v>
      </c>
      <c r="D113" s="1">
        <v>26.89812899999999</v>
      </c>
      <c r="E113">
        <v>278765</v>
      </c>
      <c r="F113" s="16"/>
      <c r="G113">
        <f t="shared" si="5"/>
        <v>0.93313371327110017</v>
      </c>
      <c r="H113">
        <f t="shared" si="6"/>
        <v>0.95354528209666767</v>
      </c>
    </row>
    <row r="114" spans="1:8" x14ac:dyDescent="0.3">
      <c r="A114">
        <v>5197</v>
      </c>
      <c r="B114">
        <v>2160</v>
      </c>
      <c r="C114">
        <v>185.41399999999999</v>
      </c>
      <c r="D114" s="1">
        <v>26.904035999999991</v>
      </c>
      <c r="E114">
        <v>278769</v>
      </c>
      <c r="F114" s="16">
        <v>1.0531842410000001</v>
      </c>
      <c r="G114">
        <f t="shared" si="5"/>
        <v>0.93311242385240012</v>
      </c>
      <c r="H114">
        <f t="shared" si="6"/>
        <v>0.95352352698861476</v>
      </c>
    </row>
    <row r="115" spans="1:8" x14ac:dyDescent="0.3">
      <c r="A115">
        <v>5198</v>
      </c>
      <c r="B115">
        <v>2160</v>
      </c>
      <c r="C115">
        <v>455.19199999999995</v>
      </c>
      <c r="D115" s="1">
        <v>27.089449999999992</v>
      </c>
      <c r="E115">
        <v>278801</v>
      </c>
      <c r="F115" s="16">
        <v>1.05349523</v>
      </c>
      <c r="G115">
        <f t="shared" si="5"/>
        <v>0.93244417325500017</v>
      </c>
      <c r="H115">
        <f t="shared" si="6"/>
        <v>0.95284065893300107</v>
      </c>
    </row>
    <row r="116" spans="1:8" x14ac:dyDescent="0.3">
      <c r="A116">
        <v>5199</v>
      </c>
      <c r="B116">
        <v>2208</v>
      </c>
      <c r="C116">
        <v>527.14</v>
      </c>
      <c r="D116" s="1">
        <v>27.544641999999993</v>
      </c>
      <c r="E116">
        <v>278819</v>
      </c>
      <c r="F116" s="16">
        <v>1.053414281</v>
      </c>
      <c r="G116">
        <f t="shared" si="5"/>
        <v>0.93080361576780013</v>
      </c>
      <c r="H116">
        <f t="shared" si="6"/>
        <v>0.9511642155362191</v>
      </c>
    </row>
    <row r="117" spans="1:8" x14ac:dyDescent="0.3">
      <c r="A117">
        <v>5205</v>
      </c>
      <c r="B117">
        <v>1728</v>
      </c>
      <c r="C117">
        <v>231.249</v>
      </c>
      <c r="D117" s="1">
        <v>28.071781999999992</v>
      </c>
      <c r="E117">
        <v>278873</v>
      </c>
      <c r="F117" s="16">
        <v>1.0456643430000001</v>
      </c>
      <c r="G117">
        <f t="shared" ref="G117:G149" si="7">1.20194981-0.0090217*D117</f>
        <v>0.94869461433059987</v>
      </c>
      <c r="H117">
        <f t="shared" si="6"/>
        <v>0.96944656567417797</v>
      </c>
    </row>
    <row r="118" spans="1:8" x14ac:dyDescent="0.3">
      <c r="A118">
        <v>5206</v>
      </c>
      <c r="B118">
        <v>2208</v>
      </c>
      <c r="C118">
        <v>109.598</v>
      </c>
      <c r="D118" s="1">
        <v>28.30303099999999</v>
      </c>
      <c r="E118">
        <v>278923</v>
      </c>
      <c r="F118" s="16">
        <v>1.0444791550000001</v>
      </c>
      <c r="G118">
        <f t="shared" si="7"/>
        <v>0.94660835522729991</v>
      </c>
      <c r="H118">
        <f t="shared" si="6"/>
        <v>0.96731467128767112</v>
      </c>
    </row>
    <row r="119" spans="1:8" x14ac:dyDescent="0.3">
      <c r="A119">
        <v>5209</v>
      </c>
      <c r="B119">
        <v>2208</v>
      </c>
      <c r="C119">
        <v>44.002000000000002</v>
      </c>
      <c r="D119" s="1">
        <v>28.412628999999988</v>
      </c>
      <c r="E119">
        <v>278957</v>
      </c>
      <c r="F119" s="16">
        <v>1.0431245060000001</v>
      </c>
      <c r="G119">
        <f t="shared" si="7"/>
        <v>0.94561959495070003</v>
      </c>
      <c r="H119">
        <f t="shared" si="6"/>
        <v>0.96630428265475876</v>
      </c>
    </row>
    <row r="120" spans="1:8" x14ac:dyDescent="0.3">
      <c r="A120">
        <v>5210</v>
      </c>
      <c r="B120">
        <v>2208</v>
      </c>
      <c r="C120">
        <v>134.08500000000001</v>
      </c>
      <c r="D120" s="1">
        <v>28.456630999999987</v>
      </c>
      <c r="E120">
        <v>278962</v>
      </c>
      <c r="F120" s="16"/>
      <c r="G120">
        <f t="shared" si="7"/>
        <v>0.94522262210730001</v>
      </c>
      <c r="H120">
        <f t="shared" si="6"/>
        <v>0.96589862634145551</v>
      </c>
    </row>
    <row r="121" spans="1:8" x14ac:dyDescent="0.3">
      <c r="A121">
        <v>5211</v>
      </c>
      <c r="B121">
        <v>2208</v>
      </c>
      <c r="C121">
        <v>438.90700000000004</v>
      </c>
      <c r="D121" s="1">
        <v>28.590715999999986</v>
      </c>
      <c r="E121">
        <v>278969</v>
      </c>
      <c r="F121" s="16">
        <v>1.0417365110000001</v>
      </c>
      <c r="G121">
        <f t="shared" si="7"/>
        <v>0.94401294746280007</v>
      </c>
      <c r="H121">
        <f t="shared" si="6"/>
        <v>0.96466249101194157</v>
      </c>
    </row>
    <row r="122" spans="1:8" x14ac:dyDescent="0.3">
      <c r="A122">
        <v>5213</v>
      </c>
      <c r="B122">
        <v>2208</v>
      </c>
      <c r="C122">
        <v>39.498000000000005</v>
      </c>
      <c r="D122" s="1">
        <v>29.029622999999987</v>
      </c>
      <c r="E122">
        <v>278986</v>
      </c>
      <c r="F122" s="16">
        <v>1.0437304190000001</v>
      </c>
      <c r="G122">
        <f t="shared" si="7"/>
        <v>0.94005326018089996</v>
      </c>
      <c r="H122">
        <f t="shared" si="6"/>
        <v>0.96061618867334297</v>
      </c>
    </row>
    <row r="123" spans="1:8" x14ac:dyDescent="0.3">
      <c r="A123">
        <v>5219</v>
      </c>
      <c r="B123">
        <v>2028</v>
      </c>
      <c r="C123">
        <v>175.29399999999998</v>
      </c>
      <c r="D123" s="1">
        <v>29.069120999999985</v>
      </c>
      <c r="E123">
        <v>279024</v>
      </c>
      <c r="F123" s="16">
        <v>1.043969081</v>
      </c>
      <c r="G123">
        <f t="shared" si="7"/>
        <v>0.93969692107430003</v>
      </c>
      <c r="H123">
        <f t="shared" si="6"/>
        <v>0.96025205492799393</v>
      </c>
    </row>
    <row r="124" spans="1:8" x14ac:dyDescent="0.3">
      <c r="A124">
        <v>5222</v>
      </c>
      <c r="B124">
        <v>2028</v>
      </c>
      <c r="C124">
        <v>77.926000000000002</v>
      </c>
      <c r="D124" s="1">
        <v>29.244414999999986</v>
      </c>
      <c r="E124">
        <v>279071</v>
      </c>
      <c r="F124" s="16">
        <v>1.038706774</v>
      </c>
      <c r="G124">
        <f t="shared" si="7"/>
        <v>0.93811547119450001</v>
      </c>
      <c r="H124">
        <f t="shared" si="6"/>
        <v>0.95863601207121041</v>
      </c>
    </row>
    <row r="125" spans="1:8" x14ac:dyDescent="0.3">
      <c r="A125">
        <v>5223</v>
      </c>
      <c r="B125">
        <v>2028</v>
      </c>
      <c r="C125">
        <v>41.650999999999996</v>
      </c>
      <c r="D125" s="1">
        <v>29.322340999999987</v>
      </c>
      <c r="E125">
        <v>279080</v>
      </c>
      <c r="F125" s="16">
        <v>1.040817981</v>
      </c>
      <c r="G125">
        <f t="shared" si="7"/>
        <v>0.93741244620029995</v>
      </c>
      <c r="H125">
        <f t="shared" si="6"/>
        <v>0.95791760895611389</v>
      </c>
    </row>
    <row r="126" spans="1:8" x14ac:dyDescent="0.3">
      <c r="A126">
        <v>5229</v>
      </c>
      <c r="B126">
        <v>2208</v>
      </c>
      <c r="C126">
        <v>219.715</v>
      </c>
      <c r="D126" s="1">
        <v>29.363991999999989</v>
      </c>
      <c r="E126">
        <v>279115</v>
      </c>
      <c r="F126" s="16">
        <v>1.053288459</v>
      </c>
      <c r="G126">
        <f t="shared" si="7"/>
        <v>0.93703668337359991</v>
      </c>
      <c r="H126">
        <f t="shared" si="6"/>
        <v>0.95753362661200692</v>
      </c>
    </row>
    <row r="127" spans="1:8" x14ac:dyDescent="0.3">
      <c r="A127">
        <v>5246</v>
      </c>
      <c r="B127">
        <v>2</v>
      </c>
      <c r="C127">
        <v>2.5000000000000001E-2</v>
      </c>
      <c r="D127" s="1">
        <v>29.58370699999999</v>
      </c>
      <c r="E127">
        <v>279473</v>
      </c>
      <c r="F127" s="16"/>
      <c r="G127">
        <f t="shared" si="7"/>
        <v>0.93505448055810003</v>
      </c>
      <c r="H127">
        <f t="shared" si="6"/>
        <v>0.95550806466306304</v>
      </c>
    </row>
    <row r="128" spans="1:8" x14ac:dyDescent="0.3">
      <c r="A128">
        <v>5247</v>
      </c>
      <c r="B128">
        <v>578</v>
      </c>
      <c r="C128">
        <v>9.1430000000000007</v>
      </c>
      <c r="D128" s="1">
        <v>29.583731999999991</v>
      </c>
      <c r="E128">
        <v>279479</v>
      </c>
      <c r="F128" s="16">
        <v>1.048595543</v>
      </c>
      <c r="G128">
        <f t="shared" si="7"/>
        <v>0.93505425501560002</v>
      </c>
      <c r="H128">
        <f t="shared" si="6"/>
        <v>0.95550783418699758</v>
      </c>
    </row>
    <row r="129" spans="1:8" x14ac:dyDescent="0.3">
      <c r="A129">
        <v>5251</v>
      </c>
      <c r="B129">
        <v>2208</v>
      </c>
      <c r="C129">
        <v>249.42</v>
      </c>
      <c r="D129" s="1">
        <v>29.592874999999992</v>
      </c>
      <c r="E129">
        <v>279588</v>
      </c>
      <c r="F129" s="16">
        <v>1.0471006410000001</v>
      </c>
      <c r="G129">
        <f t="shared" si="7"/>
        <v>0.93497176961249995</v>
      </c>
      <c r="H129">
        <f t="shared" si="6"/>
        <v>0.95542354448033573</v>
      </c>
    </row>
    <row r="130" spans="1:8" x14ac:dyDescent="0.3">
      <c r="A130">
        <v>5253</v>
      </c>
      <c r="B130">
        <v>2208</v>
      </c>
      <c r="C130">
        <v>453.04500000000002</v>
      </c>
      <c r="D130" s="1">
        <v>29.842294999999993</v>
      </c>
      <c r="E130">
        <v>279653</v>
      </c>
      <c r="F130" s="16">
        <v>1.0492909530000001</v>
      </c>
      <c r="G130">
        <f t="shared" si="7"/>
        <v>0.93272157719850002</v>
      </c>
      <c r="H130">
        <f t="shared" si="6"/>
        <v>0.95312413087040648</v>
      </c>
    </row>
    <row r="131" spans="1:8" x14ac:dyDescent="0.3">
      <c r="A131">
        <v>5254</v>
      </c>
      <c r="B131">
        <v>2208</v>
      </c>
      <c r="C131">
        <v>220.18199999999999</v>
      </c>
      <c r="D131" s="1">
        <v>30.295339999999992</v>
      </c>
      <c r="E131">
        <v>279667</v>
      </c>
      <c r="F131" s="16">
        <v>1.05356391</v>
      </c>
      <c r="G131">
        <f t="shared" si="7"/>
        <v>0.92863434112199994</v>
      </c>
      <c r="H131">
        <f t="shared" si="6"/>
        <v>0.94894748970726628</v>
      </c>
    </row>
    <row r="132" spans="1:8" x14ac:dyDescent="0.3">
      <c r="A132">
        <v>5256</v>
      </c>
      <c r="B132">
        <v>2208</v>
      </c>
      <c r="C132">
        <v>100.125</v>
      </c>
      <c r="D132" s="1">
        <v>30.515521999999994</v>
      </c>
      <c r="E132">
        <v>279681</v>
      </c>
      <c r="F132" s="16">
        <v>1.056972689</v>
      </c>
      <c r="G132">
        <f t="shared" si="7"/>
        <v>0.92664792517259986</v>
      </c>
      <c r="H132">
        <f t="shared" si="6"/>
        <v>0.94691762246541933</v>
      </c>
    </row>
    <row r="133" spans="1:8" x14ac:dyDescent="0.3">
      <c r="A133">
        <v>5257</v>
      </c>
      <c r="B133">
        <v>2208</v>
      </c>
      <c r="C133">
        <v>436.12200000000001</v>
      </c>
      <c r="D133" s="1">
        <v>30.615646999999992</v>
      </c>
      <c r="E133">
        <v>279691</v>
      </c>
      <c r="F133" s="16">
        <v>1.059424207</v>
      </c>
      <c r="G133">
        <f t="shared" si="7"/>
        <v>0.9257446274601</v>
      </c>
      <c r="H133">
        <f t="shared" si="6"/>
        <v>0.94599456582323294</v>
      </c>
    </row>
    <row r="134" spans="1:8" x14ac:dyDescent="0.3">
      <c r="A134">
        <v>5258</v>
      </c>
      <c r="B134">
        <v>2208</v>
      </c>
      <c r="C134">
        <v>421.89700000000005</v>
      </c>
      <c r="D134" s="1">
        <v>31.051768999999993</v>
      </c>
      <c r="E134">
        <v>279715</v>
      </c>
      <c r="F134" s="16">
        <v>1.0625874689999999</v>
      </c>
      <c r="G134">
        <f t="shared" si="7"/>
        <v>0.92181006561269996</v>
      </c>
      <c r="H134">
        <f t="shared" si="6"/>
        <v>0.94197393851832723</v>
      </c>
    </row>
    <row r="135" spans="1:8" x14ac:dyDescent="0.3">
      <c r="A135">
        <v>5261</v>
      </c>
      <c r="B135">
        <v>2208</v>
      </c>
      <c r="C135">
        <v>549.63100000000009</v>
      </c>
      <c r="D135" s="1">
        <v>31.473665999999994</v>
      </c>
      <c r="E135">
        <v>279760</v>
      </c>
      <c r="F135" s="16">
        <v>1.0710610030000001</v>
      </c>
      <c r="G135">
        <f t="shared" si="7"/>
        <v>0.9180038374477999</v>
      </c>
      <c r="H135">
        <f t="shared" si="6"/>
        <v>0.93808445209467095</v>
      </c>
    </row>
    <row r="136" spans="1:8" x14ac:dyDescent="0.3">
      <c r="A136">
        <v>5264</v>
      </c>
      <c r="B136">
        <v>2208</v>
      </c>
      <c r="C136">
        <v>236.37299999999999</v>
      </c>
      <c r="D136" s="1">
        <v>32.023296999999992</v>
      </c>
      <c r="E136">
        <v>279794</v>
      </c>
      <c r="F136" s="16">
        <v>1.074641945</v>
      </c>
      <c r="G136">
        <f t="shared" si="7"/>
        <v>0.91304523145509997</v>
      </c>
      <c r="H136">
        <f t="shared" si="6"/>
        <v>0.93301738048117155</v>
      </c>
    </row>
    <row r="137" spans="1:8" x14ac:dyDescent="0.3">
      <c r="A137">
        <v>5265</v>
      </c>
      <c r="B137">
        <v>2208</v>
      </c>
      <c r="C137">
        <v>86.448999999999998</v>
      </c>
      <c r="D137" s="1">
        <v>32.259669999999993</v>
      </c>
      <c r="E137">
        <v>279823</v>
      </c>
      <c r="F137" s="16">
        <v>1.0755432190000001</v>
      </c>
      <c r="G137">
        <f t="shared" si="7"/>
        <v>0.91091274516099996</v>
      </c>
      <c r="H137">
        <f t="shared" si="6"/>
        <v>0.930838247720287</v>
      </c>
    </row>
    <row r="138" spans="1:8" x14ac:dyDescent="0.3">
      <c r="A138">
        <v>5266</v>
      </c>
      <c r="B138">
        <v>2208</v>
      </c>
      <c r="C138">
        <v>400.04500000000002</v>
      </c>
      <c r="D138" s="1">
        <v>32.346118999999995</v>
      </c>
      <c r="E138">
        <v>279841</v>
      </c>
      <c r="F138" s="16">
        <v>1.0778852299999999</v>
      </c>
      <c r="G138">
        <f t="shared" si="7"/>
        <v>0.91013282821769992</v>
      </c>
      <c r="H138">
        <f t="shared" si="6"/>
        <v>0.93004127070495224</v>
      </c>
    </row>
    <row r="139" spans="1:8" x14ac:dyDescent="0.3">
      <c r="A139">
        <v>5267</v>
      </c>
      <c r="B139">
        <v>2208</v>
      </c>
      <c r="C139">
        <v>74.282000000000011</v>
      </c>
      <c r="D139" s="1">
        <v>32.746163999999993</v>
      </c>
      <c r="E139">
        <v>279844</v>
      </c>
      <c r="F139" s="16">
        <v>1.084110261</v>
      </c>
      <c r="G139">
        <f t="shared" si="7"/>
        <v>0.90652374224119991</v>
      </c>
      <c r="H139">
        <f t="shared" si="6"/>
        <v>0.9263532388005975</v>
      </c>
    </row>
    <row r="140" spans="1:8" x14ac:dyDescent="0.3">
      <c r="A140">
        <v>5270</v>
      </c>
      <c r="B140">
        <v>2208</v>
      </c>
      <c r="C140">
        <v>80.802999999999997</v>
      </c>
      <c r="D140" s="1">
        <v>32.82044599999999</v>
      </c>
      <c r="E140">
        <v>279887</v>
      </c>
      <c r="F140" s="16">
        <v>1.084711451</v>
      </c>
      <c r="G140">
        <f t="shared" si="7"/>
        <v>0.90585359232179996</v>
      </c>
      <c r="H140">
        <f t="shared" si="6"/>
        <v>0.92566842987680331</v>
      </c>
    </row>
    <row r="141" spans="1:8" x14ac:dyDescent="0.3">
      <c r="A141">
        <v>5274</v>
      </c>
      <c r="B141">
        <v>2208</v>
      </c>
      <c r="C141">
        <v>490.92700000000002</v>
      </c>
      <c r="D141" s="1">
        <v>32.901248999999993</v>
      </c>
      <c r="E141">
        <v>279931</v>
      </c>
      <c r="F141" s="16">
        <v>1.0838157690000001</v>
      </c>
      <c r="G141">
        <f t="shared" si="7"/>
        <v>0.90512461189670002</v>
      </c>
      <c r="H141">
        <f t="shared" si="6"/>
        <v>0.92492350357609332</v>
      </c>
    </row>
    <row r="142" spans="1:8" x14ac:dyDescent="0.3">
      <c r="A142">
        <v>5275</v>
      </c>
      <c r="B142">
        <v>2208</v>
      </c>
      <c r="C142">
        <v>100.80699999999999</v>
      </c>
      <c r="D142" s="1">
        <v>33.392175999999992</v>
      </c>
      <c r="E142">
        <v>279966</v>
      </c>
      <c r="F142" s="16">
        <v>1.0948810280000001</v>
      </c>
      <c r="G142">
        <f t="shared" si="7"/>
        <v>0.90069561578079993</v>
      </c>
      <c r="H142">
        <f t="shared" si="6"/>
        <v>0.92039762664047553</v>
      </c>
    </row>
    <row r="143" spans="1:8" x14ac:dyDescent="0.3">
      <c r="A143">
        <v>5276</v>
      </c>
      <c r="B143">
        <v>2208</v>
      </c>
      <c r="C143">
        <v>254.81</v>
      </c>
      <c r="D143" s="1">
        <v>33.492982999999995</v>
      </c>
      <c r="E143">
        <v>279975</v>
      </c>
      <c r="F143" s="16">
        <v>1.0950697250000001</v>
      </c>
      <c r="G143">
        <f t="shared" si="7"/>
        <v>0.89978616526889987</v>
      </c>
      <c r="H143">
        <f t="shared" si="6"/>
        <v>0.91946828261122304</v>
      </c>
    </row>
    <row r="144" spans="1:8" x14ac:dyDescent="0.3">
      <c r="A144">
        <v>5277</v>
      </c>
      <c r="B144">
        <v>2208</v>
      </c>
      <c r="C144">
        <v>606.76499999999999</v>
      </c>
      <c r="D144" s="1">
        <v>33.747792999999994</v>
      </c>
      <c r="E144">
        <v>279993</v>
      </c>
      <c r="F144" s="16">
        <v>1.1020795640000001</v>
      </c>
      <c r="G144">
        <f t="shared" si="7"/>
        <v>0.89748734589189993</v>
      </c>
      <c r="H144">
        <f t="shared" si="6"/>
        <v>0.91711917836157963</v>
      </c>
    </row>
    <row r="145" spans="1:8" x14ac:dyDescent="0.3">
      <c r="A145">
        <v>5279</v>
      </c>
      <c r="B145">
        <v>2208</v>
      </c>
      <c r="C145">
        <v>344.76100000000002</v>
      </c>
      <c r="D145" s="1">
        <v>34.354557999999997</v>
      </c>
      <c r="E145">
        <v>280186</v>
      </c>
      <c r="F145" s="16">
        <v>1.104512326</v>
      </c>
      <c r="G145">
        <f t="shared" si="7"/>
        <v>0.89201329409139984</v>
      </c>
      <c r="H145">
        <f t="shared" si="6"/>
        <v>0.91152538596710941</v>
      </c>
    </row>
    <row r="146" spans="1:8" x14ac:dyDescent="0.3">
      <c r="A146">
        <v>5281</v>
      </c>
      <c r="B146">
        <v>1</v>
      </c>
      <c r="C146">
        <v>1.9890000000000001</v>
      </c>
      <c r="D146" s="1">
        <v>34.699318999999996</v>
      </c>
      <c r="E146">
        <v>280226</v>
      </c>
      <c r="F146" s="16"/>
      <c r="G146">
        <f t="shared" si="7"/>
        <v>0.88890296377769995</v>
      </c>
      <c r="H146">
        <f t="shared" si="6"/>
        <v>0.90834701961488107</v>
      </c>
    </row>
    <row r="147" spans="1:8" x14ac:dyDescent="0.3">
      <c r="A147">
        <v>5282</v>
      </c>
      <c r="B147">
        <v>2208</v>
      </c>
      <c r="C147">
        <v>465.78500000000003</v>
      </c>
      <c r="D147" s="1">
        <v>34.701307999999997</v>
      </c>
      <c r="E147">
        <v>280234</v>
      </c>
      <c r="F147" s="16">
        <v>1.1065132419999999</v>
      </c>
      <c r="G147">
        <f t="shared" si="7"/>
        <v>0.88888501961639987</v>
      </c>
      <c r="H147">
        <f t="shared" si="6"/>
        <v>0.90832868293911262</v>
      </c>
    </row>
    <row r="148" spans="1:8" x14ac:dyDescent="0.3">
      <c r="A148">
        <v>5287</v>
      </c>
      <c r="B148">
        <v>2208</v>
      </c>
      <c r="C148">
        <v>569.14099999999996</v>
      </c>
      <c r="D148" s="1">
        <v>35.167092999999994</v>
      </c>
      <c r="E148">
        <v>280327</v>
      </c>
      <c r="F148" s="16">
        <v>1.1045672600000001</v>
      </c>
      <c r="G148">
        <f t="shared" si="7"/>
        <v>0.88468284708189993</v>
      </c>
      <c r="H148">
        <f t="shared" si="6"/>
        <v>0.90403459117301166</v>
      </c>
    </row>
    <row r="149" spans="1:8" x14ac:dyDescent="0.3">
      <c r="A149">
        <v>5288</v>
      </c>
      <c r="B149">
        <v>2208</v>
      </c>
      <c r="C149">
        <v>423.72300000000001</v>
      </c>
      <c r="D149" s="1">
        <v>35.736233999999996</v>
      </c>
      <c r="E149">
        <v>280383</v>
      </c>
      <c r="F149" s="16">
        <v>1.056130311</v>
      </c>
      <c r="G149">
        <f t="shared" si="7"/>
        <v>0.87954822772219998</v>
      </c>
      <c r="H149">
        <f t="shared" si="6"/>
        <v>0.89878765603802346</v>
      </c>
    </row>
    <row r="150" spans="1:8" x14ac:dyDescent="0.3">
      <c r="A150">
        <v>5322</v>
      </c>
      <c r="B150">
        <v>1</v>
      </c>
      <c r="C150">
        <v>0.04</v>
      </c>
      <c r="D150" s="1">
        <v>36.159956999999999</v>
      </c>
      <c r="E150">
        <v>281508</v>
      </c>
      <c r="F150" s="16"/>
      <c r="G150">
        <f t="shared" ref="G150:G181" si="8">1.09083291-0.0041737*D150</f>
        <v>0.93991209746910009</v>
      </c>
      <c r="H150">
        <f t="shared" si="6"/>
        <v>0.96047193813782983</v>
      </c>
    </row>
    <row r="151" spans="1:8" x14ac:dyDescent="0.3">
      <c r="A151">
        <v>5323</v>
      </c>
      <c r="B151">
        <v>1</v>
      </c>
      <c r="C151">
        <v>2.7E-2</v>
      </c>
      <c r="D151" s="1">
        <v>36.159996999999997</v>
      </c>
      <c r="E151">
        <v>281544</v>
      </c>
      <c r="F151" s="16"/>
      <c r="G151">
        <f t="shared" si="8"/>
        <v>0.93991193052110011</v>
      </c>
      <c r="H151">
        <f t="shared" si="6"/>
        <v>0.96047176753797314</v>
      </c>
    </row>
    <row r="152" spans="1:8" x14ac:dyDescent="0.3">
      <c r="A152">
        <v>5330</v>
      </c>
      <c r="B152">
        <v>3</v>
      </c>
      <c r="C152">
        <v>0.26300000000000001</v>
      </c>
      <c r="D152" s="1">
        <v>36.160024</v>
      </c>
      <c r="E152">
        <v>281601</v>
      </c>
      <c r="F152" s="16"/>
      <c r="G152">
        <f t="shared" si="8"/>
        <v>0.93991181783120004</v>
      </c>
      <c r="H152">
        <f t="shared" si="6"/>
        <v>0.96047165238306986</v>
      </c>
    </row>
    <row r="153" spans="1:8" x14ac:dyDescent="0.3">
      <c r="A153">
        <v>5331</v>
      </c>
      <c r="B153">
        <v>157</v>
      </c>
      <c r="C153">
        <v>12.148</v>
      </c>
      <c r="D153" s="1">
        <v>36.160286999999997</v>
      </c>
      <c r="E153">
        <v>281613</v>
      </c>
      <c r="F153" s="16">
        <v>1.051921409</v>
      </c>
      <c r="G153">
        <f t="shared" si="8"/>
        <v>0.93991072014810007</v>
      </c>
      <c r="H153">
        <f t="shared" si="6"/>
        <v>0.96047053068901211</v>
      </c>
    </row>
    <row r="154" spans="1:8" x14ac:dyDescent="0.3">
      <c r="A154">
        <v>5332</v>
      </c>
      <c r="B154">
        <v>589</v>
      </c>
      <c r="C154">
        <v>10.831</v>
      </c>
      <c r="D154" s="1">
        <v>36.172435</v>
      </c>
      <c r="E154">
        <v>281616</v>
      </c>
      <c r="F154" s="16"/>
      <c r="G154">
        <f t="shared" si="8"/>
        <v>0.93986001804050001</v>
      </c>
      <c r="H154">
        <f t="shared" si="6"/>
        <v>0.96041871951253577</v>
      </c>
    </row>
    <row r="155" spans="1:8" x14ac:dyDescent="0.3">
      <c r="A155">
        <v>5338</v>
      </c>
      <c r="B155">
        <v>1165</v>
      </c>
      <c r="C155">
        <v>91.584000000000003</v>
      </c>
      <c r="D155" s="1">
        <v>36.183266000000003</v>
      </c>
      <c r="E155">
        <v>281636</v>
      </c>
      <c r="F155" s="16">
        <v>1.0531545579999999</v>
      </c>
      <c r="G155">
        <f t="shared" si="8"/>
        <v>0.93981481269580003</v>
      </c>
      <c r="H155">
        <f t="shared" si="6"/>
        <v>0.96037252533634088</v>
      </c>
    </row>
    <row r="156" spans="1:8" x14ac:dyDescent="0.3">
      <c r="A156">
        <v>5339</v>
      </c>
      <c r="B156">
        <v>2208</v>
      </c>
      <c r="C156">
        <v>505.02199999999999</v>
      </c>
      <c r="D156" s="1">
        <v>36.274850000000001</v>
      </c>
      <c r="E156">
        <v>281663</v>
      </c>
      <c r="F156" s="16">
        <v>1.0617535760000001</v>
      </c>
      <c r="G156">
        <f t="shared" si="8"/>
        <v>0.93943256855500001</v>
      </c>
      <c r="H156">
        <f t="shared" si="6"/>
        <v>0.95998191990446635</v>
      </c>
    </row>
    <row r="157" spans="1:8" x14ac:dyDescent="0.3">
      <c r="A157">
        <v>5340</v>
      </c>
      <c r="B157">
        <v>2208</v>
      </c>
      <c r="C157">
        <v>499.56</v>
      </c>
      <c r="D157" s="1">
        <v>36.779871999999997</v>
      </c>
      <c r="E157">
        <v>281707</v>
      </c>
      <c r="F157" s="16">
        <v>1.0691182770000001</v>
      </c>
      <c r="G157">
        <f t="shared" si="8"/>
        <v>0.93732475823360006</v>
      </c>
      <c r="H157">
        <f t="shared" si="6"/>
        <v>0.95782800288384995</v>
      </c>
    </row>
    <row r="158" spans="1:8" x14ac:dyDescent="0.3">
      <c r="A158">
        <v>5345</v>
      </c>
      <c r="B158">
        <v>2208</v>
      </c>
      <c r="C158">
        <v>417.20600000000002</v>
      </c>
      <c r="D158" s="1">
        <v>37.279432</v>
      </c>
      <c r="E158">
        <v>281797</v>
      </c>
      <c r="F158" s="16">
        <v>1.0753865300000001</v>
      </c>
      <c r="G158">
        <f t="shared" si="8"/>
        <v>0.93523974466160009</v>
      </c>
      <c r="H158">
        <f t="shared" si="6"/>
        <v>0.95569738127366444</v>
      </c>
    </row>
    <row r="159" spans="1:8" x14ac:dyDescent="0.3">
      <c r="A159">
        <v>5351</v>
      </c>
      <c r="B159">
        <v>2208</v>
      </c>
      <c r="C159">
        <v>418.678</v>
      </c>
      <c r="D159" s="1">
        <v>37.696638</v>
      </c>
      <c r="E159">
        <v>281974</v>
      </c>
      <c r="F159" s="16">
        <v>1.0707000840000001</v>
      </c>
      <c r="G159">
        <f t="shared" si="8"/>
        <v>0.93349845197940007</v>
      </c>
      <c r="H159">
        <f t="shared" si="6"/>
        <v>0.95391799917842235</v>
      </c>
    </row>
    <row r="160" spans="1:8" x14ac:dyDescent="0.3">
      <c r="A160">
        <v>5352</v>
      </c>
      <c r="B160">
        <v>2208</v>
      </c>
      <c r="C160">
        <v>385.18600000000004</v>
      </c>
      <c r="D160" s="1">
        <v>38.115316</v>
      </c>
      <c r="E160">
        <v>282033</v>
      </c>
      <c r="F160" s="16">
        <v>1.0739346110000001</v>
      </c>
      <c r="G160">
        <f t="shared" si="8"/>
        <v>0.93175101561080009</v>
      </c>
      <c r="H160">
        <f t="shared" si="6"/>
        <v>0.95213233900845429</v>
      </c>
    </row>
    <row r="161" spans="1:8" x14ac:dyDescent="0.3">
      <c r="A161">
        <v>5355</v>
      </c>
      <c r="B161">
        <v>2208</v>
      </c>
      <c r="C161">
        <v>408.149</v>
      </c>
      <c r="D161" s="1">
        <v>38.500501999999997</v>
      </c>
      <c r="E161">
        <v>282092</v>
      </c>
      <c r="F161" s="16">
        <v>1.0843310079999999</v>
      </c>
      <c r="G161">
        <f t="shared" si="8"/>
        <v>0.93014336480260007</v>
      </c>
      <c r="H161">
        <f t="shared" si="6"/>
        <v>0.95048952209849158</v>
      </c>
    </row>
    <row r="162" spans="1:8" x14ac:dyDescent="0.3">
      <c r="A162">
        <v>5367</v>
      </c>
      <c r="B162">
        <v>1</v>
      </c>
      <c r="C162">
        <v>0.114</v>
      </c>
      <c r="D162" s="1">
        <v>38.908650999999999</v>
      </c>
      <c r="E162">
        <v>282374</v>
      </c>
      <c r="F162" s="16"/>
      <c r="G162">
        <f t="shared" si="8"/>
        <v>0.92843987332130007</v>
      </c>
      <c r="H162">
        <f t="shared" ref="H162:H196" si="9">G162/G$33</f>
        <v>0.94874876807580033</v>
      </c>
    </row>
    <row r="163" spans="1:8" x14ac:dyDescent="0.3">
      <c r="A163">
        <v>5368</v>
      </c>
      <c r="B163">
        <v>1</v>
      </c>
      <c r="C163">
        <v>0.45900000000000002</v>
      </c>
      <c r="D163" s="1">
        <v>38.908765000000002</v>
      </c>
      <c r="E163">
        <v>282377</v>
      </c>
      <c r="F163" s="16"/>
      <c r="G163">
        <f t="shared" si="8"/>
        <v>0.9284393975195</v>
      </c>
      <c r="H163">
        <f t="shared" si="9"/>
        <v>0.94874828186620874</v>
      </c>
    </row>
    <row r="164" spans="1:8" x14ac:dyDescent="0.3">
      <c r="A164">
        <v>5370</v>
      </c>
      <c r="B164">
        <v>1896</v>
      </c>
      <c r="C164">
        <v>32.103000000000002</v>
      </c>
      <c r="D164" s="1">
        <v>38.909224000000002</v>
      </c>
      <c r="E164">
        <v>282403</v>
      </c>
      <c r="F164" s="16"/>
      <c r="G164">
        <f t="shared" si="8"/>
        <v>0.9284374817912</v>
      </c>
      <c r="H164">
        <f t="shared" si="9"/>
        <v>0.94874632423285321</v>
      </c>
    </row>
    <row r="165" spans="1:8" x14ac:dyDescent="0.3">
      <c r="A165">
        <v>5381</v>
      </c>
      <c r="B165">
        <v>1</v>
      </c>
      <c r="C165">
        <v>2.3E-2</v>
      </c>
      <c r="D165" s="1">
        <v>38.941327000000001</v>
      </c>
      <c r="E165">
        <v>282603</v>
      </c>
      <c r="F165" s="16"/>
      <c r="G165">
        <f t="shared" si="8"/>
        <v>0.9283034935001</v>
      </c>
      <c r="H165">
        <f t="shared" si="9"/>
        <v>0.94860940505287128</v>
      </c>
    </row>
    <row r="166" spans="1:8" x14ac:dyDescent="0.3">
      <c r="A166">
        <v>5385</v>
      </c>
      <c r="B166">
        <v>9</v>
      </c>
      <c r="C166">
        <v>0.28199999999999997</v>
      </c>
      <c r="D166" s="1">
        <v>38.94135</v>
      </c>
      <c r="E166">
        <v>282649</v>
      </c>
      <c r="F166" s="16"/>
      <c r="G166">
        <f t="shared" si="8"/>
        <v>0.92830339750500002</v>
      </c>
      <c r="H166">
        <f t="shared" si="9"/>
        <v>0.94860930695795365</v>
      </c>
    </row>
    <row r="167" spans="1:8" x14ac:dyDescent="0.3">
      <c r="A167">
        <v>5386</v>
      </c>
      <c r="B167">
        <v>589</v>
      </c>
      <c r="C167">
        <v>13.168999999999999</v>
      </c>
      <c r="D167" s="1">
        <v>38.941631999999998</v>
      </c>
      <c r="E167">
        <v>282663</v>
      </c>
      <c r="F167" s="16"/>
      <c r="G167">
        <f t="shared" si="8"/>
        <v>0.92830222052160005</v>
      </c>
      <c r="H167">
        <f t="shared" si="9"/>
        <v>0.94860810422896402</v>
      </c>
    </row>
    <row r="168" spans="1:8" x14ac:dyDescent="0.3">
      <c r="A168">
        <v>5391</v>
      </c>
      <c r="B168">
        <v>2208</v>
      </c>
      <c r="C168">
        <v>44.292000000000002</v>
      </c>
      <c r="D168" s="1">
        <v>38.954800999999996</v>
      </c>
      <c r="E168">
        <v>282707</v>
      </c>
      <c r="F168" s="16">
        <v>1.0743136950000001</v>
      </c>
      <c r="G168">
        <f t="shared" si="8"/>
        <v>0.92824725706630007</v>
      </c>
      <c r="H168">
        <f t="shared" si="9"/>
        <v>0.94855193849114572</v>
      </c>
    </row>
    <row r="169" spans="1:8" x14ac:dyDescent="0.3">
      <c r="A169">
        <v>5393</v>
      </c>
      <c r="B169">
        <v>2208</v>
      </c>
      <c r="C169">
        <v>504.65</v>
      </c>
      <c r="D169" s="1">
        <v>38.999092999999995</v>
      </c>
      <c r="E169">
        <v>282730</v>
      </c>
      <c r="F169" s="16">
        <v>1.0787511409999999</v>
      </c>
      <c r="G169">
        <f t="shared" si="8"/>
        <v>0.92806239554590009</v>
      </c>
      <c r="H169">
        <f t="shared" si="9"/>
        <v>0.94836303326983429</v>
      </c>
    </row>
    <row r="170" spans="1:8" x14ac:dyDescent="0.3">
      <c r="A170">
        <v>5394</v>
      </c>
      <c r="B170">
        <v>2208</v>
      </c>
      <c r="C170">
        <v>469.68899999999996</v>
      </c>
      <c r="D170" s="1">
        <v>39.503742999999993</v>
      </c>
      <c r="E170">
        <v>282796</v>
      </c>
      <c r="F170" s="16">
        <v>1.080918303</v>
      </c>
      <c r="G170">
        <f t="shared" si="8"/>
        <v>0.92595613784090003</v>
      </c>
      <c r="H170">
        <f t="shared" si="9"/>
        <v>0.946210702827885</v>
      </c>
    </row>
    <row r="171" spans="1:8" x14ac:dyDescent="0.3">
      <c r="A171">
        <v>5395</v>
      </c>
      <c r="B171">
        <v>2208</v>
      </c>
      <c r="C171">
        <v>27.755000000000003</v>
      </c>
      <c r="D171" s="1">
        <v>39.973431999999995</v>
      </c>
      <c r="E171">
        <v>282829</v>
      </c>
      <c r="F171" s="16">
        <v>1.088945064</v>
      </c>
      <c r="G171">
        <f t="shared" si="8"/>
        <v>0.92399579686160005</v>
      </c>
      <c r="H171">
        <f t="shared" si="9"/>
        <v>0.94420748092567819</v>
      </c>
    </row>
    <row r="172" spans="1:8" x14ac:dyDescent="0.3">
      <c r="A172">
        <v>5401</v>
      </c>
      <c r="B172">
        <v>2208</v>
      </c>
      <c r="C172">
        <v>222.733</v>
      </c>
      <c r="D172" s="1">
        <v>40.001186999999994</v>
      </c>
      <c r="E172">
        <v>282917</v>
      </c>
      <c r="F172" s="16">
        <v>1.088092394</v>
      </c>
      <c r="G172">
        <f t="shared" si="8"/>
        <v>0.92387995581810012</v>
      </c>
      <c r="H172">
        <f t="shared" si="9"/>
        <v>0.94408910595011841</v>
      </c>
    </row>
    <row r="173" spans="1:8" x14ac:dyDescent="0.3">
      <c r="A173">
        <v>5405</v>
      </c>
      <c r="B173">
        <v>2208</v>
      </c>
      <c r="C173">
        <v>179.80099999999999</v>
      </c>
      <c r="D173" s="1">
        <v>40.223919999999993</v>
      </c>
      <c r="E173">
        <v>283039</v>
      </c>
      <c r="F173" s="16">
        <v>1.0881280040000001</v>
      </c>
      <c r="G173">
        <f t="shared" si="8"/>
        <v>0.92295033509600011</v>
      </c>
      <c r="H173">
        <f t="shared" si="9"/>
        <v>0.94313915050312214</v>
      </c>
    </row>
    <row r="174" spans="1:8" x14ac:dyDescent="0.3">
      <c r="A174">
        <v>5406</v>
      </c>
      <c r="B174">
        <v>2208</v>
      </c>
      <c r="C174">
        <v>269.84400000000005</v>
      </c>
      <c r="D174" s="1">
        <v>40.40372099999999</v>
      </c>
      <c r="E174">
        <v>283049</v>
      </c>
      <c r="F174" s="16">
        <v>1.090455282</v>
      </c>
      <c r="G174">
        <f t="shared" si="8"/>
        <v>0.92219989966230009</v>
      </c>
      <c r="H174">
        <f t="shared" si="9"/>
        <v>0.94237229988230986</v>
      </c>
    </row>
    <row r="175" spans="1:8" x14ac:dyDescent="0.3">
      <c r="A175">
        <v>5412</v>
      </c>
      <c r="B175">
        <v>99</v>
      </c>
      <c r="C175">
        <v>7.5629999999999997</v>
      </c>
      <c r="D175" s="1">
        <v>40.673564999999989</v>
      </c>
      <c r="E175">
        <v>283171</v>
      </c>
      <c r="F175" s="16"/>
      <c r="G175">
        <f t="shared" si="8"/>
        <v>0.92107365175950007</v>
      </c>
      <c r="H175">
        <f t="shared" si="9"/>
        <v>0.94122141618910193</v>
      </c>
    </row>
    <row r="176" spans="1:8" x14ac:dyDescent="0.3">
      <c r="A176">
        <v>5416</v>
      </c>
      <c r="B176">
        <v>2208</v>
      </c>
      <c r="C176">
        <v>621.77300000000002</v>
      </c>
      <c r="D176" s="1">
        <v>40.681127999999987</v>
      </c>
      <c r="E176">
        <v>283270</v>
      </c>
      <c r="F176" s="16">
        <v>1.061083859</v>
      </c>
      <c r="G176">
        <f t="shared" si="8"/>
        <v>0.92104208606640015</v>
      </c>
      <c r="H176">
        <f t="shared" si="9"/>
        <v>0.94118916002119857</v>
      </c>
    </row>
    <row r="177" spans="1:8" x14ac:dyDescent="0.3">
      <c r="A177">
        <v>5418</v>
      </c>
      <c r="B177">
        <v>2112</v>
      </c>
      <c r="C177">
        <v>379.36899999999997</v>
      </c>
      <c r="D177" s="1">
        <v>41.302900999999984</v>
      </c>
      <c r="E177">
        <v>283305</v>
      </c>
      <c r="F177" s="16">
        <v>1.0818368009999999</v>
      </c>
      <c r="G177">
        <f t="shared" si="8"/>
        <v>0.9184469920963001</v>
      </c>
      <c r="H177">
        <f t="shared" si="9"/>
        <v>0.93853730040387551</v>
      </c>
    </row>
    <row r="178" spans="1:8" x14ac:dyDescent="0.3">
      <c r="A178">
        <v>5421</v>
      </c>
      <c r="B178">
        <v>2208</v>
      </c>
      <c r="C178">
        <v>467.96600000000001</v>
      </c>
      <c r="D178" s="1">
        <v>41.682269999999981</v>
      </c>
      <c r="E178">
        <v>283353</v>
      </c>
      <c r="F178" s="16">
        <v>1.0897199930000001</v>
      </c>
      <c r="G178">
        <f t="shared" si="8"/>
        <v>0.91686361970100017</v>
      </c>
      <c r="H178">
        <f t="shared" si="9"/>
        <v>0.93691929297807186</v>
      </c>
    </row>
    <row r="179" spans="1:8" x14ac:dyDescent="0.3">
      <c r="A179">
        <v>5422</v>
      </c>
      <c r="B179">
        <v>4</v>
      </c>
      <c r="C179">
        <v>0.12000000000000001</v>
      </c>
      <c r="D179" s="1">
        <v>42.150235999999978</v>
      </c>
      <c r="E179">
        <v>283387</v>
      </c>
      <c r="F179" s="16"/>
      <c r="G179">
        <f t="shared" si="8"/>
        <v>0.91491047000680015</v>
      </c>
      <c r="H179">
        <f t="shared" si="9"/>
        <v>0.93492341966469183</v>
      </c>
    </row>
    <row r="180" spans="1:8" x14ac:dyDescent="0.3">
      <c r="A180">
        <v>5423</v>
      </c>
      <c r="B180">
        <v>2208</v>
      </c>
      <c r="C180">
        <v>567.87799999999993</v>
      </c>
      <c r="D180" s="1">
        <v>42.150355999999981</v>
      </c>
      <c r="E180">
        <v>283407</v>
      </c>
      <c r="F180" s="16">
        <v>1.090149246</v>
      </c>
      <c r="G180">
        <f t="shared" si="8"/>
        <v>0.9149099691628001</v>
      </c>
      <c r="H180">
        <f t="shared" si="9"/>
        <v>0.93492290786512167</v>
      </c>
    </row>
    <row r="181" spans="1:8" x14ac:dyDescent="0.3">
      <c r="A181">
        <v>5424</v>
      </c>
      <c r="B181">
        <v>2208</v>
      </c>
      <c r="C181">
        <v>138.50800000000001</v>
      </c>
      <c r="D181" s="1">
        <v>42.718233999999981</v>
      </c>
      <c r="E181">
        <v>283453</v>
      </c>
      <c r="F181" s="16">
        <v>1.1047989810000001</v>
      </c>
      <c r="G181">
        <f t="shared" si="8"/>
        <v>0.91253981675420015</v>
      </c>
      <c r="H181">
        <f t="shared" si="9"/>
        <v>0.93250091022970472</v>
      </c>
    </row>
    <row r="182" spans="1:8" x14ac:dyDescent="0.3">
      <c r="A182">
        <v>5426</v>
      </c>
      <c r="B182">
        <v>2208</v>
      </c>
      <c r="C182">
        <v>5.9349999999999996</v>
      </c>
      <c r="D182" s="1">
        <v>42.856741999999983</v>
      </c>
      <c r="E182">
        <v>283469</v>
      </c>
      <c r="F182" s="16"/>
      <c r="G182">
        <f t="shared" ref="G182:G196" si="10">1.28129725-0.0081923*D182</f>
        <v>0.93020196251340015</v>
      </c>
      <c r="H182">
        <f t="shared" si="9"/>
        <v>0.95054940158830148</v>
      </c>
    </row>
    <row r="183" spans="1:8" x14ac:dyDescent="0.3">
      <c r="A183">
        <v>5427</v>
      </c>
      <c r="B183">
        <v>2208</v>
      </c>
      <c r="C183">
        <v>239.06</v>
      </c>
      <c r="D183" s="1">
        <v>42.862676999999984</v>
      </c>
      <c r="E183">
        <v>283478</v>
      </c>
      <c r="F183" s="16">
        <v>1.1005306210000001</v>
      </c>
      <c r="G183">
        <f t="shared" si="10"/>
        <v>0.93015334121290016</v>
      </c>
      <c r="H183">
        <f t="shared" si="9"/>
        <v>0.95049971673495004</v>
      </c>
    </row>
    <row r="184" spans="1:8" x14ac:dyDescent="0.3">
      <c r="A184">
        <v>5433</v>
      </c>
      <c r="B184">
        <v>2028</v>
      </c>
      <c r="C184">
        <v>208.65899999999999</v>
      </c>
      <c r="D184" s="1">
        <v>43.101736999999986</v>
      </c>
      <c r="E184">
        <v>283548</v>
      </c>
      <c r="F184" s="16">
        <v>1.0710752370000001</v>
      </c>
      <c r="G184">
        <f t="shared" si="10"/>
        <v>0.92819488997490007</v>
      </c>
      <c r="H184">
        <f t="shared" si="9"/>
        <v>0.94849842591065336</v>
      </c>
    </row>
    <row r="185" spans="1:8" x14ac:dyDescent="0.3">
      <c r="A185">
        <v>5437</v>
      </c>
      <c r="B185">
        <v>2208</v>
      </c>
      <c r="C185">
        <v>234.76899999999998</v>
      </c>
      <c r="D185" s="1">
        <v>43.310395999999983</v>
      </c>
      <c r="E185">
        <v>283672</v>
      </c>
      <c r="F185" s="16">
        <v>1.073115332</v>
      </c>
      <c r="G185">
        <f t="shared" si="10"/>
        <v>0.92648549284920012</v>
      </c>
      <c r="H185">
        <f t="shared" si="9"/>
        <v>0.94675163706221821</v>
      </c>
    </row>
    <row r="186" spans="1:8" x14ac:dyDescent="0.3">
      <c r="A186">
        <v>5439</v>
      </c>
      <c r="B186">
        <v>2208</v>
      </c>
      <c r="C186">
        <v>422.38599999999997</v>
      </c>
      <c r="D186" s="1">
        <v>43.545164999999983</v>
      </c>
      <c r="E186">
        <v>283818</v>
      </c>
      <c r="F186" s="16">
        <v>1.0749548879999999</v>
      </c>
      <c r="G186">
        <f t="shared" si="10"/>
        <v>0.92456219477050006</v>
      </c>
      <c r="H186">
        <f t="shared" si="9"/>
        <v>0.94478626834503721</v>
      </c>
    </row>
    <row r="187" spans="1:8" x14ac:dyDescent="0.3">
      <c r="A187">
        <v>5441</v>
      </c>
      <c r="B187">
        <v>2208</v>
      </c>
      <c r="C187">
        <v>300.90200000000004</v>
      </c>
      <c r="D187" s="1">
        <v>43.967550999999986</v>
      </c>
      <c r="E187">
        <v>283860</v>
      </c>
      <c r="F187" s="16">
        <v>1.0799091119999999</v>
      </c>
      <c r="G187">
        <f t="shared" si="10"/>
        <v>0.92110188194270015</v>
      </c>
      <c r="H187">
        <f t="shared" si="9"/>
        <v>0.94125026388543986</v>
      </c>
    </row>
    <row r="188" spans="1:8" x14ac:dyDescent="0.3">
      <c r="A188">
        <v>5442</v>
      </c>
      <c r="B188">
        <v>2208</v>
      </c>
      <c r="C188">
        <v>449.48099999999999</v>
      </c>
      <c r="D188" s="1">
        <v>44.268452999999987</v>
      </c>
      <c r="E188">
        <v>283876</v>
      </c>
      <c r="F188" s="16">
        <v>1.080518082</v>
      </c>
      <c r="G188">
        <f t="shared" si="10"/>
        <v>0.91863680248810009</v>
      </c>
      <c r="H188">
        <f t="shared" si="9"/>
        <v>0.9387312627492711</v>
      </c>
    </row>
    <row r="189" spans="1:8" x14ac:dyDescent="0.3">
      <c r="A189">
        <v>5443</v>
      </c>
      <c r="B189">
        <v>2208</v>
      </c>
      <c r="C189">
        <v>468.15499999999997</v>
      </c>
      <c r="D189" s="1">
        <v>44.717933999999985</v>
      </c>
      <c r="E189">
        <v>283884</v>
      </c>
      <c r="F189" s="16">
        <v>1.0877049489999999</v>
      </c>
      <c r="G189">
        <f t="shared" si="10"/>
        <v>0.91495451929180005</v>
      </c>
      <c r="H189">
        <f t="shared" si="9"/>
        <v>0.93496843249328654</v>
      </c>
    </row>
    <row r="190" spans="1:8" x14ac:dyDescent="0.3">
      <c r="A190">
        <v>5446</v>
      </c>
      <c r="B190">
        <v>2208</v>
      </c>
      <c r="C190">
        <v>344.55799999999999</v>
      </c>
      <c r="D190" s="1">
        <v>45.186088999999988</v>
      </c>
      <c r="E190">
        <v>283933</v>
      </c>
      <c r="F190" s="16">
        <v>1.099477101</v>
      </c>
      <c r="G190">
        <f t="shared" si="10"/>
        <v>0.91111925308530006</v>
      </c>
      <c r="H190">
        <f t="shared" si="9"/>
        <v>0.93104927284362293</v>
      </c>
    </row>
    <row r="191" spans="1:8" x14ac:dyDescent="0.3">
      <c r="A191">
        <v>5448</v>
      </c>
      <c r="B191">
        <v>2208</v>
      </c>
      <c r="C191">
        <v>385.03199999999998</v>
      </c>
      <c r="D191" s="1">
        <v>45.530646999999988</v>
      </c>
      <c r="E191">
        <v>283946</v>
      </c>
      <c r="F191" s="16">
        <v>1.1078438960000001</v>
      </c>
      <c r="G191">
        <f t="shared" si="10"/>
        <v>0.90829653058190007</v>
      </c>
      <c r="H191">
        <f t="shared" si="9"/>
        <v>0.92816480549719116</v>
      </c>
    </row>
    <row r="192" spans="1:8" x14ac:dyDescent="0.3">
      <c r="A192">
        <v>5450</v>
      </c>
      <c r="B192">
        <v>2208</v>
      </c>
      <c r="C192">
        <v>114.03099999999999</v>
      </c>
      <c r="D192" s="1">
        <v>45.91567899999999</v>
      </c>
      <c r="E192">
        <v>284006</v>
      </c>
      <c r="F192" s="16">
        <v>1.10964255</v>
      </c>
      <c r="G192">
        <f t="shared" si="10"/>
        <v>0.90514223292830009</v>
      </c>
      <c r="H192">
        <f t="shared" si="9"/>
        <v>0.92494151005395275</v>
      </c>
    </row>
    <row r="193" spans="1:8" x14ac:dyDescent="0.3">
      <c r="A193">
        <v>5451</v>
      </c>
      <c r="B193">
        <v>2208</v>
      </c>
      <c r="C193">
        <v>389.70799999999997</v>
      </c>
      <c r="D193" s="1">
        <v>46.029709999999987</v>
      </c>
      <c r="E193">
        <v>284025</v>
      </c>
      <c r="F193" s="16"/>
      <c r="G193">
        <f t="shared" si="10"/>
        <v>0.90420805676700011</v>
      </c>
      <c r="H193">
        <f t="shared" si="9"/>
        <v>0.92398689952109336</v>
      </c>
    </row>
    <row r="194" spans="1:8" x14ac:dyDescent="0.3">
      <c r="A194">
        <v>5453</v>
      </c>
      <c r="B194">
        <v>1</v>
      </c>
      <c r="C194">
        <v>0.16200000000000001</v>
      </c>
      <c r="D194" s="1">
        <v>46.419417999999986</v>
      </c>
      <c r="E194">
        <v>284044</v>
      </c>
      <c r="F194" s="16"/>
      <c r="G194">
        <f t="shared" si="10"/>
        <v>0.9010154519186</v>
      </c>
      <c r="H194">
        <f t="shared" si="9"/>
        <v>0.920724458943184</v>
      </c>
    </row>
    <row r="195" spans="1:8" x14ac:dyDescent="0.3">
      <c r="A195">
        <v>5454</v>
      </c>
      <c r="B195">
        <v>1</v>
      </c>
      <c r="C195">
        <v>5.7000000000000002E-2</v>
      </c>
      <c r="D195" s="1">
        <v>46.419579999999989</v>
      </c>
      <c r="E195">
        <v>284066</v>
      </c>
      <c r="F195" s="16"/>
      <c r="G195">
        <f t="shared" si="10"/>
        <v>0.90101412476600007</v>
      </c>
      <c r="H195">
        <f t="shared" si="9"/>
        <v>0.92072310276016078</v>
      </c>
    </row>
    <row r="196" spans="1:8" x14ac:dyDescent="0.3">
      <c r="A196">
        <v>5456</v>
      </c>
      <c r="B196">
        <v>5</v>
      </c>
      <c r="C196">
        <v>5.0000000000000001E-3</v>
      </c>
      <c r="D196" s="1">
        <v>46.419636999999987</v>
      </c>
      <c r="E196">
        <v>284078</v>
      </c>
      <c r="F196" s="16"/>
      <c r="G196">
        <f t="shared" si="10"/>
        <v>0.90101365780490006</v>
      </c>
      <c r="H196">
        <f t="shared" si="9"/>
        <v>0.92072262558465268</v>
      </c>
    </row>
    <row r="197" spans="1:8" x14ac:dyDescent="0.3">
      <c r="F197" s="16"/>
    </row>
    <row r="198" spans="1:8" x14ac:dyDescent="0.3">
      <c r="F198" s="16"/>
    </row>
    <row r="199" spans="1:8" x14ac:dyDescent="0.3">
      <c r="F199" s="16"/>
    </row>
    <row r="200" spans="1:8" x14ac:dyDescent="0.3">
      <c r="F200" s="16"/>
    </row>
    <row r="201" spans="1:8" x14ac:dyDescent="0.3">
      <c r="F201" s="16"/>
    </row>
    <row r="202" spans="1:8" x14ac:dyDescent="0.3">
      <c r="F202" s="16"/>
    </row>
    <row r="203" spans="1:8" x14ac:dyDescent="0.3">
      <c r="F203" s="16"/>
    </row>
    <row r="204" spans="1:8" x14ac:dyDescent="0.3">
      <c r="F204" s="16"/>
    </row>
    <row r="205" spans="1:8" x14ac:dyDescent="0.3">
      <c r="F205" s="16"/>
    </row>
    <row r="206" spans="1:8" x14ac:dyDescent="0.3">
      <c r="F206" s="16"/>
    </row>
    <row r="207" spans="1:8" x14ac:dyDescent="0.3">
      <c r="F207" s="16"/>
    </row>
    <row r="208" spans="1:8" x14ac:dyDescent="0.3">
      <c r="F208" s="16"/>
    </row>
    <row r="209" spans="6:6" x14ac:dyDescent="0.3">
      <c r="F209" s="16"/>
    </row>
    <row r="210" spans="6:6" x14ac:dyDescent="0.3">
      <c r="F210" s="16"/>
    </row>
    <row r="211" spans="6:6" x14ac:dyDescent="0.3">
      <c r="F211" s="16"/>
    </row>
    <row r="212" spans="6:6" x14ac:dyDescent="0.3">
      <c r="F212" s="16"/>
    </row>
    <row r="213" spans="6:6" x14ac:dyDescent="0.3">
      <c r="F213" s="16"/>
    </row>
    <row r="214" spans="6:6" x14ac:dyDescent="0.3">
      <c r="F214" s="16"/>
    </row>
    <row r="215" spans="6:6" x14ac:dyDescent="0.3">
      <c r="F215" s="16"/>
    </row>
    <row r="216" spans="6:6" x14ac:dyDescent="0.3">
      <c r="F216" s="16"/>
    </row>
    <row r="217" spans="6:6" x14ac:dyDescent="0.3">
      <c r="F217" s="16"/>
    </row>
    <row r="218" spans="6:6" x14ac:dyDescent="0.3">
      <c r="F218" s="16"/>
    </row>
    <row r="219" spans="6:6" x14ac:dyDescent="0.3">
      <c r="F219" s="16"/>
    </row>
    <row r="220" spans="6:6" x14ac:dyDescent="0.3">
      <c r="F220" s="16"/>
    </row>
    <row r="221" spans="6:6" x14ac:dyDescent="0.3">
      <c r="F221" s="16"/>
    </row>
    <row r="222" spans="6:6" x14ac:dyDescent="0.3">
      <c r="F222" s="16"/>
    </row>
    <row r="223" spans="6:6" x14ac:dyDescent="0.3">
      <c r="F223" s="16"/>
    </row>
    <row r="224" spans="6:6" x14ac:dyDescent="0.3">
      <c r="F224" s="16"/>
    </row>
    <row r="225" spans="6:6" x14ac:dyDescent="0.3">
      <c r="F225" s="16"/>
    </row>
    <row r="226" spans="6:6" x14ac:dyDescent="0.3">
      <c r="F226" s="16"/>
    </row>
    <row r="227" spans="6:6" x14ac:dyDescent="0.3">
      <c r="F227" s="16"/>
    </row>
    <row r="228" spans="6:6" x14ac:dyDescent="0.3">
      <c r="F228" s="16"/>
    </row>
    <row r="229" spans="6:6" x14ac:dyDescent="0.3">
      <c r="F229" s="16"/>
    </row>
    <row r="230" spans="6:6" x14ac:dyDescent="0.3">
      <c r="F230" s="16"/>
    </row>
    <row r="231" spans="6:6" x14ac:dyDescent="0.3">
      <c r="F231" s="16"/>
    </row>
    <row r="232" spans="6:6" x14ac:dyDescent="0.3">
      <c r="F232" s="16"/>
    </row>
    <row r="233" spans="6:6" x14ac:dyDescent="0.3">
      <c r="F233" s="16"/>
    </row>
    <row r="234" spans="6:6" x14ac:dyDescent="0.3">
      <c r="F234" s="16"/>
    </row>
    <row r="235" spans="6:6" x14ac:dyDescent="0.3">
      <c r="F235" s="16"/>
    </row>
    <row r="236" spans="6:6" x14ac:dyDescent="0.3">
      <c r="F236" s="16"/>
    </row>
    <row r="237" spans="6:6" x14ac:dyDescent="0.3">
      <c r="F237" s="16"/>
    </row>
    <row r="238" spans="6:6" x14ac:dyDescent="0.3">
      <c r="F238" s="16"/>
    </row>
    <row r="239" spans="6:6" x14ac:dyDescent="0.3">
      <c r="F239" s="16"/>
    </row>
    <row r="240" spans="6:6" x14ac:dyDescent="0.3">
      <c r="F240" s="16"/>
    </row>
    <row r="241" spans="6:6" x14ac:dyDescent="0.3">
      <c r="F241" s="16"/>
    </row>
    <row r="242" spans="6:6" x14ac:dyDescent="0.3">
      <c r="F242" s="16"/>
    </row>
    <row r="243" spans="6:6" x14ac:dyDescent="0.3">
      <c r="F243" s="16"/>
    </row>
    <row r="244" spans="6:6" x14ac:dyDescent="0.3">
      <c r="F244" s="16"/>
    </row>
    <row r="245" spans="6:6" x14ac:dyDescent="0.3">
      <c r="F245" s="16"/>
    </row>
    <row r="246" spans="6:6" x14ac:dyDescent="0.3">
      <c r="F246" s="16"/>
    </row>
    <row r="247" spans="6:6" x14ac:dyDescent="0.3">
      <c r="F247" s="16"/>
    </row>
    <row r="248" spans="6:6" x14ac:dyDescent="0.3">
      <c r="F248" s="16"/>
    </row>
    <row r="249" spans="6:6" x14ac:dyDescent="0.3">
      <c r="F249" s="16"/>
    </row>
    <row r="250" spans="6:6" x14ac:dyDescent="0.3">
      <c r="F250" s="16"/>
    </row>
    <row r="251" spans="6:6" x14ac:dyDescent="0.3">
      <c r="F251" s="16"/>
    </row>
    <row r="252" spans="6:6" x14ac:dyDescent="0.3">
      <c r="F252" s="16"/>
    </row>
    <row r="253" spans="6:6" x14ac:dyDescent="0.3">
      <c r="F253" s="16"/>
    </row>
    <row r="254" spans="6:6" x14ac:dyDescent="0.3">
      <c r="F254" s="16"/>
    </row>
    <row r="255" spans="6:6" x14ac:dyDescent="0.3">
      <c r="F255" s="16"/>
    </row>
    <row r="256" spans="6:6" x14ac:dyDescent="0.3">
      <c r="F256" s="16"/>
    </row>
    <row r="257" spans="6:6" x14ac:dyDescent="0.3">
      <c r="F257" s="16"/>
    </row>
    <row r="258" spans="6:6" x14ac:dyDescent="0.3">
      <c r="F258" s="16"/>
    </row>
    <row r="259" spans="6:6" x14ac:dyDescent="0.3">
      <c r="F259" s="16"/>
    </row>
    <row r="260" spans="6:6" x14ac:dyDescent="0.3">
      <c r="F260" s="16"/>
    </row>
    <row r="261" spans="6:6" x14ac:dyDescent="0.3">
      <c r="F261" s="16"/>
    </row>
    <row r="262" spans="6:6" x14ac:dyDescent="0.3">
      <c r="F262" s="16"/>
    </row>
    <row r="263" spans="6:6" x14ac:dyDescent="0.3">
      <c r="F263" s="16"/>
    </row>
    <row r="264" spans="6:6" x14ac:dyDescent="0.3">
      <c r="F264" s="16"/>
    </row>
    <row r="265" spans="6:6" x14ac:dyDescent="0.3">
      <c r="F265" s="16"/>
    </row>
    <row r="266" spans="6:6" x14ac:dyDescent="0.3">
      <c r="F266" s="16"/>
    </row>
    <row r="267" spans="6:6" x14ac:dyDescent="0.3">
      <c r="F267" s="16"/>
    </row>
    <row r="268" spans="6:6" x14ac:dyDescent="0.3">
      <c r="F268" s="16"/>
    </row>
    <row r="269" spans="6:6" x14ac:dyDescent="0.3">
      <c r="F269" s="16"/>
    </row>
    <row r="270" spans="6:6" x14ac:dyDescent="0.3">
      <c r="F270" s="16"/>
    </row>
    <row r="271" spans="6:6" x14ac:dyDescent="0.3">
      <c r="F271" s="16"/>
    </row>
    <row r="272" spans="6:6" x14ac:dyDescent="0.3">
      <c r="F272" s="16"/>
    </row>
    <row r="273" spans="6:6" x14ac:dyDescent="0.3">
      <c r="F273" s="16"/>
    </row>
    <row r="274" spans="6:6" x14ac:dyDescent="0.3">
      <c r="F274" s="16"/>
    </row>
    <row r="275" spans="6:6" x14ac:dyDescent="0.3">
      <c r="F275" s="16"/>
    </row>
    <row r="276" spans="6:6" x14ac:dyDescent="0.3">
      <c r="F276" s="16"/>
    </row>
    <row r="277" spans="6:6" x14ac:dyDescent="0.3">
      <c r="F277" s="16"/>
    </row>
    <row r="278" spans="6:6" x14ac:dyDescent="0.3">
      <c r="F278" s="16"/>
    </row>
    <row r="279" spans="6:6" x14ac:dyDescent="0.3">
      <c r="F279" s="16"/>
    </row>
    <row r="280" spans="6:6" x14ac:dyDescent="0.3">
      <c r="F280" s="16"/>
    </row>
    <row r="281" spans="6:6" x14ac:dyDescent="0.3">
      <c r="F281" s="16"/>
    </row>
    <row r="282" spans="6:6" x14ac:dyDescent="0.3">
      <c r="F282" s="16"/>
    </row>
    <row r="283" spans="6:6" x14ac:dyDescent="0.3">
      <c r="F283" s="16"/>
    </row>
    <row r="284" spans="6:6" x14ac:dyDescent="0.3">
      <c r="F284" s="16"/>
    </row>
    <row r="285" spans="6:6" x14ac:dyDescent="0.3">
      <c r="F285" s="16"/>
    </row>
    <row r="286" spans="6:6" x14ac:dyDescent="0.3">
      <c r="F286" s="16"/>
    </row>
    <row r="287" spans="6:6" x14ac:dyDescent="0.3">
      <c r="F287" s="16"/>
    </row>
    <row r="288" spans="6:6" x14ac:dyDescent="0.3">
      <c r="F288" s="16"/>
    </row>
    <row r="289" spans="6:6" x14ac:dyDescent="0.3">
      <c r="F289" s="16"/>
    </row>
    <row r="290" spans="6:6" x14ac:dyDescent="0.3">
      <c r="F290" s="16"/>
    </row>
    <row r="291" spans="6:6" x14ac:dyDescent="0.3">
      <c r="F291" s="16"/>
    </row>
    <row r="292" spans="6:6" x14ac:dyDescent="0.3">
      <c r="F292" s="16"/>
    </row>
    <row r="293" spans="6:6" x14ac:dyDescent="0.3">
      <c r="F293" s="16"/>
    </row>
    <row r="294" spans="6:6" x14ac:dyDescent="0.3">
      <c r="F294" s="16"/>
    </row>
    <row r="295" spans="6:6" x14ac:dyDescent="0.3">
      <c r="F295" s="16"/>
    </row>
    <row r="296" spans="6:6" x14ac:dyDescent="0.3">
      <c r="F296" s="16"/>
    </row>
    <row r="297" spans="6:6" x14ac:dyDescent="0.3">
      <c r="F297" s="16"/>
    </row>
    <row r="298" spans="6:6" x14ac:dyDescent="0.3">
      <c r="F298" s="16"/>
    </row>
    <row r="299" spans="6:6" x14ac:dyDescent="0.3">
      <c r="F299" s="16"/>
    </row>
    <row r="300" spans="6:6" x14ac:dyDescent="0.3">
      <c r="F300" s="16"/>
    </row>
    <row r="301" spans="6:6" x14ac:dyDescent="0.3">
      <c r="F301" s="16"/>
    </row>
    <row r="302" spans="6:6" x14ac:dyDescent="0.3">
      <c r="F302" s="16"/>
    </row>
    <row r="303" spans="6:6" x14ac:dyDescent="0.3">
      <c r="F303" s="16"/>
    </row>
    <row r="304" spans="6:6" x14ac:dyDescent="0.3">
      <c r="F304" s="16"/>
    </row>
    <row r="305" spans="6:6" x14ac:dyDescent="0.3">
      <c r="F305" s="16"/>
    </row>
    <row r="306" spans="6:6" x14ac:dyDescent="0.3">
      <c r="F306" s="16"/>
    </row>
    <row r="307" spans="6:6" x14ac:dyDescent="0.3">
      <c r="F307" s="16"/>
    </row>
    <row r="308" spans="6:6" x14ac:dyDescent="0.3">
      <c r="F308" s="16"/>
    </row>
    <row r="309" spans="6:6" x14ac:dyDescent="0.3">
      <c r="F309" s="16"/>
    </row>
    <row r="310" spans="6:6" x14ac:dyDescent="0.3">
      <c r="F310" s="16"/>
    </row>
    <row r="311" spans="6:6" x14ac:dyDescent="0.3">
      <c r="F311" s="16"/>
    </row>
    <row r="312" spans="6:6" x14ac:dyDescent="0.3">
      <c r="F312" s="16"/>
    </row>
    <row r="313" spans="6:6" x14ac:dyDescent="0.3">
      <c r="F313" s="16"/>
    </row>
    <row r="314" spans="6:6" x14ac:dyDescent="0.3">
      <c r="F314" s="16"/>
    </row>
    <row r="315" spans="6:6" x14ac:dyDescent="0.3">
      <c r="F315" s="16"/>
    </row>
    <row r="316" spans="6:6" x14ac:dyDescent="0.3">
      <c r="F316" s="16"/>
    </row>
    <row r="317" spans="6:6" x14ac:dyDescent="0.3">
      <c r="F317" s="16"/>
    </row>
    <row r="318" spans="6:6" x14ac:dyDescent="0.3">
      <c r="F318" s="16"/>
    </row>
    <row r="319" spans="6:6" x14ac:dyDescent="0.3">
      <c r="F319" s="16"/>
    </row>
    <row r="320" spans="6:6" x14ac:dyDescent="0.3">
      <c r="F320" s="16"/>
    </row>
    <row r="321" spans="6:6" x14ac:dyDescent="0.3">
      <c r="F321" s="16"/>
    </row>
    <row r="322" spans="6:6" x14ac:dyDescent="0.3">
      <c r="F322" s="16"/>
    </row>
    <row r="323" spans="6:6" x14ac:dyDescent="0.3">
      <c r="F323" s="16"/>
    </row>
    <row r="324" spans="6:6" x14ac:dyDescent="0.3">
      <c r="F324" s="16"/>
    </row>
    <row r="325" spans="6:6" x14ac:dyDescent="0.3">
      <c r="F325" s="16"/>
    </row>
    <row r="326" spans="6:6" x14ac:dyDescent="0.3">
      <c r="F326" s="16"/>
    </row>
    <row r="327" spans="6:6" x14ac:dyDescent="0.3">
      <c r="F327" s="16"/>
    </row>
    <row r="328" spans="6:6" x14ac:dyDescent="0.3">
      <c r="F328" s="16"/>
    </row>
    <row r="329" spans="6:6" x14ac:dyDescent="0.3">
      <c r="F329" s="16"/>
    </row>
    <row r="330" spans="6:6" x14ac:dyDescent="0.3">
      <c r="F330" s="16"/>
    </row>
    <row r="331" spans="6:6" x14ac:dyDescent="0.3">
      <c r="F331" s="16"/>
    </row>
    <row r="332" spans="6:6" x14ac:dyDescent="0.3">
      <c r="F332" s="16"/>
    </row>
    <row r="333" spans="6:6" x14ac:dyDescent="0.3">
      <c r="F333" s="16"/>
    </row>
    <row r="334" spans="6:6" x14ac:dyDescent="0.3">
      <c r="F334" s="16"/>
    </row>
    <row r="335" spans="6:6" x14ac:dyDescent="0.3">
      <c r="F335" s="16"/>
    </row>
    <row r="336" spans="6:6" x14ac:dyDescent="0.3">
      <c r="F336" s="16"/>
    </row>
    <row r="337" spans="6:6" x14ac:dyDescent="0.3">
      <c r="F337" s="16"/>
    </row>
    <row r="338" spans="6:6" x14ac:dyDescent="0.3">
      <c r="F338" s="16"/>
    </row>
    <row r="339" spans="6:6" x14ac:dyDescent="0.3">
      <c r="F339" s="16"/>
    </row>
    <row r="340" spans="6:6" x14ac:dyDescent="0.3">
      <c r="F340" s="16"/>
    </row>
    <row r="341" spans="6:6" x14ac:dyDescent="0.3">
      <c r="F341" s="16"/>
    </row>
    <row r="342" spans="6:6" x14ac:dyDescent="0.3">
      <c r="F342" s="16"/>
    </row>
    <row r="343" spans="6:6" x14ac:dyDescent="0.3">
      <c r="F343" s="16"/>
    </row>
    <row r="344" spans="6:6" x14ac:dyDescent="0.3">
      <c r="F344" s="16"/>
    </row>
    <row r="345" spans="6:6" x14ac:dyDescent="0.3">
      <c r="F345" s="16"/>
    </row>
    <row r="346" spans="6:6" x14ac:dyDescent="0.3">
      <c r="F346" s="16"/>
    </row>
    <row r="347" spans="6:6" x14ac:dyDescent="0.3">
      <c r="F347" s="16"/>
    </row>
    <row r="348" spans="6:6" x14ac:dyDescent="0.3">
      <c r="F348" s="16"/>
    </row>
    <row r="349" spans="6:6" x14ac:dyDescent="0.3">
      <c r="F349" s="16"/>
    </row>
    <row r="350" spans="6:6" x14ac:dyDescent="0.3">
      <c r="F350" s="16"/>
    </row>
    <row r="351" spans="6:6" x14ac:dyDescent="0.3">
      <c r="F351" s="16"/>
    </row>
    <row r="352" spans="6:6" x14ac:dyDescent="0.3">
      <c r="F352" s="16"/>
    </row>
    <row r="353" spans="6:6" x14ac:dyDescent="0.3">
      <c r="F353" s="16"/>
    </row>
    <row r="354" spans="6:6" x14ac:dyDescent="0.3">
      <c r="F354" s="16"/>
    </row>
    <row r="355" spans="6:6" x14ac:dyDescent="0.3">
      <c r="F355" s="16"/>
    </row>
    <row r="356" spans="6:6" x14ac:dyDescent="0.3">
      <c r="F356" s="16"/>
    </row>
    <row r="357" spans="6:6" x14ac:dyDescent="0.3">
      <c r="F357" s="16"/>
    </row>
    <row r="358" spans="6:6" x14ac:dyDescent="0.3">
      <c r="F358" s="16"/>
    </row>
    <row r="359" spans="6:6" x14ac:dyDescent="0.3">
      <c r="F359" s="16"/>
    </row>
    <row r="360" spans="6:6" x14ac:dyDescent="0.3">
      <c r="F360" s="16"/>
    </row>
    <row r="361" spans="6:6" x14ac:dyDescent="0.3">
      <c r="F361" s="16"/>
    </row>
    <row r="362" spans="6:6" x14ac:dyDescent="0.3">
      <c r="F362" s="16"/>
    </row>
    <row r="363" spans="6:6" x14ac:dyDescent="0.3">
      <c r="F363" s="16"/>
    </row>
    <row r="364" spans="6:6" x14ac:dyDescent="0.3">
      <c r="F364" s="16"/>
    </row>
    <row r="365" spans="6:6" x14ac:dyDescent="0.3">
      <c r="F365" s="16"/>
    </row>
    <row r="366" spans="6:6" x14ac:dyDescent="0.3">
      <c r="F366" s="16"/>
    </row>
    <row r="367" spans="6:6" x14ac:dyDescent="0.3">
      <c r="F367" s="16"/>
    </row>
    <row r="368" spans="6:6" x14ac:dyDescent="0.3">
      <c r="F368" s="16"/>
    </row>
    <row r="369" spans="6:6" x14ac:dyDescent="0.3">
      <c r="F369" s="16"/>
    </row>
    <row r="370" spans="6:6" x14ac:dyDescent="0.3">
      <c r="F370" s="16"/>
    </row>
    <row r="371" spans="6:6" x14ac:dyDescent="0.3">
      <c r="F371" s="16"/>
    </row>
    <row r="372" spans="6:6" x14ac:dyDescent="0.3">
      <c r="F372" s="16"/>
    </row>
    <row r="373" spans="6:6" x14ac:dyDescent="0.3">
      <c r="F373" s="16"/>
    </row>
    <row r="374" spans="6:6" x14ac:dyDescent="0.3">
      <c r="F374" s="16"/>
    </row>
    <row r="375" spans="6:6" x14ac:dyDescent="0.3">
      <c r="F375" s="16"/>
    </row>
    <row r="376" spans="6:6" x14ac:dyDescent="0.3">
      <c r="F376" s="16"/>
    </row>
    <row r="377" spans="6:6" x14ac:dyDescent="0.3">
      <c r="F377" s="16"/>
    </row>
    <row r="378" spans="6:6" x14ac:dyDescent="0.3">
      <c r="F378" s="16"/>
    </row>
    <row r="379" spans="6:6" x14ac:dyDescent="0.3">
      <c r="F379" s="16"/>
    </row>
    <row r="380" spans="6:6" x14ac:dyDescent="0.3">
      <c r="F380" s="16"/>
    </row>
    <row r="381" spans="6:6" x14ac:dyDescent="0.3">
      <c r="F381" s="16"/>
    </row>
    <row r="382" spans="6:6" x14ac:dyDescent="0.3">
      <c r="F382" s="16"/>
    </row>
    <row r="383" spans="6:6" x14ac:dyDescent="0.3">
      <c r="F383" s="16"/>
    </row>
    <row r="384" spans="6:6" x14ac:dyDescent="0.3">
      <c r="F384" s="16"/>
    </row>
    <row r="385" spans="6:6" x14ac:dyDescent="0.3">
      <c r="F385" s="16"/>
    </row>
    <row r="386" spans="6:6" x14ac:dyDescent="0.3">
      <c r="F386" s="16"/>
    </row>
    <row r="387" spans="6:6" x14ac:dyDescent="0.3">
      <c r="F387" s="16"/>
    </row>
    <row r="388" spans="6:6" x14ac:dyDescent="0.3">
      <c r="F388" s="16"/>
    </row>
    <row r="389" spans="6:6" x14ac:dyDescent="0.3">
      <c r="F389" s="16"/>
    </row>
    <row r="390" spans="6:6" x14ac:dyDescent="0.3">
      <c r="F390" s="16"/>
    </row>
    <row r="391" spans="6:6" x14ac:dyDescent="0.3">
      <c r="F391" s="16"/>
    </row>
    <row r="392" spans="6:6" x14ac:dyDescent="0.3">
      <c r="F392" s="16"/>
    </row>
    <row r="393" spans="6:6" x14ac:dyDescent="0.3">
      <c r="F393" s="16"/>
    </row>
    <row r="394" spans="6:6" x14ac:dyDescent="0.3">
      <c r="F394" s="16"/>
    </row>
    <row r="395" spans="6:6" x14ac:dyDescent="0.3">
      <c r="F395" s="16"/>
    </row>
    <row r="396" spans="6:6" x14ac:dyDescent="0.3">
      <c r="F396" s="16"/>
    </row>
    <row r="397" spans="6:6" x14ac:dyDescent="0.3">
      <c r="F397" s="16"/>
    </row>
    <row r="398" spans="6:6" x14ac:dyDescent="0.3">
      <c r="F398" s="16"/>
    </row>
    <row r="399" spans="6:6" x14ac:dyDescent="0.3">
      <c r="F399" s="16"/>
    </row>
    <row r="400" spans="6:6" x14ac:dyDescent="0.3">
      <c r="F400" s="16"/>
    </row>
    <row r="401" spans="6:6" x14ac:dyDescent="0.3">
      <c r="F401" s="16"/>
    </row>
    <row r="402" spans="6:6" x14ac:dyDescent="0.3">
      <c r="F402" s="16"/>
    </row>
    <row r="403" spans="6:6" x14ac:dyDescent="0.3">
      <c r="F403" s="16"/>
    </row>
    <row r="404" spans="6:6" x14ac:dyDescent="0.3">
      <c r="F404" s="16"/>
    </row>
    <row r="405" spans="6:6" x14ac:dyDescent="0.3">
      <c r="F405" s="16"/>
    </row>
    <row r="406" spans="6:6" x14ac:dyDescent="0.3">
      <c r="F406" s="16"/>
    </row>
    <row r="407" spans="6:6" x14ac:dyDescent="0.3">
      <c r="F407" s="16"/>
    </row>
    <row r="408" spans="6:6" x14ac:dyDescent="0.3">
      <c r="F408" s="16"/>
    </row>
    <row r="409" spans="6:6" x14ac:dyDescent="0.3">
      <c r="F409" s="16"/>
    </row>
    <row r="410" spans="6:6" x14ac:dyDescent="0.3">
      <c r="F410" s="16"/>
    </row>
    <row r="411" spans="6:6" x14ac:dyDescent="0.3">
      <c r="F411" s="16"/>
    </row>
    <row r="412" spans="6:6" x14ac:dyDescent="0.3">
      <c r="F412" s="16"/>
    </row>
    <row r="413" spans="6:6" x14ac:dyDescent="0.3">
      <c r="F413" s="16"/>
    </row>
    <row r="414" spans="6:6" x14ac:dyDescent="0.3">
      <c r="F414" s="16"/>
    </row>
    <row r="415" spans="6:6" x14ac:dyDescent="0.3">
      <c r="F415" s="16"/>
    </row>
    <row r="416" spans="6:6" x14ac:dyDescent="0.3">
      <c r="F416" s="16"/>
    </row>
    <row r="417" spans="6:6" x14ac:dyDescent="0.3">
      <c r="F417" s="16"/>
    </row>
    <row r="418" spans="6:6" x14ac:dyDescent="0.3">
      <c r="F418" s="16"/>
    </row>
    <row r="419" spans="6:6" x14ac:dyDescent="0.3">
      <c r="F419" s="16"/>
    </row>
    <row r="420" spans="6:6" x14ac:dyDescent="0.3">
      <c r="F420" s="16"/>
    </row>
    <row r="421" spans="6:6" x14ac:dyDescent="0.3">
      <c r="F421" s="16"/>
    </row>
    <row r="422" spans="6:6" x14ac:dyDescent="0.3">
      <c r="F422" s="16"/>
    </row>
    <row r="423" spans="6:6" x14ac:dyDescent="0.3">
      <c r="F423" s="16"/>
    </row>
    <row r="424" spans="6:6" x14ac:dyDescent="0.3">
      <c r="F424" s="16"/>
    </row>
    <row r="425" spans="6:6" x14ac:dyDescent="0.3">
      <c r="F425" s="16"/>
    </row>
    <row r="426" spans="6:6" x14ac:dyDescent="0.3">
      <c r="F426" s="16"/>
    </row>
    <row r="427" spans="6:6" x14ac:dyDescent="0.3">
      <c r="F427" s="16"/>
    </row>
    <row r="428" spans="6:6" x14ac:dyDescent="0.3">
      <c r="F428" s="16"/>
    </row>
    <row r="429" spans="6:6" x14ac:dyDescent="0.3">
      <c r="F429" s="16"/>
    </row>
    <row r="430" spans="6:6" x14ac:dyDescent="0.3">
      <c r="F430" s="16"/>
    </row>
    <row r="431" spans="6:6" x14ac:dyDescent="0.3">
      <c r="F431" s="16"/>
    </row>
    <row r="432" spans="6:6" x14ac:dyDescent="0.3">
      <c r="F432" s="16"/>
    </row>
    <row r="433" spans="6:6" x14ac:dyDescent="0.3">
      <c r="F433" s="16"/>
    </row>
    <row r="434" spans="6:6" x14ac:dyDescent="0.3">
      <c r="F434" s="16"/>
    </row>
    <row r="435" spans="6:6" x14ac:dyDescent="0.3">
      <c r="F435" s="16"/>
    </row>
    <row r="436" spans="6:6" x14ac:dyDescent="0.3">
      <c r="F436" s="16"/>
    </row>
    <row r="437" spans="6:6" x14ac:dyDescent="0.3">
      <c r="F437" s="16"/>
    </row>
    <row r="438" spans="6:6" x14ac:dyDescent="0.3">
      <c r="F438" s="16"/>
    </row>
    <row r="439" spans="6:6" x14ac:dyDescent="0.3">
      <c r="F439" s="16"/>
    </row>
    <row r="440" spans="6:6" x14ac:dyDescent="0.3">
      <c r="F440" s="16"/>
    </row>
    <row r="441" spans="6:6" x14ac:dyDescent="0.3">
      <c r="F441" s="16"/>
    </row>
    <row r="442" spans="6:6" x14ac:dyDescent="0.3">
      <c r="F442" s="16"/>
    </row>
    <row r="443" spans="6:6" x14ac:dyDescent="0.3">
      <c r="F443" s="16"/>
    </row>
    <row r="444" spans="6:6" x14ac:dyDescent="0.3">
      <c r="F444" s="16"/>
    </row>
    <row r="445" spans="6:6" x14ac:dyDescent="0.3">
      <c r="F445" s="16"/>
    </row>
    <row r="446" spans="6:6" x14ac:dyDescent="0.3">
      <c r="F446" s="16"/>
    </row>
    <row r="447" spans="6:6" x14ac:dyDescent="0.3">
      <c r="F447" s="16"/>
    </row>
    <row r="448" spans="6:6" x14ac:dyDescent="0.3">
      <c r="F448" s="16"/>
    </row>
    <row r="449" spans="6:6" x14ac:dyDescent="0.3">
      <c r="F449" s="16"/>
    </row>
    <row r="450" spans="6:6" x14ac:dyDescent="0.3">
      <c r="F450" s="16"/>
    </row>
    <row r="451" spans="6:6" x14ac:dyDescent="0.3">
      <c r="F451" s="16"/>
    </row>
    <row r="452" spans="6:6" x14ac:dyDescent="0.3">
      <c r="F452" s="16"/>
    </row>
    <row r="453" spans="6:6" x14ac:dyDescent="0.3">
      <c r="F453" s="16"/>
    </row>
    <row r="454" spans="6:6" x14ac:dyDescent="0.3">
      <c r="F454" s="16"/>
    </row>
    <row r="455" spans="6:6" x14ac:dyDescent="0.3">
      <c r="F455" s="16"/>
    </row>
    <row r="456" spans="6:6" x14ac:dyDescent="0.3">
      <c r="F456" s="16"/>
    </row>
    <row r="457" spans="6:6" x14ac:dyDescent="0.3">
      <c r="F457" s="16"/>
    </row>
    <row r="458" spans="6:6" x14ac:dyDescent="0.3">
      <c r="F458" s="16"/>
    </row>
    <row r="459" spans="6:6" x14ac:dyDescent="0.3">
      <c r="F459" s="16"/>
    </row>
    <row r="460" spans="6:6" x14ac:dyDescent="0.3">
      <c r="F460" s="16"/>
    </row>
    <row r="461" spans="6:6" x14ac:dyDescent="0.3">
      <c r="F461" s="16"/>
    </row>
    <row r="462" spans="6:6" x14ac:dyDescent="0.3">
      <c r="F462" s="16"/>
    </row>
    <row r="463" spans="6:6" x14ac:dyDescent="0.3">
      <c r="F463" s="16"/>
    </row>
    <row r="464" spans="6:6" x14ac:dyDescent="0.3">
      <c r="F464" s="16"/>
    </row>
    <row r="465" spans="6:6" x14ac:dyDescent="0.3">
      <c r="F465" s="16"/>
    </row>
    <row r="466" spans="6:6" x14ac:dyDescent="0.3">
      <c r="F466" s="16"/>
    </row>
    <row r="467" spans="6:6" x14ac:dyDescent="0.3">
      <c r="F467" s="16"/>
    </row>
    <row r="468" spans="6:6" x14ac:dyDescent="0.3">
      <c r="F468" s="16"/>
    </row>
    <row r="469" spans="6:6" x14ac:dyDescent="0.3">
      <c r="F469" s="16"/>
    </row>
    <row r="470" spans="6:6" x14ac:dyDescent="0.3">
      <c r="F470" s="16"/>
    </row>
    <row r="471" spans="6:6" x14ac:dyDescent="0.3">
      <c r="F471" s="16"/>
    </row>
    <row r="472" spans="6:6" x14ac:dyDescent="0.3">
      <c r="F472" s="16"/>
    </row>
    <row r="473" spans="6:6" x14ac:dyDescent="0.3">
      <c r="F473" s="16"/>
    </row>
    <row r="474" spans="6:6" x14ac:dyDescent="0.3">
      <c r="F474" s="16"/>
    </row>
    <row r="475" spans="6:6" x14ac:dyDescent="0.3">
      <c r="F475" s="16"/>
    </row>
    <row r="476" spans="6:6" x14ac:dyDescent="0.3">
      <c r="F476" s="16"/>
    </row>
    <row r="477" spans="6:6" x14ac:dyDescent="0.3">
      <c r="F477" s="16"/>
    </row>
    <row r="478" spans="6:6" x14ac:dyDescent="0.3">
      <c r="F478" s="16"/>
    </row>
    <row r="479" spans="6:6" x14ac:dyDescent="0.3">
      <c r="F479" s="16"/>
    </row>
    <row r="480" spans="6:6" x14ac:dyDescent="0.3">
      <c r="F480" s="16"/>
    </row>
    <row r="481" spans="6:6" x14ac:dyDescent="0.3">
      <c r="F481" s="16"/>
    </row>
    <row r="482" spans="6:6" x14ac:dyDescent="0.3">
      <c r="F482" s="16"/>
    </row>
    <row r="483" spans="6:6" x14ac:dyDescent="0.3">
      <c r="F483" s="16"/>
    </row>
    <row r="484" spans="6:6" x14ac:dyDescent="0.3">
      <c r="F484" s="16"/>
    </row>
    <row r="485" spans="6:6" x14ac:dyDescent="0.3">
      <c r="F485" s="16"/>
    </row>
    <row r="486" spans="6:6" x14ac:dyDescent="0.3">
      <c r="F486" s="16"/>
    </row>
    <row r="487" spans="6:6" x14ac:dyDescent="0.3">
      <c r="F487" s="16"/>
    </row>
    <row r="488" spans="6:6" x14ac:dyDescent="0.3">
      <c r="F488" s="16"/>
    </row>
    <row r="489" spans="6:6" x14ac:dyDescent="0.3">
      <c r="F489" s="16"/>
    </row>
    <row r="490" spans="6:6" x14ac:dyDescent="0.3">
      <c r="F490" s="16"/>
    </row>
    <row r="491" spans="6:6" x14ac:dyDescent="0.3">
      <c r="F491" s="16"/>
    </row>
    <row r="492" spans="6:6" x14ac:dyDescent="0.3">
      <c r="F492" s="16"/>
    </row>
    <row r="493" spans="6:6" x14ac:dyDescent="0.3">
      <c r="F493" s="16"/>
    </row>
    <row r="494" spans="6:6" x14ac:dyDescent="0.3">
      <c r="F494" s="16"/>
    </row>
    <row r="495" spans="6:6" x14ac:dyDescent="0.3">
      <c r="F495" s="16"/>
    </row>
    <row r="496" spans="6:6" x14ac:dyDescent="0.3">
      <c r="F496" s="16"/>
    </row>
    <row r="497" spans="6:6" x14ac:dyDescent="0.3">
      <c r="F497" s="16"/>
    </row>
    <row r="498" spans="6:6" x14ac:dyDescent="0.3">
      <c r="F498" s="16"/>
    </row>
    <row r="499" spans="6:6" x14ac:dyDescent="0.3">
      <c r="F499" s="16"/>
    </row>
    <row r="500" spans="6:6" x14ac:dyDescent="0.3">
      <c r="F500" s="16"/>
    </row>
    <row r="501" spans="6:6" x14ac:dyDescent="0.3">
      <c r="F501" s="16"/>
    </row>
    <row r="502" spans="6:6" x14ac:dyDescent="0.3">
      <c r="F502" s="16"/>
    </row>
    <row r="503" spans="6:6" x14ac:dyDescent="0.3">
      <c r="F503" s="16"/>
    </row>
    <row r="504" spans="6:6" x14ac:dyDescent="0.3">
      <c r="F504" s="16"/>
    </row>
    <row r="505" spans="6:6" x14ac:dyDescent="0.3">
      <c r="F505" s="16"/>
    </row>
    <row r="506" spans="6:6" x14ac:dyDescent="0.3">
      <c r="F506" s="16"/>
    </row>
    <row r="507" spans="6:6" x14ac:dyDescent="0.3">
      <c r="F507" s="16"/>
    </row>
    <row r="508" spans="6:6" x14ac:dyDescent="0.3">
      <c r="F508" s="16"/>
    </row>
    <row r="509" spans="6:6" x14ac:dyDescent="0.3">
      <c r="F509" s="16"/>
    </row>
    <row r="510" spans="6:6" x14ac:dyDescent="0.3">
      <c r="F510" s="16"/>
    </row>
    <row r="511" spans="6:6" x14ac:dyDescent="0.3">
      <c r="F511" s="16"/>
    </row>
    <row r="512" spans="6:6" x14ac:dyDescent="0.3">
      <c r="F512" s="16"/>
    </row>
    <row r="513" spans="6:6" x14ac:dyDescent="0.3">
      <c r="F513" s="16"/>
    </row>
    <row r="514" spans="6:6" x14ac:dyDescent="0.3">
      <c r="F514" s="16"/>
    </row>
    <row r="515" spans="6:6" x14ac:dyDescent="0.3">
      <c r="F515" s="16"/>
    </row>
    <row r="516" spans="6:6" x14ac:dyDescent="0.3">
      <c r="F516" s="16"/>
    </row>
    <row r="517" spans="6:6" x14ac:dyDescent="0.3">
      <c r="F517" s="16"/>
    </row>
    <row r="518" spans="6:6" x14ac:dyDescent="0.3">
      <c r="F518" s="16"/>
    </row>
    <row r="519" spans="6:6" x14ac:dyDescent="0.3">
      <c r="F519" s="16"/>
    </row>
    <row r="520" spans="6:6" x14ac:dyDescent="0.3">
      <c r="F520" s="16"/>
    </row>
    <row r="521" spans="6:6" x14ac:dyDescent="0.3">
      <c r="F521" s="16"/>
    </row>
    <row r="522" spans="6:6" x14ac:dyDescent="0.3">
      <c r="F522" s="16"/>
    </row>
    <row r="523" spans="6:6" x14ac:dyDescent="0.3">
      <c r="F523" s="16"/>
    </row>
    <row r="524" spans="6:6" x14ac:dyDescent="0.3">
      <c r="F524" s="16"/>
    </row>
    <row r="525" spans="6:6" x14ac:dyDescent="0.3">
      <c r="F525" s="16"/>
    </row>
    <row r="526" spans="6:6" x14ac:dyDescent="0.3">
      <c r="F526" s="16"/>
    </row>
    <row r="527" spans="6:6" x14ac:dyDescent="0.3">
      <c r="F527" s="16"/>
    </row>
    <row r="528" spans="6:6" x14ac:dyDescent="0.3">
      <c r="F528" s="16"/>
    </row>
    <row r="529" spans="6:6" x14ac:dyDescent="0.3">
      <c r="F529" s="16"/>
    </row>
    <row r="530" spans="6:6" x14ac:dyDescent="0.3">
      <c r="F530" s="16"/>
    </row>
    <row r="531" spans="6:6" x14ac:dyDescent="0.3">
      <c r="F531" s="16"/>
    </row>
    <row r="532" spans="6:6" x14ac:dyDescent="0.3">
      <c r="F532" s="16"/>
    </row>
    <row r="533" spans="6:6" x14ac:dyDescent="0.3">
      <c r="F533" s="16"/>
    </row>
    <row r="534" spans="6:6" x14ac:dyDescent="0.3">
      <c r="F534" s="16"/>
    </row>
    <row r="535" spans="6:6" x14ac:dyDescent="0.3">
      <c r="F535" s="16"/>
    </row>
    <row r="536" spans="6:6" x14ac:dyDescent="0.3">
      <c r="F536" s="16"/>
    </row>
    <row r="537" spans="6:6" x14ac:dyDescent="0.3">
      <c r="F537" s="16"/>
    </row>
    <row r="538" spans="6:6" x14ac:dyDescent="0.3">
      <c r="F538" s="16"/>
    </row>
    <row r="539" spans="6:6" x14ac:dyDescent="0.3">
      <c r="F539" s="16"/>
    </row>
    <row r="540" spans="6:6" x14ac:dyDescent="0.3">
      <c r="F540" s="16"/>
    </row>
    <row r="541" spans="6:6" x14ac:dyDescent="0.3">
      <c r="F541" s="16"/>
    </row>
    <row r="542" spans="6:6" x14ac:dyDescent="0.3">
      <c r="F542" s="16"/>
    </row>
    <row r="543" spans="6:6" x14ac:dyDescent="0.3">
      <c r="F543" s="16"/>
    </row>
    <row r="544" spans="6:6" x14ac:dyDescent="0.3">
      <c r="F544" s="16"/>
    </row>
    <row r="545" spans="6:6" x14ac:dyDescent="0.3">
      <c r="F545" s="16"/>
    </row>
    <row r="546" spans="6:6" x14ac:dyDescent="0.3">
      <c r="F546" s="16"/>
    </row>
    <row r="547" spans="6:6" x14ac:dyDescent="0.3">
      <c r="F547" s="16"/>
    </row>
    <row r="548" spans="6:6" x14ac:dyDescent="0.3">
      <c r="F548" s="16"/>
    </row>
    <row r="549" spans="6:6" x14ac:dyDescent="0.3">
      <c r="F549" s="16"/>
    </row>
    <row r="550" spans="6:6" x14ac:dyDescent="0.3">
      <c r="F550" s="16"/>
    </row>
    <row r="551" spans="6:6" x14ac:dyDescent="0.3">
      <c r="F551" s="16"/>
    </row>
    <row r="552" spans="6:6" x14ac:dyDescent="0.3">
      <c r="F552" s="16"/>
    </row>
    <row r="553" spans="6:6" x14ac:dyDescent="0.3">
      <c r="F553" s="16"/>
    </row>
    <row r="554" spans="6:6" x14ac:dyDescent="0.3">
      <c r="F554" s="16"/>
    </row>
    <row r="555" spans="6:6" x14ac:dyDescent="0.3">
      <c r="F555" s="16"/>
    </row>
    <row r="556" spans="6:6" x14ac:dyDescent="0.3">
      <c r="F556" s="16"/>
    </row>
    <row r="557" spans="6:6" x14ac:dyDescent="0.3">
      <c r="F557" s="16"/>
    </row>
    <row r="558" spans="6:6" x14ac:dyDescent="0.3">
      <c r="F558" s="16"/>
    </row>
    <row r="559" spans="6:6" x14ac:dyDescent="0.3">
      <c r="F559" s="16"/>
    </row>
    <row r="560" spans="6:6" x14ac:dyDescent="0.3">
      <c r="F560" s="16"/>
    </row>
    <row r="561" spans="6:6" x14ac:dyDescent="0.3">
      <c r="F561" s="16"/>
    </row>
    <row r="562" spans="6:6" x14ac:dyDescent="0.3">
      <c r="F562" s="16"/>
    </row>
    <row r="563" spans="6:6" x14ac:dyDescent="0.3">
      <c r="F563" s="16"/>
    </row>
    <row r="564" spans="6:6" x14ac:dyDescent="0.3">
      <c r="F564" s="16"/>
    </row>
    <row r="565" spans="6:6" x14ac:dyDescent="0.3">
      <c r="F565" s="16"/>
    </row>
    <row r="566" spans="6:6" x14ac:dyDescent="0.3">
      <c r="F566" s="16"/>
    </row>
    <row r="567" spans="6:6" x14ac:dyDescent="0.3">
      <c r="F567" s="16"/>
    </row>
    <row r="568" spans="6:6" x14ac:dyDescent="0.3">
      <c r="F568" s="16"/>
    </row>
    <row r="569" spans="6:6" x14ac:dyDescent="0.3">
      <c r="F569" s="16"/>
    </row>
    <row r="570" spans="6:6" x14ac:dyDescent="0.3">
      <c r="F570" s="16"/>
    </row>
    <row r="571" spans="6:6" x14ac:dyDescent="0.3">
      <c r="F571" s="16"/>
    </row>
    <row r="572" spans="6:6" x14ac:dyDescent="0.3">
      <c r="F572" s="16"/>
    </row>
    <row r="573" spans="6:6" x14ac:dyDescent="0.3">
      <c r="F573" s="16"/>
    </row>
    <row r="574" spans="6:6" x14ac:dyDescent="0.3">
      <c r="F574" s="16"/>
    </row>
    <row r="575" spans="6:6" x14ac:dyDescent="0.3">
      <c r="F575" s="16"/>
    </row>
    <row r="576" spans="6:6" x14ac:dyDescent="0.3">
      <c r="F576" s="16"/>
    </row>
    <row r="577" spans="6:6" x14ac:dyDescent="0.3">
      <c r="F577" s="16"/>
    </row>
    <row r="578" spans="6:6" x14ac:dyDescent="0.3">
      <c r="F578" s="16"/>
    </row>
    <row r="579" spans="6:6" x14ac:dyDescent="0.3">
      <c r="F579" s="16"/>
    </row>
    <row r="580" spans="6:6" x14ac:dyDescent="0.3">
      <c r="F580" s="16"/>
    </row>
    <row r="581" spans="6:6" x14ac:dyDescent="0.3">
      <c r="F581" s="16"/>
    </row>
    <row r="582" spans="6:6" x14ac:dyDescent="0.3">
      <c r="F582" s="16"/>
    </row>
    <row r="583" spans="6:6" x14ac:dyDescent="0.3">
      <c r="F583" s="16"/>
    </row>
    <row r="584" spans="6:6" x14ac:dyDescent="0.3">
      <c r="F584" s="16"/>
    </row>
    <row r="585" spans="6:6" x14ac:dyDescent="0.3">
      <c r="F585" s="16"/>
    </row>
    <row r="586" spans="6:6" x14ac:dyDescent="0.3">
      <c r="F586" s="16"/>
    </row>
    <row r="587" spans="6:6" x14ac:dyDescent="0.3">
      <c r="F587" s="16"/>
    </row>
    <row r="588" spans="6:6" x14ac:dyDescent="0.3">
      <c r="F588" s="16"/>
    </row>
    <row r="589" spans="6:6" x14ac:dyDescent="0.3">
      <c r="F589" s="16"/>
    </row>
    <row r="590" spans="6:6" x14ac:dyDescent="0.3">
      <c r="F590" s="16"/>
    </row>
    <row r="591" spans="6:6" x14ac:dyDescent="0.3">
      <c r="F591" s="16"/>
    </row>
    <row r="592" spans="6:6" x14ac:dyDescent="0.3">
      <c r="F592" s="16"/>
    </row>
    <row r="593" spans="6:6" x14ac:dyDescent="0.3">
      <c r="F593" s="16"/>
    </row>
    <row r="594" spans="6:6" x14ac:dyDescent="0.3">
      <c r="F594" s="16"/>
    </row>
    <row r="595" spans="6:6" x14ac:dyDescent="0.3">
      <c r="F595" s="16"/>
    </row>
    <row r="596" spans="6:6" x14ac:dyDescent="0.3">
      <c r="F596" s="16"/>
    </row>
    <row r="597" spans="6:6" x14ac:dyDescent="0.3">
      <c r="F597" s="16"/>
    </row>
    <row r="598" spans="6:6" x14ac:dyDescent="0.3">
      <c r="F598" s="16"/>
    </row>
    <row r="599" spans="6:6" x14ac:dyDescent="0.3">
      <c r="F599" s="16"/>
    </row>
    <row r="600" spans="6:6" x14ac:dyDescent="0.3">
      <c r="F600" s="16"/>
    </row>
    <row r="601" spans="6:6" x14ac:dyDescent="0.3">
      <c r="F601" s="16"/>
    </row>
    <row r="602" spans="6:6" x14ac:dyDescent="0.3">
      <c r="F602" s="16"/>
    </row>
    <row r="603" spans="6:6" x14ac:dyDescent="0.3">
      <c r="F603" s="16"/>
    </row>
    <row r="604" spans="6:6" x14ac:dyDescent="0.3">
      <c r="F604" s="16"/>
    </row>
    <row r="605" spans="6:6" x14ac:dyDescent="0.3">
      <c r="F605" s="16"/>
    </row>
    <row r="606" spans="6:6" x14ac:dyDescent="0.3">
      <c r="F606" s="16"/>
    </row>
    <row r="607" spans="6:6" x14ac:dyDescent="0.3">
      <c r="F607" s="16"/>
    </row>
    <row r="608" spans="6:6" x14ac:dyDescent="0.3">
      <c r="F608" s="16"/>
    </row>
    <row r="609" spans="6:6" x14ac:dyDescent="0.3">
      <c r="F609" s="16"/>
    </row>
    <row r="610" spans="6:6" x14ac:dyDescent="0.3">
      <c r="F610" s="16"/>
    </row>
    <row r="611" spans="6:6" x14ac:dyDescent="0.3">
      <c r="F611" s="16"/>
    </row>
    <row r="612" spans="6:6" x14ac:dyDescent="0.3">
      <c r="F612" s="16"/>
    </row>
    <row r="613" spans="6:6" x14ac:dyDescent="0.3">
      <c r="F613" s="16"/>
    </row>
    <row r="614" spans="6:6" x14ac:dyDescent="0.3">
      <c r="F614" s="16"/>
    </row>
    <row r="615" spans="6:6" x14ac:dyDescent="0.3">
      <c r="F615" s="16"/>
    </row>
    <row r="616" spans="6:6" x14ac:dyDescent="0.3">
      <c r="F616" s="16"/>
    </row>
    <row r="617" spans="6:6" x14ac:dyDescent="0.3">
      <c r="F617" s="16"/>
    </row>
    <row r="618" spans="6:6" x14ac:dyDescent="0.3">
      <c r="F618" s="16"/>
    </row>
    <row r="619" spans="6:6" x14ac:dyDescent="0.3">
      <c r="F619" s="16"/>
    </row>
    <row r="620" spans="6:6" x14ac:dyDescent="0.3">
      <c r="F620" s="16"/>
    </row>
    <row r="621" spans="6:6" x14ac:dyDescent="0.3">
      <c r="F621" s="16"/>
    </row>
    <row r="622" spans="6:6" x14ac:dyDescent="0.3">
      <c r="F622" s="16"/>
    </row>
    <row r="623" spans="6:6" x14ac:dyDescent="0.3">
      <c r="F623" s="16"/>
    </row>
    <row r="624" spans="6:6" x14ac:dyDescent="0.3">
      <c r="F624" s="16"/>
    </row>
    <row r="625" spans="6:6" x14ac:dyDescent="0.3">
      <c r="F625" s="16"/>
    </row>
    <row r="626" spans="6:6" x14ac:dyDescent="0.3">
      <c r="F626" s="16"/>
    </row>
    <row r="627" spans="6:6" x14ac:dyDescent="0.3">
      <c r="F627" s="16"/>
    </row>
    <row r="628" spans="6:6" x14ac:dyDescent="0.3">
      <c r="F628" s="16"/>
    </row>
    <row r="629" spans="6:6" x14ac:dyDescent="0.3">
      <c r="F629" s="16"/>
    </row>
    <row r="630" spans="6:6" x14ac:dyDescent="0.3">
      <c r="F630" s="16"/>
    </row>
    <row r="631" spans="6:6" x14ac:dyDescent="0.3">
      <c r="F631" s="16"/>
    </row>
    <row r="632" spans="6:6" x14ac:dyDescent="0.3">
      <c r="F632" s="16"/>
    </row>
    <row r="633" spans="6:6" x14ac:dyDescent="0.3">
      <c r="F633" s="16"/>
    </row>
    <row r="634" spans="6:6" x14ac:dyDescent="0.3">
      <c r="F634" s="16"/>
    </row>
    <row r="635" spans="6:6" x14ac:dyDescent="0.3">
      <c r="F635" s="16"/>
    </row>
    <row r="636" spans="6:6" x14ac:dyDescent="0.3">
      <c r="F636" s="16"/>
    </row>
    <row r="637" spans="6:6" x14ac:dyDescent="0.3">
      <c r="F637" s="16"/>
    </row>
    <row r="638" spans="6:6" x14ac:dyDescent="0.3">
      <c r="F638" s="16"/>
    </row>
    <row r="639" spans="6:6" x14ac:dyDescent="0.3">
      <c r="F639" s="16"/>
    </row>
    <row r="640" spans="6:6" x14ac:dyDescent="0.3">
      <c r="F640" s="16"/>
    </row>
    <row r="641" spans="6:6" x14ac:dyDescent="0.3">
      <c r="F641" s="16"/>
    </row>
    <row r="642" spans="6:6" x14ac:dyDescent="0.3">
      <c r="F642" s="16"/>
    </row>
    <row r="643" spans="6:6" x14ac:dyDescent="0.3">
      <c r="F643" s="16"/>
    </row>
    <row r="644" spans="6:6" x14ac:dyDescent="0.3">
      <c r="F644" s="16"/>
    </row>
    <row r="645" spans="6:6" x14ac:dyDescent="0.3">
      <c r="F645" s="16"/>
    </row>
    <row r="646" spans="6:6" x14ac:dyDescent="0.3">
      <c r="F646" s="16"/>
    </row>
    <row r="647" spans="6:6" x14ac:dyDescent="0.3">
      <c r="F647" s="16"/>
    </row>
    <row r="648" spans="6:6" x14ac:dyDescent="0.3">
      <c r="F648" s="16"/>
    </row>
    <row r="649" spans="6:6" x14ac:dyDescent="0.3">
      <c r="F649" s="16"/>
    </row>
    <row r="650" spans="6:6" x14ac:dyDescent="0.3">
      <c r="F650" s="16"/>
    </row>
    <row r="651" spans="6:6" x14ac:dyDescent="0.3">
      <c r="F651" s="16"/>
    </row>
    <row r="652" spans="6:6" x14ac:dyDescent="0.3">
      <c r="F652" s="16"/>
    </row>
    <row r="653" spans="6:6" x14ac:dyDescent="0.3">
      <c r="F653" s="16"/>
    </row>
    <row r="654" spans="6:6" x14ac:dyDescent="0.3">
      <c r="F654" s="16"/>
    </row>
    <row r="655" spans="6:6" x14ac:dyDescent="0.3">
      <c r="F655" s="16"/>
    </row>
    <row r="656" spans="6:6" x14ac:dyDescent="0.3">
      <c r="F656" s="16"/>
    </row>
    <row r="657" spans="6:6" x14ac:dyDescent="0.3">
      <c r="F657" s="16"/>
    </row>
    <row r="658" spans="6:6" x14ac:dyDescent="0.3">
      <c r="F658" s="16"/>
    </row>
    <row r="659" spans="6:6" x14ac:dyDescent="0.3">
      <c r="F659" s="16"/>
    </row>
    <row r="660" spans="6:6" x14ac:dyDescent="0.3">
      <c r="F660" s="16"/>
    </row>
    <row r="661" spans="6:6" x14ac:dyDescent="0.3">
      <c r="F661" s="16"/>
    </row>
    <row r="662" spans="6:6" x14ac:dyDescent="0.3">
      <c r="F662" s="16"/>
    </row>
    <row r="663" spans="6:6" x14ac:dyDescent="0.3">
      <c r="F663" s="16"/>
    </row>
    <row r="664" spans="6:6" x14ac:dyDescent="0.3">
      <c r="F664" s="16"/>
    </row>
    <row r="665" spans="6:6" x14ac:dyDescent="0.3">
      <c r="F665" s="16"/>
    </row>
    <row r="666" spans="6:6" x14ac:dyDescent="0.3">
      <c r="F666" s="16"/>
    </row>
    <row r="667" spans="6:6" x14ac:dyDescent="0.3">
      <c r="F667" s="16"/>
    </row>
    <row r="668" spans="6:6" x14ac:dyDescent="0.3">
      <c r="F668" s="16"/>
    </row>
    <row r="669" spans="6:6" x14ac:dyDescent="0.3">
      <c r="F669" s="16"/>
    </row>
    <row r="670" spans="6:6" x14ac:dyDescent="0.3">
      <c r="F670" s="16"/>
    </row>
    <row r="671" spans="6:6" x14ac:dyDescent="0.3">
      <c r="F671" s="16"/>
    </row>
    <row r="672" spans="6:6" x14ac:dyDescent="0.3">
      <c r="F672" s="16"/>
    </row>
    <row r="673" spans="6:6" x14ac:dyDescent="0.3">
      <c r="F673" s="16"/>
    </row>
    <row r="674" spans="6:6" x14ac:dyDescent="0.3">
      <c r="F674" s="16"/>
    </row>
    <row r="675" spans="6:6" x14ac:dyDescent="0.3">
      <c r="F675" s="16"/>
    </row>
    <row r="676" spans="6:6" x14ac:dyDescent="0.3">
      <c r="F676" s="16"/>
    </row>
    <row r="677" spans="6:6" x14ac:dyDescent="0.3">
      <c r="F677" s="16"/>
    </row>
    <row r="678" spans="6:6" x14ac:dyDescent="0.3">
      <c r="F678" s="16"/>
    </row>
    <row r="679" spans="6:6" x14ac:dyDescent="0.3">
      <c r="F679" s="16"/>
    </row>
    <row r="680" spans="6:6" x14ac:dyDescent="0.3">
      <c r="F680" s="16"/>
    </row>
    <row r="681" spans="6:6" x14ac:dyDescent="0.3">
      <c r="F681" s="16"/>
    </row>
    <row r="682" spans="6:6" x14ac:dyDescent="0.3">
      <c r="F682" s="16"/>
    </row>
    <row r="683" spans="6:6" x14ac:dyDescent="0.3">
      <c r="F683" s="16"/>
    </row>
    <row r="684" spans="6:6" x14ac:dyDescent="0.3">
      <c r="F684" s="16"/>
    </row>
    <row r="685" spans="6:6" x14ac:dyDescent="0.3">
      <c r="F685" s="16"/>
    </row>
    <row r="686" spans="6:6" x14ac:dyDescent="0.3">
      <c r="F686" s="16"/>
    </row>
    <row r="687" spans="6:6" x14ac:dyDescent="0.3">
      <c r="F687" s="16"/>
    </row>
    <row r="688" spans="6:6" x14ac:dyDescent="0.3">
      <c r="F688" s="16"/>
    </row>
    <row r="689" spans="6:6" x14ac:dyDescent="0.3">
      <c r="F689" s="16"/>
    </row>
    <row r="690" spans="6:6" x14ac:dyDescent="0.3">
      <c r="F690" s="16"/>
    </row>
    <row r="691" spans="6:6" x14ac:dyDescent="0.3">
      <c r="F691" s="16"/>
    </row>
    <row r="692" spans="6:6" x14ac:dyDescent="0.3">
      <c r="F692" s="16"/>
    </row>
    <row r="693" spans="6:6" x14ac:dyDescent="0.3">
      <c r="F693" s="16"/>
    </row>
    <row r="694" spans="6:6" x14ac:dyDescent="0.3">
      <c r="F694" s="16"/>
    </row>
    <row r="695" spans="6:6" x14ac:dyDescent="0.3">
      <c r="F695" s="16"/>
    </row>
    <row r="696" spans="6:6" x14ac:dyDescent="0.3">
      <c r="F696" s="16"/>
    </row>
    <row r="697" spans="6:6" x14ac:dyDescent="0.3">
      <c r="F697" s="16"/>
    </row>
    <row r="698" spans="6:6" x14ac:dyDescent="0.3">
      <c r="F698" s="16"/>
    </row>
    <row r="699" spans="6:6" x14ac:dyDescent="0.3">
      <c r="F699" s="16"/>
    </row>
    <row r="700" spans="6:6" x14ac:dyDescent="0.3">
      <c r="F700" s="16"/>
    </row>
    <row r="701" spans="6:6" x14ac:dyDescent="0.3">
      <c r="F701" s="16"/>
    </row>
    <row r="702" spans="6:6" x14ac:dyDescent="0.3">
      <c r="F702" s="16"/>
    </row>
    <row r="703" spans="6:6" x14ac:dyDescent="0.3">
      <c r="F703" s="16"/>
    </row>
    <row r="704" spans="6:6" x14ac:dyDescent="0.3">
      <c r="F704" s="16"/>
    </row>
    <row r="705" spans="6:6" x14ac:dyDescent="0.3">
      <c r="F705" s="16"/>
    </row>
    <row r="706" spans="6:6" x14ac:dyDescent="0.3">
      <c r="F706" s="16"/>
    </row>
    <row r="707" spans="6:6" x14ac:dyDescent="0.3">
      <c r="F707" s="16"/>
    </row>
    <row r="708" spans="6:6" x14ac:dyDescent="0.3">
      <c r="F708" s="16"/>
    </row>
    <row r="709" spans="6:6" x14ac:dyDescent="0.3">
      <c r="F709" s="16"/>
    </row>
    <row r="710" spans="6:6" x14ac:dyDescent="0.3">
      <c r="F710" s="16"/>
    </row>
    <row r="711" spans="6:6" x14ac:dyDescent="0.3">
      <c r="F711" s="16"/>
    </row>
    <row r="712" spans="6:6" x14ac:dyDescent="0.3">
      <c r="F712" s="16"/>
    </row>
    <row r="713" spans="6:6" x14ac:dyDescent="0.3">
      <c r="F713" s="16"/>
    </row>
    <row r="714" spans="6:6" x14ac:dyDescent="0.3">
      <c r="F714" s="16"/>
    </row>
    <row r="715" spans="6:6" x14ac:dyDescent="0.3">
      <c r="F715" s="16"/>
    </row>
    <row r="716" spans="6:6" x14ac:dyDescent="0.3">
      <c r="F716" s="16"/>
    </row>
    <row r="717" spans="6:6" x14ac:dyDescent="0.3">
      <c r="F717" s="16"/>
    </row>
    <row r="718" spans="6:6" x14ac:dyDescent="0.3">
      <c r="F718" s="16"/>
    </row>
    <row r="719" spans="6:6" x14ac:dyDescent="0.3">
      <c r="F719" s="16"/>
    </row>
    <row r="720" spans="6:6" x14ac:dyDescent="0.3">
      <c r="F720" s="16"/>
    </row>
    <row r="721" spans="6:6" x14ac:dyDescent="0.3">
      <c r="F721" s="16"/>
    </row>
    <row r="722" spans="6:6" x14ac:dyDescent="0.3">
      <c r="F722" s="16"/>
    </row>
    <row r="723" spans="6:6" x14ac:dyDescent="0.3">
      <c r="F723" s="16"/>
    </row>
    <row r="724" spans="6:6" x14ac:dyDescent="0.3">
      <c r="F724" s="16"/>
    </row>
    <row r="725" spans="6:6" x14ac:dyDescent="0.3">
      <c r="F725" s="16"/>
    </row>
    <row r="726" spans="6:6" x14ac:dyDescent="0.3">
      <c r="F726" s="16"/>
    </row>
    <row r="727" spans="6:6" x14ac:dyDescent="0.3">
      <c r="F727" s="16"/>
    </row>
    <row r="728" spans="6:6" x14ac:dyDescent="0.3">
      <c r="F728" s="16"/>
    </row>
    <row r="729" spans="6:6" x14ac:dyDescent="0.3">
      <c r="F729" s="16"/>
    </row>
    <row r="730" spans="6:6" x14ac:dyDescent="0.3">
      <c r="F730" s="16"/>
    </row>
    <row r="731" spans="6:6" x14ac:dyDescent="0.3">
      <c r="F731" s="16"/>
    </row>
    <row r="732" spans="6:6" x14ac:dyDescent="0.3">
      <c r="F732" s="16"/>
    </row>
    <row r="733" spans="6:6" x14ac:dyDescent="0.3">
      <c r="F733" s="16"/>
    </row>
    <row r="734" spans="6:6" x14ac:dyDescent="0.3">
      <c r="F734" s="16"/>
    </row>
    <row r="735" spans="6:6" x14ac:dyDescent="0.3">
      <c r="F735" s="16"/>
    </row>
    <row r="736" spans="6:6" x14ac:dyDescent="0.3">
      <c r="F736" s="16"/>
    </row>
    <row r="737" spans="6:6" x14ac:dyDescent="0.3">
      <c r="F737" s="16"/>
    </row>
    <row r="738" spans="6:6" x14ac:dyDescent="0.3">
      <c r="F738" s="16"/>
    </row>
    <row r="739" spans="6:6" x14ac:dyDescent="0.3">
      <c r="F739" s="16"/>
    </row>
    <row r="740" spans="6:6" x14ac:dyDescent="0.3">
      <c r="F740" s="16"/>
    </row>
    <row r="741" spans="6:6" x14ac:dyDescent="0.3">
      <c r="F741" s="16"/>
    </row>
    <row r="742" spans="6:6" x14ac:dyDescent="0.3">
      <c r="F742" s="16"/>
    </row>
    <row r="743" spans="6:6" x14ac:dyDescent="0.3">
      <c r="F743" s="16"/>
    </row>
    <row r="744" spans="6:6" x14ac:dyDescent="0.3">
      <c r="F744" s="16"/>
    </row>
    <row r="745" spans="6:6" x14ac:dyDescent="0.3">
      <c r="F745" s="16"/>
    </row>
    <row r="746" spans="6:6" x14ac:dyDescent="0.3">
      <c r="F746" s="16"/>
    </row>
    <row r="747" spans="6:6" x14ac:dyDescent="0.3">
      <c r="F747" s="16"/>
    </row>
    <row r="748" spans="6:6" x14ac:dyDescent="0.3">
      <c r="F748" s="16"/>
    </row>
    <row r="749" spans="6:6" x14ac:dyDescent="0.3">
      <c r="F749" s="16"/>
    </row>
    <row r="750" spans="6:6" x14ac:dyDescent="0.3">
      <c r="F750" s="16"/>
    </row>
    <row r="751" spans="6:6" x14ac:dyDescent="0.3">
      <c r="F751" s="16"/>
    </row>
    <row r="752" spans="6:6" x14ac:dyDescent="0.3">
      <c r="F752" s="16"/>
    </row>
    <row r="753" spans="6:6" x14ac:dyDescent="0.3">
      <c r="F753" s="16"/>
    </row>
    <row r="754" spans="6:6" x14ac:dyDescent="0.3">
      <c r="F754" s="16"/>
    </row>
    <row r="755" spans="6:6" x14ac:dyDescent="0.3">
      <c r="F755" s="16"/>
    </row>
    <row r="756" spans="6:6" x14ac:dyDescent="0.3">
      <c r="F756" s="16"/>
    </row>
    <row r="757" spans="6:6" x14ac:dyDescent="0.3">
      <c r="F757" s="16"/>
    </row>
    <row r="758" spans="6:6" x14ac:dyDescent="0.3">
      <c r="F758" s="16"/>
    </row>
    <row r="759" spans="6:6" x14ac:dyDescent="0.3">
      <c r="F759" s="16"/>
    </row>
    <row r="760" spans="6:6" x14ac:dyDescent="0.3">
      <c r="F760" s="16"/>
    </row>
    <row r="761" spans="6:6" x14ac:dyDescent="0.3">
      <c r="F761" s="16"/>
    </row>
    <row r="762" spans="6:6" x14ac:dyDescent="0.3">
      <c r="F762" s="16"/>
    </row>
    <row r="763" spans="6:6" x14ac:dyDescent="0.3">
      <c r="F763" s="16"/>
    </row>
    <row r="764" spans="6:6" x14ac:dyDescent="0.3">
      <c r="F764" s="16"/>
    </row>
    <row r="765" spans="6:6" x14ac:dyDescent="0.3">
      <c r="F765" s="16"/>
    </row>
    <row r="766" spans="6:6" x14ac:dyDescent="0.3">
      <c r="F766" s="16"/>
    </row>
    <row r="767" spans="6:6" x14ac:dyDescent="0.3">
      <c r="F767" s="16"/>
    </row>
    <row r="768" spans="6:6" x14ac:dyDescent="0.3">
      <c r="F768" s="16"/>
    </row>
    <row r="769" spans="6:6" x14ac:dyDescent="0.3">
      <c r="F769" s="16"/>
    </row>
    <row r="770" spans="6:6" x14ac:dyDescent="0.3">
      <c r="F770" s="16"/>
    </row>
    <row r="771" spans="6:6" x14ac:dyDescent="0.3">
      <c r="F771" s="16"/>
    </row>
    <row r="772" spans="6:6" x14ac:dyDescent="0.3">
      <c r="F772" s="16"/>
    </row>
    <row r="773" spans="6:6" x14ac:dyDescent="0.3">
      <c r="F773" s="16"/>
    </row>
    <row r="774" spans="6:6" x14ac:dyDescent="0.3">
      <c r="F774" s="16"/>
    </row>
    <row r="775" spans="6:6" x14ac:dyDescent="0.3">
      <c r="F775" s="16"/>
    </row>
    <row r="776" spans="6:6" x14ac:dyDescent="0.3">
      <c r="F776" s="16"/>
    </row>
    <row r="777" spans="6:6" x14ac:dyDescent="0.3">
      <c r="F777" s="16"/>
    </row>
    <row r="778" spans="6:6" x14ac:dyDescent="0.3">
      <c r="F778" s="16"/>
    </row>
    <row r="779" spans="6:6" x14ac:dyDescent="0.3">
      <c r="F779" s="16"/>
    </row>
    <row r="780" spans="6:6" x14ac:dyDescent="0.3">
      <c r="F780" s="16"/>
    </row>
    <row r="781" spans="6:6" x14ac:dyDescent="0.3">
      <c r="F781" s="16"/>
    </row>
    <row r="782" spans="6:6" x14ac:dyDescent="0.3">
      <c r="F782" s="16"/>
    </row>
    <row r="783" spans="6:6" x14ac:dyDescent="0.3">
      <c r="F783" s="16"/>
    </row>
    <row r="784" spans="6:6" x14ac:dyDescent="0.3">
      <c r="F784" s="16"/>
    </row>
    <row r="785" spans="6:6" x14ac:dyDescent="0.3">
      <c r="F785" s="16"/>
    </row>
    <row r="786" spans="6:6" x14ac:dyDescent="0.3">
      <c r="F786" s="16"/>
    </row>
    <row r="787" spans="6:6" x14ac:dyDescent="0.3">
      <c r="F787" s="16"/>
    </row>
    <row r="788" spans="6:6" x14ac:dyDescent="0.3">
      <c r="F788" s="16"/>
    </row>
    <row r="789" spans="6:6" x14ac:dyDescent="0.3">
      <c r="F789" s="16"/>
    </row>
    <row r="790" spans="6:6" x14ac:dyDescent="0.3">
      <c r="F790" s="16"/>
    </row>
    <row r="791" spans="6:6" x14ac:dyDescent="0.3">
      <c r="F791" s="16"/>
    </row>
    <row r="792" spans="6:6" x14ac:dyDescent="0.3">
      <c r="F792" s="16"/>
    </row>
    <row r="793" spans="6:6" x14ac:dyDescent="0.3">
      <c r="F793" s="16"/>
    </row>
    <row r="794" spans="6:6" x14ac:dyDescent="0.3">
      <c r="F794" s="16"/>
    </row>
    <row r="795" spans="6:6" x14ac:dyDescent="0.3">
      <c r="F795" s="16"/>
    </row>
    <row r="796" spans="6:6" x14ac:dyDescent="0.3">
      <c r="F796" s="16"/>
    </row>
    <row r="797" spans="6:6" x14ac:dyDescent="0.3">
      <c r="F797" s="16"/>
    </row>
    <row r="798" spans="6:6" x14ac:dyDescent="0.3">
      <c r="F798" s="16"/>
    </row>
    <row r="799" spans="6:6" x14ac:dyDescent="0.3">
      <c r="F799" s="16"/>
    </row>
    <row r="800" spans="6:6" x14ac:dyDescent="0.3">
      <c r="F800" s="16"/>
    </row>
    <row r="801" spans="6:6" x14ac:dyDescent="0.3">
      <c r="F801" s="16"/>
    </row>
    <row r="802" spans="6:6" x14ac:dyDescent="0.3">
      <c r="F802" s="16"/>
    </row>
    <row r="803" spans="6:6" x14ac:dyDescent="0.3">
      <c r="F803" s="16"/>
    </row>
    <row r="804" spans="6:6" x14ac:dyDescent="0.3">
      <c r="F804" s="16"/>
    </row>
    <row r="805" spans="6:6" x14ac:dyDescent="0.3">
      <c r="F805" s="16"/>
    </row>
    <row r="806" spans="6:6" x14ac:dyDescent="0.3">
      <c r="F806" s="16"/>
    </row>
    <row r="807" spans="6:6" x14ac:dyDescent="0.3">
      <c r="F807" s="16"/>
    </row>
    <row r="808" spans="6:6" x14ac:dyDescent="0.3">
      <c r="F808" s="16"/>
    </row>
    <row r="809" spans="6:6" x14ac:dyDescent="0.3">
      <c r="F809" s="16"/>
    </row>
    <row r="810" spans="6:6" x14ac:dyDescent="0.3">
      <c r="F810" s="16"/>
    </row>
    <row r="811" spans="6:6" x14ac:dyDescent="0.3">
      <c r="F811" s="16"/>
    </row>
    <row r="812" spans="6:6" x14ac:dyDescent="0.3">
      <c r="F812" s="16"/>
    </row>
    <row r="813" spans="6:6" x14ac:dyDescent="0.3">
      <c r="F813" s="16"/>
    </row>
    <row r="814" spans="6:6" x14ac:dyDescent="0.3">
      <c r="F814" s="16"/>
    </row>
    <row r="815" spans="6:6" x14ac:dyDescent="0.3">
      <c r="F815" s="16"/>
    </row>
    <row r="816" spans="6:6" x14ac:dyDescent="0.3">
      <c r="F816" s="16"/>
    </row>
    <row r="817" spans="6:6" x14ac:dyDescent="0.3">
      <c r="F817" s="16"/>
    </row>
    <row r="818" spans="6:6" x14ac:dyDescent="0.3">
      <c r="F818" s="16"/>
    </row>
    <row r="819" spans="6:6" x14ac:dyDescent="0.3">
      <c r="F819" s="16"/>
    </row>
    <row r="820" spans="6:6" x14ac:dyDescent="0.3">
      <c r="F820" s="16"/>
    </row>
    <row r="821" spans="6:6" x14ac:dyDescent="0.3">
      <c r="F821" s="16"/>
    </row>
    <row r="822" spans="6:6" x14ac:dyDescent="0.3">
      <c r="F822" s="16"/>
    </row>
    <row r="823" spans="6:6" x14ac:dyDescent="0.3">
      <c r="F823" s="16"/>
    </row>
    <row r="824" spans="6:6" x14ac:dyDescent="0.3">
      <c r="F824" s="16"/>
    </row>
    <row r="825" spans="6:6" x14ac:dyDescent="0.3">
      <c r="F825" s="16"/>
    </row>
    <row r="826" spans="6:6" x14ac:dyDescent="0.3">
      <c r="F826" s="16"/>
    </row>
    <row r="827" spans="6:6" x14ac:dyDescent="0.3">
      <c r="F827" s="16"/>
    </row>
    <row r="828" spans="6:6" x14ac:dyDescent="0.3">
      <c r="F828" s="16"/>
    </row>
    <row r="829" spans="6:6" x14ac:dyDescent="0.3">
      <c r="F829" s="16"/>
    </row>
    <row r="830" spans="6:6" x14ac:dyDescent="0.3">
      <c r="F830" s="16"/>
    </row>
    <row r="831" spans="6:6" x14ac:dyDescent="0.3">
      <c r="F831" s="16"/>
    </row>
    <row r="832" spans="6:6" x14ac:dyDescent="0.3">
      <c r="F832" s="16"/>
    </row>
    <row r="833" spans="6:6" x14ac:dyDescent="0.3">
      <c r="F833" s="16"/>
    </row>
    <row r="834" spans="6:6" x14ac:dyDescent="0.3">
      <c r="F834" s="16"/>
    </row>
    <row r="835" spans="6:6" x14ac:dyDescent="0.3">
      <c r="F835" s="16"/>
    </row>
    <row r="836" spans="6:6" x14ac:dyDescent="0.3">
      <c r="F836" s="16"/>
    </row>
    <row r="837" spans="6:6" x14ac:dyDescent="0.3">
      <c r="F837" s="16"/>
    </row>
    <row r="838" spans="6:6" x14ac:dyDescent="0.3">
      <c r="F838" s="16"/>
    </row>
    <row r="839" spans="6:6" x14ac:dyDescent="0.3">
      <c r="F839" s="16"/>
    </row>
    <row r="840" spans="6:6" x14ac:dyDescent="0.3">
      <c r="F840" s="16"/>
    </row>
    <row r="841" spans="6:6" x14ac:dyDescent="0.3">
      <c r="F841" s="16"/>
    </row>
    <row r="842" spans="6:6" x14ac:dyDescent="0.3">
      <c r="F842" s="16"/>
    </row>
    <row r="843" spans="6:6" x14ac:dyDescent="0.3">
      <c r="F843" s="16"/>
    </row>
    <row r="844" spans="6:6" x14ac:dyDescent="0.3">
      <c r="F844" s="16"/>
    </row>
    <row r="845" spans="6:6" x14ac:dyDescent="0.3">
      <c r="F845" s="16"/>
    </row>
    <row r="846" spans="6:6" x14ac:dyDescent="0.3">
      <c r="F846" s="16"/>
    </row>
    <row r="847" spans="6:6" x14ac:dyDescent="0.3">
      <c r="F847" s="16"/>
    </row>
    <row r="848" spans="6:6" x14ac:dyDescent="0.3">
      <c r="F848" s="16"/>
    </row>
    <row r="849" spans="6:6" x14ac:dyDescent="0.3">
      <c r="F849" s="16"/>
    </row>
    <row r="850" spans="6:6" x14ac:dyDescent="0.3">
      <c r="F850" s="16"/>
    </row>
    <row r="851" spans="6:6" x14ac:dyDescent="0.3">
      <c r="F851" s="16"/>
    </row>
    <row r="852" spans="6:6" x14ac:dyDescent="0.3">
      <c r="F852" s="16"/>
    </row>
    <row r="853" spans="6:6" x14ac:dyDescent="0.3">
      <c r="F853" s="16"/>
    </row>
    <row r="854" spans="6:6" x14ac:dyDescent="0.3">
      <c r="F854" s="16"/>
    </row>
    <row r="855" spans="6:6" x14ac:dyDescent="0.3">
      <c r="F855" s="16"/>
    </row>
    <row r="856" spans="6:6" x14ac:dyDescent="0.3">
      <c r="F856" s="16"/>
    </row>
    <row r="857" spans="6:6" x14ac:dyDescent="0.3">
      <c r="F857" s="16"/>
    </row>
    <row r="858" spans="6:6" x14ac:dyDescent="0.3">
      <c r="F858" s="16"/>
    </row>
    <row r="859" spans="6:6" x14ac:dyDescent="0.3">
      <c r="F859" s="16"/>
    </row>
    <row r="860" spans="6:6" x14ac:dyDescent="0.3">
      <c r="F860" s="16"/>
    </row>
    <row r="861" spans="6:6" x14ac:dyDescent="0.3">
      <c r="F861" s="16"/>
    </row>
    <row r="862" spans="6:6" x14ac:dyDescent="0.3">
      <c r="F862" s="16"/>
    </row>
    <row r="863" spans="6:6" x14ac:dyDescent="0.3">
      <c r="F863" s="16"/>
    </row>
    <row r="864" spans="6:6" x14ac:dyDescent="0.3">
      <c r="F864" s="16"/>
    </row>
    <row r="865" spans="6:6" x14ac:dyDescent="0.3">
      <c r="F865" s="16"/>
    </row>
    <row r="866" spans="6:6" x14ac:dyDescent="0.3">
      <c r="F866" s="16"/>
    </row>
    <row r="867" spans="6:6" x14ac:dyDescent="0.3">
      <c r="F867" s="16"/>
    </row>
    <row r="868" spans="6:6" x14ac:dyDescent="0.3">
      <c r="F868" s="16"/>
    </row>
    <row r="869" spans="6:6" x14ac:dyDescent="0.3">
      <c r="F869" s="16"/>
    </row>
    <row r="870" spans="6:6" x14ac:dyDescent="0.3">
      <c r="F870" s="16"/>
    </row>
    <row r="871" spans="6:6" x14ac:dyDescent="0.3">
      <c r="F871" s="16"/>
    </row>
    <row r="872" spans="6:6" x14ac:dyDescent="0.3">
      <c r="F872" s="16"/>
    </row>
    <row r="873" spans="6:6" x14ac:dyDescent="0.3">
      <c r="F873" s="16"/>
    </row>
    <row r="874" spans="6:6" x14ac:dyDescent="0.3">
      <c r="F874" s="16"/>
    </row>
    <row r="875" spans="6:6" x14ac:dyDescent="0.3">
      <c r="F875" s="16"/>
    </row>
    <row r="876" spans="6:6" x14ac:dyDescent="0.3">
      <c r="F876" s="16"/>
    </row>
    <row r="877" spans="6:6" x14ac:dyDescent="0.3">
      <c r="F877" s="16"/>
    </row>
    <row r="878" spans="6:6" x14ac:dyDescent="0.3">
      <c r="F878" s="16"/>
    </row>
    <row r="879" spans="6:6" x14ac:dyDescent="0.3">
      <c r="F879" s="16"/>
    </row>
    <row r="880" spans="6:6" x14ac:dyDescent="0.3">
      <c r="F880" s="16"/>
    </row>
    <row r="881" spans="6:6" x14ac:dyDescent="0.3">
      <c r="F881" s="16"/>
    </row>
    <row r="882" spans="6:6" x14ac:dyDescent="0.3">
      <c r="F882" s="16"/>
    </row>
    <row r="883" spans="6:6" x14ac:dyDescent="0.3">
      <c r="F883" s="16"/>
    </row>
    <row r="884" spans="6:6" x14ac:dyDescent="0.3">
      <c r="F884" s="16"/>
    </row>
    <row r="885" spans="6:6" x14ac:dyDescent="0.3">
      <c r="F885" s="16"/>
    </row>
    <row r="886" spans="6:6" x14ac:dyDescent="0.3">
      <c r="F886" s="16"/>
    </row>
    <row r="887" spans="6:6" x14ac:dyDescent="0.3">
      <c r="F887" s="16"/>
    </row>
    <row r="888" spans="6:6" x14ac:dyDescent="0.3">
      <c r="F888" s="16"/>
    </row>
    <row r="889" spans="6:6" x14ac:dyDescent="0.3">
      <c r="F889" s="16"/>
    </row>
    <row r="890" spans="6:6" x14ac:dyDescent="0.3">
      <c r="F890" s="16"/>
    </row>
    <row r="891" spans="6:6" x14ac:dyDescent="0.3">
      <c r="F891" s="16"/>
    </row>
    <row r="892" spans="6:6" x14ac:dyDescent="0.3">
      <c r="F892" s="16"/>
    </row>
    <row r="893" spans="6:6" x14ac:dyDescent="0.3">
      <c r="F893" s="16"/>
    </row>
    <row r="894" spans="6:6" x14ac:dyDescent="0.3">
      <c r="F894" s="16"/>
    </row>
    <row r="895" spans="6:6" x14ac:dyDescent="0.3">
      <c r="F895" s="16"/>
    </row>
    <row r="896" spans="6:6" x14ac:dyDescent="0.3">
      <c r="F896" s="16"/>
    </row>
    <row r="897" spans="6:6" x14ac:dyDescent="0.3">
      <c r="F897" s="16"/>
    </row>
    <row r="898" spans="6:6" x14ac:dyDescent="0.3">
      <c r="F898" s="16"/>
    </row>
    <row r="899" spans="6:6" x14ac:dyDescent="0.3">
      <c r="F899" s="16"/>
    </row>
    <row r="900" spans="6:6" x14ac:dyDescent="0.3">
      <c r="F900" s="16"/>
    </row>
    <row r="901" spans="6:6" x14ac:dyDescent="0.3">
      <c r="F901" s="16"/>
    </row>
    <row r="902" spans="6:6" x14ac:dyDescent="0.3">
      <c r="F902" s="16"/>
    </row>
    <row r="903" spans="6:6" x14ac:dyDescent="0.3">
      <c r="F903" s="16"/>
    </row>
    <row r="904" spans="6:6" x14ac:dyDescent="0.3">
      <c r="F904" s="16"/>
    </row>
    <row r="905" spans="6:6" x14ac:dyDescent="0.3">
      <c r="F905" s="16"/>
    </row>
    <row r="906" spans="6:6" x14ac:dyDescent="0.3">
      <c r="F906" s="16"/>
    </row>
    <row r="907" spans="6:6" x14ac:dyDescent="0.3">
      <c r="F907" s="16"/>
    </row>
    <row r="908" spans="6:6" x14ac:dyDescent="0.3">
      <c r="F908" s="16"/>
    </row>
    <row r="909" spans="6:6" x14ac:dyDescent="0.3">
      <c r="F909" s="16"/>
    </row>
    <row r="910" spans="6:6" x14ac:dyDescent="0.3">
      <c r="F910" s="16"/>
    </row>
    <row r="911" spans="6:6" x14ac:dyDescent="0.3">
      <c r="F911" s="16"/>
    </row>
    <row r="912" spans="6:6" x14ac:dyDescent="0.3">
      <c r="F912" s="16"/>
    </row>
    <row r="913" spans="6:6" x14ac:dyDescent="0.3">
      <c r="F913" s="16"/>
    </row>
    <row r="914" spans="6:6" x14ac:dyDescent="0.3">
      <c r="F914" s="16"/>
    </row>
    <row r="915" spans="6:6" x14ac:dyDescent="0.3">
      <c r="F915" s="16"/>
    </row>
    <row r="916" spans="6:6" x14ac:dyDescent="0.3">
      <c r="F916" s="16"/>
    </row>
    <row r="917" spans="6:6" x14ac:dyDescent="0.3">
      <c r="F917" s="16"/>
    </row>
    <row r="918" spans="6:6" x14ac:dyDescent="0.3">
      <c r="F918" s="16"/>
    </row>
    <row r="919" spans="6:6" x14ac:dyDescent="0.3">
      <c r="F919" s="16"/>
    </row>
    <row r="920" spans="6:6" x14ac:dyDescent="0.3">
      <c r="F920" s="16"/>
    </row>
    <row r="921" spans="6:6" x14ac:dyDescent="0.3">
      <c r="F921" s="16"/>
    </row>
    <row r="922" spans="6:6" x14ac:dyDescent="0.3">
      <c r="F922" s="16"/>
    </row>
    <row r="923" spans="6:6" x14ac:dyDescent="0.3">
      <c r="F923" s="16"/>
    </row>
    <row r="924" spans="6:6" x14ac:dyDescent="0.3">
      <c r="F924" s="16"/>
    </row>
    <row r="925" spans="6:6" x14ac:dyDescent="0.3">
      <c r="F925" s="16"/>
    </row>
    <row r="926" spans="6:6" x14ac:dyDescent="0.3">
      <c r="F926" s="16"/>
    </row>
    <row r="927" spans="6:6" x14ac:dyDescent="0.3">
      <c r="F927" s="16"/>
    </row>
    <row r="928" spans="6:6" x14ac:dyDescent="0.3">
      <c r="F928" s="16"/>
    </row>
    <row r="929" spans="6:6" x14ac:dyDescent="0.3">
      <c r="F929" s="16"/>
    </row>
    <row r="930" spans="6:6" x14ac:dyDescent="0.3">
      <c r="F930" s="16"/>
    </row>
    <row r="931" spans="6:6" x14ac:dyDescent="0.3">
      <c r="F931" s="16"/>
    </row>
    <row r="932" spans="6:6" x14ac:dyDescent="0.3">
      <c r="F932" s="16"/>
    </row>
    <row r="933" spans="6:6" x14ac:dyDescent="0.3">
      <c r="F933" s="16"/>
    </row>
    <row r="934" spans="6:6" x14ac:dyDescent="0.3">
      <c r="F934" s="16"/>
    </row>
    <row r="935" spans="6:6" x14ac:dyDescent="0.3">
      <c r="F935" s="16"/>
    </row>
    <row r="936" spans="6:6" x14ac:dyDescent="0.3">
      <c r="F936" s="16"/>
    </row>
    <row r="937" spans="6:6" x14ac:dyDescent="0.3">
      <c r="F937" s="16"/>
    </row>
    <row r="938" spans="6:6" x14ac:dyDescent="0.3">
      <c r="F938" s="16"/>
    </row>
    <row r="939" spans="6:6" x14ac:dyDescent="0.3">
      <c r="F939" s="16"/>
    </row>
    <row r="940" spans="6:6" x14ac:dyDescent="0.3">
      <c r="F940" s="16"/>
    </row>
    <row r="941" spans="6:6" x14ac:dyDescent="0.3">
      <c r="F941" s="16"/>
    </row>
    <row r="942" spans="6:6" x14ac:dyDescent="0.3">
      <c r="F942" s="16"/>
    </row>
    <row r="943" spans="6:6" x14ac:dyDescent="0.3">
      <c r="F943" s="16"/>
    </row>
    <row r="944" spans="6:6" x14ac:dyDescent="0.3">
      <c r="F944" s="16"/>
    </row>
    <row r="945" spans="6:6" x14ac:dyDescent="0.3">
      <c r="F945" s="16"/>
    </row>
    <row r="946" spans="6:6" x14ac:dyDescent="0.3">
      <c r="F946" s="16"/>
    </row>
    <row r="947" spans="6:6" x14ac:dyDescent="0.3">
      <c r="F947" s="16"/>
    </row>
    <row r="948" spans="6:6" x14ac:dyDescent="0.3">
      <c r="F948" s="16"/>
    </row>
    <row r="949" spans="6:6" x14ac:dyDescent="0.3">
      <c r="F949" s="16"/>
    </row>
    <row r="950" spans="6:6" x14ac:dyDescent="0.3">
      <c r="F950" s="16"/>
    </row>
    <row r="951" spans="6:6" x14ac:dyDescent="0.3">
      <c r="F951" s="16"/>
    </row>
    <row r="952" spans="6:6" x14ac:dyDescent="0.3">
      <c r="F952" s="16"/>
    </row>
    <row r="953" spans="6:6" x14ac:dyDescent="0.3">
      <c r="F953" s="16"/>
    </row>
    <row r="954" spans="6:6" x14ac:dyDescent="0.3">
      <c r="F954" s="16"/>
    </row>
    <row r="955" spans="6:6" x14ac:dyDescent="0.3">
      <c r="F955" s="16"/>
    </row>
    <row r="956" spans="6:6" x14ac:dyDescent="0.3">
      <c r="F956" s="16"/>
    </row>
    <row r="957" spans="6:6" x14ac:dyDescent="0.3">
      <c r="F957" s="16"/>
    </row>
    <row r="958" spans="6:6" x14ac:dyDescent="0.3">
      <c r="F958" s="16"/>
    </row>
    <row r="959" spans="6:6" x14ac:dyDescent="0.3">
      <c r="F959" s="16"/>
    </row>
    <row r="960" spans="6:6" x14ac:dyDescent="0.3">
      <c r="F960" s="16"/>
    </row>
    <row r="961" spans="6:6" x14ac:dyDescent="0.3">
      <c r="F961" s="16"/>
    </row>
    <row r="962" spans="6:6" x14ac:dyDescent="0.3">
      <c r="F962" s="16"/>
    </row>
    <row r="963" spans="6:6" x14ac:dyDescent="0.3">
      <c r="F963" s="16"/>
    </row>
    <row r="964" spans="6:6" x14ac:dyDescent="0.3">
      <c r="F964" s="16"/>
    </row>
    <row r="965" spans="6:6" x14ac:dyDescent="0.3">
      <c r="F965" s="16"/>
    </row>
    <row r="966" spans="6:6" x14ac:dyDescent="0.3">
      <c r="F966" s="16"/>
    </row>
    <row r="967" spans="6:6" x14ac:dyDescent="0.3">
      <c r="F967" s="16"/>
    </row>
    <row r="968" spans="6:6" x14ac:dyDescent="0.3">
      <c r="F968" s="16"/>
    </row>
    <row r="969" spans="6:6" x14ac:dyDescent="0.3">
      <c r="F969" s="16"/>
    </row>
    <row r="970" spans="6:6" x14ac:dyDescent="0.3">
      <c r="F970" s="16"/>
    </row>
    <row r="971" spans="6:6" x14ac:dyDescent="0.3">
      <c r="F971" s="16"/>
    </row>
    <row r="972" spans="6:6" x14ac:dyDescent="0.3">
      <c r="F972" s="16"/>
    </row>
    <row r="973" spans="6:6" x14ac:dyDescent="0.3">
      <c r="F973" s="16"/>
    </row>
    <row r="974" spans="6:6" x14ac:dyDescent="0.3">
      <c r="F974" s="16"/>
    </row>
    <row r="975" spans="6:6" x14ac:dyDescent="0.3">
      <c r="F975" s="16"/>
    </row>
    <row r="976" spans="6:6" x14ac:dyDescent="0.3">
      <c r="F976" s="16"/>
    </row>
    <row r="977" spans="6:6" x14ac:dyDescent="0.3">
      <c r="F977" s="16"/>
    </row>
    <row r="978" spans="6:6" x14ac:dyDescent="0.3">
      <c r="F978" s="16"/>
    </row>
    <row r="979" spans="6:6" x14ac:dyDescent="0.3">
      <c r="F979" s="16"/>
    </row>
    <row r="980" spans="6:6" x14ac:dyDescent="0.3">
      <c r="F980" s="16"/>
    </row>
    <row r="981" spans="6:6" x14ac:dyDescent="0.3">
      <c r="F981" s="16"/>
    </row>
    <row r="982" spans="6:6" x14ac:dyDescent="0.3">
      <c r="F982" s="16"/>
    </row>
    <row r="983" spans="6:6" x14ac:dyDescent="0.3">
      <c r="F983" s="16"/>
    </row>
    <row r="984" spans="6:6" x14ac:dyDescent="0.3">
      <c r="F984" s="16"/>
    </row>
    <row r="985" spans="6:6" x14ac:dyDescent="0.3">
      <c r="F985" s="16"/>
    </row>
    <row r="986" spans="6:6" x14ac:dyDescent="0.3">
      <c r="F986" s="16"/>
    </row>
    <row r="987" spans="6:6" x14ac:dyDescent="0.3">
      <c r="F987" s="16"/>
    </row>
    <row r="988" spans="6:6" x14ac:dyDescent="0.3">
      <c r="F988" s="16"/>
    </row>
    <row r="989" spans="6:6" x14ac:dyDescent="0.3">
      <c r="F989" s="16"/>
    </row>
    <row r="990" spans="6:6" x14ac:dyDescent="0.3">
      <c r="F990" s="16"/>
    </row>
    <row r="991" spans="6:6" x14ac:dyDescent="0.3">
      <c r="F991" s="16"/>
    </row>
    <row r="992" spans="6:6" x14ac:dyDescent="0.3">
      <c r="F992" s="16"/>
    </row>
    <row r="993" spans="6:6" x14ac:dyDescent="0.3">
      <c r="F993" s="16"/>
    </row>
    <row r="994" spans="6:6" x14ac:dyDescent="0.3">
      <c r="F994" s="16"/>
    </row>
    <row r="995" spans="6:6" x14ac:dyDescent="0.3">
      <c r="F995" s="16"/>
    </row>
    <row r="996" spans="6:6" x14ac:dyDescent="0.3">
      <c r="F996" s="16"/>
    </row>
    <row r="997" spans="6:6" x14ac:dyDescent="0.3">
      <c r="F997" s="16"/>
    </row>
    <row r="998" spans="6:6" x14ac:dyDescent="0.3">
      <c r="F998" s="16"/>
    </row>
    <row r="999" spans="6:6" x14ac:dyDescent="0.3">
      <c r="F999" s="16"/>
    </row>
    <row r="1000" spans="6:6" x14ac:dyDescent="0.3">
      <c r="F1000" s="16"/>
    </row>
    <row r="1001" spans="6:6" x14ac:dyDescent="0.3">
      <c r="F1001" s="16"/>
    </row>
    <row r="1002" spans="6:6" x14ac:dyDescent="0.3">
      <c r="F1002" s="16"/>
    </row>
    <row r="1003" spans="6:6" x14ac:dyDescent="0.3">
      <c r="F1003" s="16"/>
    </row>
    <row r="1004" spans="6:6" x14ac:dyDescent="0.3">
      <c r="F1004" s="16"/>
    </row>
    <row r="1005" spans="6:6" x14ac:dyDescent="0.3">
      <c r="F1005" s="16"/>
    </row>
    <row r="1006" spans="6:6" x14ac:dyDescent="0.3">
      <c r="F1006" s="16"/>
    </row>
    <row r="1007" spans="6:6" x14ac:dyDescent="0.3">
      <c r="F1007" s="16"/>
    </row>
    <row r="1008" spans="6:6" x14ac:dyDescent="0.3">
      <c r="F1008" s="16"/>
    </row>
    <row r="1009" spans="6:6" x14ac:dyDescent="0.3">
      <c r="F1009" s="16"/>
    </row>
    <row r="1010" spans="6:6" x14ac:dyDescent="0.3">
      <c r="F1010" s="16"/>
    </row>
    <row r="1011" spans="6:6" x14ac:dyDescent="0.3">
      <c r="F1011" s="16"/>
    </row>
    <row r="1012" spans="6:6" x14ac:dyDescent="0.3">
      <c r="F1012" s="16"/>
    </row>
    <row r="1013" spans="6:6" x14ac:dyDescent="0.3">
      <c r="F1013" s="16"/>
    </row>
    <row r="1014" spans="6:6" x14ac:dyDescent="0.3">
      <c r="F1014" s="16"/>
    </row>
    <row r="1015" spans="6:6" x14ac:dyDescent="0.3">
      <c r="F1015" s="16"/>
    </row>
    <row r="1016" spans="6:6" x14ac:dyDescent="0.3">
      <c r="F1016" s="16"/>
    </row>
    <row r="1017" spans="6:6" x14ac:dyDescent="0.3">
      <c r="F1017" s="16"/>
    </row>
    <row r="1018" spans="6:6" x14ac:dyDescent="0.3">
      <c r="F1018" s="16"/>
    </row>
    <row r="1019" spans="6:6" x14ac:dyDescent="0.3">
      <c r="F1019" s="16"/>
    </row>
    <row r="1020" spans="6:6" x14ac:dyDescent="0.3">
      <c r="F1020" s="16"/>
    </row>
    <row r="1021" spans="6:6" x14ac:dyDescent="0.3">
      <c r="F1021" s="16"/>
    </row>
    <row r="1022" spans="6:6" x14ac:dyDescent="0.3">
      <c r="F1022" s="16"/>
    </row>
    <row r="1023" spans="6:6" x14ac:dyDescent="0.3">
      <c r="F1023" s="16"/>
    </row>
    <row r="1024" spans="6:6" x14ac:dyDescent="0.3">
      <c r="F1024" s="16"/>
    </row>
    <row r="1025" spans="6:6" x14ac:dyDescent="0.3">
      <c r="F1025" s="16"/>
    </row>
    <row r="1026" spans="6:6" x14ac:dyDescent="0.3">
      <c r="F1026" s="16"/>
    </row>
    <row r="1027" spans="6:6" x14ac:dyDescent="0.3">
      <c r="F1027" s="16"/>
    </row>
    <row r="1028" spans="6:6" x14ac:dyDescent="0.3">
      <c r="F1028" s="16"/>
    </row>
    <row r="1029" spans="6:6" x14ac:dyDescent="0.3">
      <c r="F1029" s="16"/>
    </row>
    <row r="1030" spans="6:6" x14ac:dyDescent="0.3">
      <c r="F1030" s="16"/>
    </row>
    <row r="1031" spans="6:6" x14ac:dyDescent="0.3">
      <c r="F1031" s="16"/>
    </row>
    <row r="1032" spans="6:6" x14ac:dyDescent="0.3">
      <c r="F1032" s="16"/>
    </row>
    <row r="1033" spans="6:6" x14ac:dyDescent="0.3">
      <c r="F1033" s="16"/>
    </row>
    <row r="1034" spans="6:6" x14ac:dyDescent="0.3">
      <c r="F1034" s="16"/>
    </row>
    <row r="1035" spans="6:6" x14ac:dyDescent="0.3">
      <c r="F1035" s="16"/>
    </row>
    <row r="1036" spans="6:6" x14ac:dyDescent="0.3">
      <c r="F1036" s="16"/>
    </row>
    <row r="1037" spans="6:6" x14ac:dyDescent="0.3">
      <c r="F1037" s="16"/>
    </row>
    <row r="1038" spans="6:6" x14ac:dyDescent="0.3">
      <c r="F1038" s="16"/>
    </row>
    <row r="1039" spans="6:6" x14ac:dyDescent="0.3">
      <c r="F1039" s="16"/>
    </row>
    <row r="1040" spans="6:6" x14ac:dyDescent="0.3">
      <c r="F1040" s="16"/>
    </row>
    <row r="1041" spans="6:6" x14ac:dyDescent="0.3">
      <c r="F1041" s="16"/>
    </row>
    <row r="1042" spans="6:6" x14ac:dyDescent="0.3">
      <c r="F1042" s="16"/>
    </row>
    <row r="1043" spans="6:6" x14ac:dyDescent="0.3">
      <c r="F1043" s="16"/>
    </row>
    <row r="1044" spans="6:6" x14ac:dyDescent="0.3">
      <c r="F1044" s="16"/>
    </row>
    <row r="1045" spans="6:6" x14ac:dyDescent="0.3">
      <c r="F1045" s="16"/>
    </row>
    <row r="1046" spans="6:6" x14ac:dyDescent="0.3">
      <c r="F1046" s="16"/>
    </row>
    <row r="1047" spans="6:6" x14ac:dyDescent="0.3">
      <c r="F1047" s="16"/>
    </row>
    <row r="1048" spans="6:6" x14ac:dyDescent="0.3">
      <c r="F1048" s="16"/>
    </row>
    <row r="1049" spans="6:6" x14ac:dyDescent="0.3">
      <c r="F1049" s="16"/>
    </row>
    <row r="1050" spans="6:6" x14ac:dyDescent="0.3">
      <c r="F1050" s="16"/>
    </row>
    <row r="1051" spans="6:6" x14ac:dyDescent="0.3">
      <c r="F1051" s="16"/>
    </row>
    <row r="1052" spans="6:6" x14ac:dyDescent="0.3">
      <c r="F1052" s="16"/>
    </row>
    <row r="1053" spans="6:6" x14ac:dyDescent="0.3">
      <c r="F1053" s="16"/>
    </row>
  </sheetData>
  <autoFilter ref="A1:F1054" xr:uid="{FA689705-F2CD-5947-9E3F-26C0BFEFE18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A6B7-2A94-584F-B3E9-7BD4F51B782A}">
  <dimension ref="A1:K996"/>
  <sheetViews>
    <sheetView topLeftCell="F1" workbookViewId="0">
      <selection activeCell="W5" sqref="W5"/>
    </sheetView>
  </sheetViews>
  <sheetFormatPr defaultColWidth="11.19921875" defaultRowHeight="15.6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50</v>
      </c>
      <c r="G1" t="s">
        <v>51</v>
      </c>
      <c r="H1" t="s">
        <v>52</v>
      </c>
      <c r="I1" t="s">
        <v>58</v>
      </c>
    </row>
    <row r="2" spans="1:11" x14ac:dyDescent="0.3">
      <c r="A2">
        <v>4925</v>
      </c>
      <c r="B2">
        <v>589</v>
      </c>
      <c r="C2">
        <v>33.055</v>
      </c>
      <c r="D2" s="1">
        <v>4.3865790000000002</v>
      </c>
      <c r="E2">
        <v>273425</v>
      </c>
      <c r="F2" s="16">
        <v>1.0100616120000001</v>
      </c>
      <c r="G2">
        <f>F2*1.011/0.993</f>
        <v>1.0283708859335348</v>
      </c>
      <c r="H2">
        <f>1/G2</f>
        <v>0.97241181530748977</v>
      </c>
      <c r="I2">
        <f>0.99749-0.0037736*D2</f>
        <v>0.98093680548560003</v>
      </c>
      <c r="J2" t="s">
        <v>54</v>
      </c>
      <c r="K2" s="4" t="s">
        <v>53</v>
      </c>
    </row>
    <row r="3" spans="1:11" x14ac:dyDescent="0.3">
      <c r="A3">
        <v>4926</v>
      </c>
      <c r="B3">
        <v>877</v>
      </c>
      <c r="C3">
        <v>114.64699999999999</v>
      </c>
      <c r="D3" s="1">
        <v>4.4196340000000003</v>
      </c>
      <c r="E3">
        <v>273443</v>
      </c>
      <c r="F3" s="16">
        <v>1.013973773</v>
      </c>
      <c r="G3">
        <f t="shared" ref="G3:G65" si="0">F3*1.011/0.993</f>
        <v>1.0323539622386706</v>
      </c>
      <c r="H3">
        <f t="shared" ref="H3:H66" si="1">1/G3</f>
        <v>0.96866001059509599</v>
      </c>
      <c r="I3">
        <f t="shared" ref="I3:I64" si="2">0.99749-0.0037736*D3</f>
        <v>0.9808120691376</v>
      </c>
    </row>
    <row r="4" spans="1:11" x14ac:dyDescent="0.3">
      <c r="A4">
        <v>4930</v>
      </c>
      <c r="B4">
        <v>877</v>
      </c>
      <c r="C4">
        <v>35.704000000000001</v>
      </c>
      <c r="D4" s="1">
        <v>4.534281</v>
      </c>
      <c r="E4">
        <v>273492</v>
      </c>
      <c r="F4" s="16">
        <v>1.016039114</v>
      </c>
      <c r="G4">
        <f t="shared" si="0"/>
        <v>1.0344567414441086</v>
      </c>
      <c r="H4">
        <f t="shared" si="1"/>
        <v>0.96669097888423372</v>
      </c>
      <c r="I4">
        <f t="shared" si="2"/>
        <v>0.98037943721840004</v>
      </c>
    </row>
    <row r="5" spans="1:11" x14ac:dyDescent="0.3">
      <c r="A5">
        <v>4935</v>
      </c>
      <c r="B5">
        <v>877</v>
      </c>
      <c r="C5">
        <v>81.250999999999991</v>
      </c>
      <c r="D5" s="1">
        <v>4.569985</v>
      </c>
      <c r="E5">
        <v>273502</v>
      </c>
      <c r="F5" s="16">
        <v>1.0141545409999999</v>
      </c>
      <c r="G5">
        <f t="shared" si="0"/>
        <v>1.0325380069999999</v>
      </c>
      <c r="H5">
        <f t="shared" si="1"/>
        <v>0.96848735176873746</v>
      </c>
      <c r="I5">
        <f t="shared" si="2"/>
        <v>0.98024470460400004</v>
      </c>
    </row>
    <row r="6" spans="1:11" x14ac:dyDescent="0.3">
      <c r="A6">
        <v>4942</v>
      </c>
      <c r="B6">
        <v>1165</v>
      </c>
      <c r="C6">
        <v>44.792000000000002</v>
      </c>
      <c r="D6" s="1">
        <v>4.6512599999999997</v>
      </c>
      <c r="E6">
        <v>273554</v>
      </c>
      <c r="F6" s="16">
        <v>1.0124788870000001</v>
      </c>
      <c r="G6">
        <f t="shared" si="0"/>
        <v>1.0308319786072506</v>
      </c>
      <c r="H6">
        <f t="shared" si="1"/>
        <v>0.9700901997152751</v>
      </c>
      <c r="I6">
        <f t="shared" si="2"/>
        <v>0.97993800526399999</v>
      </c>
    </row>
    <row r="7" spans="1:11" x14ac:dyDescent="0.3">
      <c r="A7">
        <v>4947</v>
      </c>
      <c r="B7">
        <v>1165</v>
      </c>
      <c r="C7">
        <v>300.67399999999998</v>
      </c>
      <c r="D7" s="1">
        <v>4.6961120000000003</v>
      </c>
      <c r="E7">
        <v>273725</v>
      </c>
      <c r="F7" s="16">
        <v>0.99911806110000001</v>
      </c>
      <c r="G7">
        <f t="shared" si="0"/>
        <v>1.0172289625096675</v>
      </c>
      <c r="H7">
        <f t="shared" si="1"/>
        <v>0.98306284706329938</v>
      </c>
      <c r="I7">
        <f t="shared" si="2"/>
        <v>0.9797687517568</v>
      </c>
    </row>
    <row r="8" spans="1:11" x14ac:dyDescent="0.3">
      <c r="A8">
        <v>4953</v>
      </c>
      <c r="B8">
        <v>589</v>
      </c>
      <c r="C8">
        <v>10.624000000000001</v>
      </c>
      <c r="D8" s="1">
        <v>4.9967899999999998</v>
      </c>
      <c r="E8">
        <v>274094</v>
      </c>
      <c r="F8" s="16">
        <v>1.003770144</v>
      </c>
      <c r="G8">
        <f t="shared" si="0"/>
        <v>1.0219653731963745</v>
      </c>
      <c r="H8">
        <f t="shared" si="1"/>
        <v>0.97850673440365799</v>
      </c>
      <c r="I8">
        <f t="shared" si="2"/>
        <v>0.97863411325600003</v>
      </c>
    </row>
    <row r="9" spans="1:11" x14ac:dyDescent="0.3">
      <c r="A9">
        <v>4956</v>
      </c>
      <c r="B9">
        <v>1165</v>
      </c>
      <c r="C9">
        <v>10.585999999999999</v>
      </c>
      <c r="D9" s="1">
        <v>5.0074449999999997</v>
      </c>
      <c r="E9">
        <v>274142</v>
      </c>
      <c r="F9" s="16">
        <v>1.0003199190000001</v>
      </c>
      <c r="G9">
        <f t="shared" si="0"/>
        <v>1.0184526063534742</v>
      </c>
      <c r="H9">
        <f t="shared" si="1"/>
        <v>0.98188172307836397</v>
      </c>
      <c r="I9">
        <f t="shared" si="2"/>
        <v>0.97859390554799996</v>
      </c>
    </row>
    <row r="10" spans="1:11" x14ac:dyDescent="0.3">
      <c r="A10">
        <v>4958</v>
      </c>
      <c r="B10">
        <v>1453</v>
      </c>
      <c r="C10">
        <v>119.17700000000001</v>
      </c>
      <c r="D10" s="1">
        <v>5.0180309999999997</v>
      </c>
      <c r="E10">
        <v>274157</v>
      </c>
      <c r="F10" s="16">
        <v>0.99560689250000001</v>
      </c>
      <c r="G10">
        <f t="shared" si="0"/>
        <v>1.0136541473489427</v>
      </c>
      <c r="H10">
        <f t="shared" si="1"/>
        <v>0.98652977705990452</v>
      </c>
      <c r="I10">
        <f t="shared" si="2"/>
        <v>0.97855395821839997</v>
      </c>
    </row>
    <row r="11" spans="1:11" x14ac:dyDescent="0.3">
      <c r="A11">
        <v>4960</v>
      </c>
      <c r="B11">
        <v>1740</v>
      </c>
      <c r="C11">
        <v>12.206</v>
      </c>
      <c r="D11" s="1">
        <v>5.1372079999999993</v>
      </c>
      <c r="E11">
        <v>274170</v>
      </c>
      <c r="F11" s="16">
        <v>0.99226479550000002</v>
      </c>
      <c r="G11">
        <f t="shared" si="0"/>
        <v>1.0102514685302113</v>
      </c>
      <c r="H11">
        <f t="shared" si="1"/>
        <v>0.98985255765564395</v>
      </c>
      <c r="I11">
        <f t="shared" si="2"/>
        <v>0.97810423189119999</v>
      </c>
    </row>
    <row r="12" spans="1:11" x14ac:dyDescent="0.3">
      <c r="A12">
        <v>4961</v>
      </c>
      <c r="B12">
        <v>1740</v>
      </c>
      <c r="C12">
        <v>162.74100000000001</v>
      </c>
      <c r="D12" s="1">
        <v>5.1494139999999993</v>
      </c>
      <c r="E12">
        <v>274198</v>
      </c>
      <c r="F12" s="16">
        <v>0.9968384414</v>
      </c>
      <c r="G12">
        <f t="shared" si="0"/>
        <v>1.0149080203981871</v>
      </c>
      <c r="H12">
        <f t="shared" si="1"/>
        <v>0.98531096404939422</v>
      </c>
      <c r="I12">
        <f t="shared" si="2"/>
        <v>0.97805817132959993</v>
      </c>
    </row>
    <row r="13" spans="1:11" x14ac:dyDescent="0.3">
      <c r="A13">
        <v>4964</v>
      </c>
      <c r="B13">
        <v>1740</v>
      </c>
      <c r="C13">
        <v>222.55500000000001</v>
      </c>
      <c r="D13" s="1">
        <v>5.3121549999999989</v>
      </c>
      <c r="E13">
        <v>274239</v>
      </c>
      <c r="F13" s="16">
        <v>1.0018537279999999</v>
      </c>
      <c r="G13">
        <f t="shared" si="0"/>
        <v>1.0200142185377643</v>
      </c>
      <c r="H13">
        <f t="shared" si="1"/>
        <v>0.9803784906386348</v>
      </c>
      <c r="I13">
        <f t="shared" si="2"/>
        <v>0.97744405189200001</v>
      </c>
    </row>
    <row r="14" spans="1:11" x14ac:dyDescent="0.3">
      <c r="A14">
        <v>4965</v>
      </c>
      <c r="B14">
        <v>1812</v>
      </c>
      <c r="C14">
        <v>177.96699999999998</v>
      </c>
      <c r="D14" s="1">
        <v>5.5347099999999987</v>
      </c>
      <c r="E14">
        <v>274249</v>
      </c>
      <c r="F14" s="16">
        <v>1.0112015080000001</v>
      </c>
      <c r="G14">
        <f t="shared" si="0"/>
        <v>1.0295314447009065</v>
      </c>
      <c r="H14">
        <f t="shared" si="1"/>
        <v>0.97131564572125739</v>
      </c>
      <c r="I14">
        <f t="shared" si="2"/>
        <v>0.97660421834400002</v>
      </c>
    </row>
    <row r="15" spans="1:11" x14ac:dyDescent="0.3">
      <c r="A15">
        <v>4976</v>
      </c>
      <c r="B15">
        <v>1812</v>
      </c>
      <c r="C15">
        <v>67.326999999999998</v>
      </c>
      <c r="D15" s="1">
        <v>5.7126769999999985</v>
      </c>
      <c r="E15">
        <v>274282</v>
      </c>
      <c r="F15" s="16">
        <v>1.004562929</v>
      </c>
      <c r="G15">
        <f t="shared" si="0"/>
        <v>1.02277252892145</v>
      </c>
      <c r="H15">
        <f t="shared" si="1"/>
        <v>0.97773451253577914</v>
      </c>
      <c r="I15">
        <f t="shared" si="2"/>
        <v>0.97593264207279995</v>
      </c>
    </row>
    <row r="16" spans="1:11" x14ac:dyDescent="0.3">
      <c r="A16">
        <v>4979</v>
      </c>
      <c r="B16">
        <v>2028</v>
      </c>
      <c r="C16">
        <v>279.64699999999999</v>
      </c>
      <c r="D16" s="1">
        <v>5.7800049999999983</v>
      </c>
      <c r="E16">
        <v>274314</v>
      </c>
      <c r="F16" s="16">
        <v>1.002435637</v>
      </c>
      <c r="G16">
        <f t="shared" si="0"/>
        <v>1.0206066757371601</v>
      </c>
      <c r="H16">
        <f t="shared" si="1"/>
        <v>0.97980938570456011</v>
      </c>
      <c r="I16">
        <f t="shared" si="2"/>
        <v>0.97567857313200002</v>
      </c>
    </row>
    <row r="17" spans="1:9" x14ac:dyDescent="0.3">
      <c r="A17">
        <v>4980</v>
      </c>
      <c r="B17">
        <v>2028</v>
      </c>
      <c r="C17">
        <v>392.553</v>
      </c>
      <c r="D17" s="1">
        <v>6.059651999999998</v>
      </c>
      <c r="E17">
        <v>274335</v>
      </c>
      <c r="F17" s="16">
        <v>1.004045665</v>
      </c>
      <c r="G17">
        <f t="shared" si="0"/>
        <v>1.0222458885347432</v>
      </c>
      <c r="H17">
        <f t="shared" si="1"/>
        <v>0.97823822156269102</v>
      </c>
      <c r="I17">
        <f t="shared" si="2"/>
        <v>0.97462329721279994</v>
      </c>
    </row>
    <row r="18" spans="1:9" x14ac:dyDescent="0.3">
      <c r="A18">
        <v>4984</v>
      </c>
      <c r="B18">
        <v>2028</v>
      </c>
      <c r="C18">
        <v>11.917000000000002</v>
      </c>
      <c r="D18" s="1">
        <v>6.4522049999999984</v>
      </c>
      <c r="E18">
        <v>274382</v>
      </c>
      <c r="F18" s="16">
        <v>1.005713348</v>
      </c>
      <c r="G18">
        <f t="shared" si="0"/>
        <v>1.0239438014380664</v>
      </c>
      <c r="H18">
        <f t="shared" si="1"/>
        <v>0.97661609806667238</v>
      </c>
      <c r="I18">
        <f t="shared" si="2"/>
        <v>0.97314195921199997</v>
      </c>
    </row>
    <row r="19" spans="1:9" x14ac:dyDescent="0.3">
      <c r="A19">
        <v>4985</v>
      </c>
      <c r="B19">
        <v>2028</v>
      </c>
      <c r="C19">
        <v>343.27699999999999</v>
      </c>
      <c r="D19" s="1">
        <v>6.4641219999999988</v>
      </c>
      <c r="E19">
        <v>274387</v>
      </c>
      <c r="F19" s="16">
        <v>1.009519925</v>
      </c>
      <c r="G19">
        <f t="shared" si="0"/>
        <v>1.0278193798338369</v>
      </c>
      <c r="H19">
        <f t="shared" si="1"/>
        <v>0.97293359088215059</v>
      </c>
      <c r="I19">
        <f t="shared" si="2"/>
        <v>0.97309698922080001</v>
      </c>
    </row>
    <row r="20" spans="1:9" x14ac:dyDescent="0.3">
      <c r="A20">
        <v>4988</v>
      </c>
      <c r="B20">
        <v>2028</v>
      </c>
      <c r="C20">
        <v>389.90800000000002</v>
      </c>
      <c r="D20" s="1">
        <v>6.8073989999999984</v>
      </c>
      <c r="E20">
        <v>274420</v>
      </c>
      <c r="F20" s="16">
        <v>1.01537692</v>
      </c>
      <c r="G20">
        <f t="shared" si="0"/>
        <v>1.0337825439274924</v>
      </c>
      <c r="H20">
        <f t="shared" si="1"/>
        <v>0.96732142158335588</v>
      </c>
      <c r="I20">
        <f t="shared" si="2"/>
        <v>0.97180159913359998</v>
      </c>
    </row>
    <row r="21" spans="1:9" x14ac:dyDescent="0.3">
      <c r="A21">
        <v>4990</v>
      </c>
      <c r="B21">
        <v>2028</v>
      </c>
      <c r="C21">
        <v>281.02299999999997</v>
      </c>
      <c r="D21" s="1">
        <v>7.1973069999999986</v>
      </c>
      <c r="E21">
        <v>274440</v>
      </c>
      <c r="F21" s="16">
        <v>1.012816419</v>
      </c>
      <c r="G21">
        <f t="shared" si="0"/>
        <v>1.0311756290120846</v>
      </c>
      <c r="H21">
        <f t="shared" si="1"/>
        <v>0.96976690668887089</v>
      </c>
      <c r="I21">
        <f t="shared" si="2"/>
        <v>0.97033024230480003</v>
      </c>
    </row>
    <row r="22" spans="1:9" x14ac:dyDescent="0.3">
      <c r="A22">
        <v>5005</v>
      </c>
      <c r="B22">
        <v>590</v>
      </c>
      <c r="C22">
        <v>55.295000000000002</v>
      </c>
      <c r="D22" s="1">
        <v>7.4783899999999983</v>
      </c>
      <c r="E22">
        <v>274953</v>
      </c>
      <c r="F22" s="16">
        <v>1.013010301</v>
      </c>
      <c r="G22">
        <f t="shared" si="0"/>
        <v>1.0313730254894258</v>
      </c>
      <c r="H22">
        <f t="shared" si="1"/>
        <v>0.96958130112571239</v>
      </c>
      <c r="I22">
        <f t="shared" si="2"/>
        <v>0.96926954749600003</v>
      </c>
    </row>
    <row r="23" spans="1:9" x14ac:dyDescent="0.3">
      <c r="A23">
        <v>5013</v>
      </c>
      <c r="B23">
        <v>2028</v>
      </c>
      <c r="C23">
        <v>483.23200000000003</v>
      </c>
      <c r="D23" s="1">
        <v>7.5336849999999984</v>
      </c>
      <c r="E23">
        <v>274966</v>
      </c>
      <c r="F23" s="16">
        <v>1.0096974430000001</v>
      </c>
      <c r="G23">
        <f t="shared" si="0"/>
        <v>1.0280001156827796</v>
      </c>
      <c r="H23">
        <f t="shared" si="1"/>
        <v>0.97276253644759325</v>
      </c>
      <c r="I23">
        <f t="shared" si="2"/>
        <v>0.969060886284</v>
      </c>
    </row>
    <row r="24" spans="1:9" x14ac:dyDescent="0.3">
      <c r="A24">
        <v>5017</v>
      </c>
      <c r="B24">
        <v>2028</v>
      </c>
      <c r="C24">
        <v>536.74900000000002</v>
      </c>
      <c r="D24" s="1">
        <v>8.0169169999999976</v>
      </c>
      <c r="E24">
        <v>274998</v>
      </c>
      <c r="F24" s="16">
        <v>1.005200777</v>
      </c>
      <c r="G24">
        <f t="shared" si="0"/>
        <v>1.0234219391208459</v>
      </c>
      <c r="H24">
        <f t="shared" si="1"/>
        <v>0.9771140931950647</v>
      </c>
      <c r="I24">
        <f t="shared" si="2"/>
        <v>0.96723736200879995</v>
      </c>
    </row>
    <row r="25" spans="1:9" x14ac:dyDescent="0.3">
      <c r="A25">
        <v>5020</v>
      </c>
      <c r="B25">
        <v>2028</v>
      </c>
      <c r="C25">
        <v>453.90999999999997</v>
      </c>
      <c r="D25" s="1">
        <v>8.5536669999999972</v>
      </c>
      <c r="E25">
        <v>275059</v>
      </c>
      <c r="F25" s="16">
        <v>1.004023082</v>
      </c>
      <c r="G25">
        <f t="shared" si="0"/>
        <v>1.0222228961752264</v>
      </c>
      <c r="H25">
        <f t="shared" si="1"/>
        <v>0.97826022459643958</v>
      </c>
      <c r="I25">
        <f t="shared" si="2"/>
        <v>0.96521188220880005</v>
      </c>
    </row>
    <row r="26" spans="1:9" x14ac:dyDescent="0.3">
      <c r="A26">
        <v>5021</v>
      </c>
      <c r="B26">
        <v>2028</v>
      </c>
      <c r="C26">
        <v>230.62300000000002</v>
      </c>
      <c r="D26" s="1">
        <v>9.0075769999999977</v>
      </c>
      <c r="E26">
        <v>275124</v>
      </c>
      <c r="F26" s="16">
        <v>1.005115097</v>
      </c>
      <c r="G26">
        <f t="shared" si="0"/>
        <v>1.0233347060090634</v>
      </c>
      <c r="H26">
        <f t="shared" si="1"/>
        <v>0.97719738627836905</v>
      </c>
      <c r="I26">
        <f t="shared" si="2"/>
        <v>0.96349900743280004</v>
      </c>
    </row>
    <row r="27" spans="1:9" x14ac:dyDescent="0.3">
      <c r="A27">
        <v>5024</v>
      </c>
      <c r="B27">
        <v>2028</v>
      </c>
      <c r="C27">
        <v>222.66799999999998</v>
      </c>
      <c r="D27" s="1">
        <v>9.2381999999999973</v>
      </c>
      <c r="E27">
        <v>275282</v>
      </c>
      <c r="F27" s="16">
        <v>1.0133003359999999</v>
      </c>
      <c r="G27">
        <f t="shared" si="0"/>
        <v>1.0316683179214501</v>
      </c>
      <c r="H27">
        <f t="shared" si="1"/>
        <v>0.96930377974070803</v>
      </c>
      <c r="I27">
        <f t="shared" si="2"/>
        <v>0.96262872848000003</v>
      </c>
    </row>
    <row r="28" spans="1:9" x14ac:dyDescent="0.3">
      <c r="A28">
        <v>5026</v>
      </c>
      <c r="B28">
        <v>2028</v>
      </c>
      <c r="C28">
        <v>442.80400000000003</v>
      </c>
      <c r="D28" s="1">
        <v>9.4608679999999978</v>
      </c>
      <c r="E28">
        <v>275309</v>
      </c>
      <c r="F28" s="16">
        <v>1.02049115</v>
      </c>
      <c r="G28">
        <f>F28*1.011/0.993</f>
        <v>1.038989479003021</v>
      </c>
      <c r="H28">
        <f t="shared" si="1"/>
        <v>0.96247365368854942</v>
      </c>
      <c r="I28">
        <f t="shared" si="2"/>
        <v>0.96178846851520006</v>
      </c>
    </row>
    <row r="29" spans="1:9" x14ac:dyDescent="0.3">
      <c r="A29">
        <v>5027</v>
      </c>
      <c r="B29">
        <v>2028</v>
      </c>
      <c r="C29">
        <v>229.60599999999999</v>
      </c>
      <c r="D29" s="1">
        <v>9.9036719999999985</v>
      </c>
      <c r="E29">
        <v>275319</v>
      </c>
      <c r="F29" s="16">
        <v>1.032090306</v>
      </c>
      <c r="G29">
        <f t="shared" si="0"/>
        <v>1.0507988916072506</v>
      </c>
      <c r="H29">
        <f t="shared" si="1"/>
        <v>0.95165688504909718</v>
      </c>
      <c r="I29">
        <f t="shared" si="2"/>
        <v>0.96011750334080004</v>
      </c>
    </row>
    <row r="30" spans="1:9" x14ac:dyDescent="0.3">
      <c r="A30">
        <v>5028</v>
      </c>
      <c r="B30">
        <v>2028</v>
      </c>
      <c r="C30">
        <v>122.584</v>
      </c>
      <c r="D30" s="1">
        <v>10.133277999999999</v>
      </c>
      <c r="E30">
        <v>275344</v>
      </c>
      <c r="F30" s="16">
        <v>1.035214595</v>
      </c>
      <c r="G30">
        <f t="shared" si="0"/>
        <v>1.053979814244713</v>
      </c>
      <c r="H30">
        <f t="shared" si="1"/>
        <v>0.94878477413403295</v>
      </c>
      <c r="I30">
        <f t="shared" si="2"/>
        <v>0.95925106213919997</v>
      </c>
    </row>
    <row r="31" spans="1:9" x14ac:dyDescent="0.3">
      <c r="A31">
        <v>5029</v>
      </c>
      <c r="B31">
        <v>2028</v>
      </c>
      <c r="C31">
        <v>163.679</v>
      </c>
      <c r="D31" s="1">
        <v>10.255861999999999</v>
      </c>
      <c r="E31">
        <v>275370</v>
      </c>
      <c r="F31" s="16">
        <v>1.036558278</v>
      </c>
      <c r="G31">
        <f t="shared" si="0"/>
        <v>1.0553478540362538</v>
      </c>
      <c r="H31">
        <f t="shared" si="1"/>
        <v>0.94755487129236882</v>
      </c>
      <c r="I31">
        <f t="shared" si="2"/>
        <v>0.95878847915679999</v>
      </c>
    </row>
    <row r="32" spans="1:9" x14ac:dyDescent="0.3">
      <c r="A32">
        <v>5030</v>
      </c>
      <c r="B32">
        <v>2028</v>
      </c>
      <c r="C32">
        <v>576.30599999999993</v>
      </c>
      <c r="D32" s="1">
        <v>10.419540999999999</v>
      </c>
      <c r="E32">
        <v>275375</v>
      </c>
      <c r="F32" s="16">
        <v>1.0249755979999999</v>
      </c>
      <c r="G32">
        <f t="shared" si="0"/>
        <v>1.0435552160906343</v>
      </c>
      <c r="H32">
        <f t="shared" si="1"/>
        <v>0.95826266265641336</v>
      </c>
      <c r="I32">
        <f t="shared" si="2"/>
        <v>0.95817082008239995</v>
      </c>
    </row>
    <row r="33" spans="1:9" x14ac:dyDescent="0.3">
      <c r="A33">
        <v>5038</v>
      </c>
      <c r="B33">
        <v>1884</v>
      </c>
      <c r="C33">
        <v>99.759</v>
      </c>
      <c r="D33" s="1">
        <v>10.995846999999999</v>
      </c>
      <c r="E33">
        <v>275656</v>
      </c>
      <c r="F33" s="16">
        <v>1.030643129</v>
      </c>
      <c r="G33">
        <f t="shared" si="0"/>
        <v>1.0493254817915407</v>
      </c>
      <c r="H33">
        <f t="shared" si="1"/>
        <v>0.9529931535567725</v>
      </c>
      <c r="I33">
        <f t="shared" si="2"/>
        <v>0.95599607176080004</v>
      </c>
    </row>
    <row r="34" spans="1:9" x14ac:dyDescent="0.3">
      <c r="A34">
        <v>5043</v>
      </c>
      <c r="B34">
        <v>2064</v>
      </c>
      <c r="C34">
        <v>608.06200000000001</v>
      </c>
      <c r="D34" s="1">
        <v>11.095606</v>
      </c>
      <c r="E34">
        <v>275757</v>
      </c>
      <c r="F34" s="16">
        <v>1.018679101</v>
      </c>
      <c r="G34">
        <f t="shared" si="0"/>
        <v>1.0371445831933532</v>
      </c>
      <c r="H34">
        <f t="shared" si="1"/>
        <v>0.96418572319108531</v>
      </c>
      <c r="I34">
        <f t="shared" si="2"/>
        <v>0.95561962119840005</v>
      </c>
    </row>
    <row r="35" spans="1:9" x14ac:dyDescent="0.3">
      <c r="A35">
        <v>5045</v>
      </c>
      <c r="B35">
        <v>2064</v>
      </c>
      <c r="C35">
        <v>784.29700000000003</v>
      </c>
      <c r="D35" s="1">
        <v>11.703668</v>
      </c>
      <c r="E35">
        <v>275828</v>
      </c>
      <c r="F35" s="16">
        <v>1.0252246730000001</v>
      </c>
      <c r="G35">
        <f t="shared" si="0"/>
        <v>1.0438088060453172</v>
      </c>
      <c r="H35">
        <f t="shared" si="1"/>
        <v>0.95802985585904776</v>
      </c>
      <c r="I35">
        <f t="shared" si="2"/>
        <v>0.9533250384352</v>
      </c>
    </row>
    <row r="36" spans="1:9" x14ac:dyDescent="0.3">
      <c r="A36">
        <v>5048</v>
      </c>
      <c r="B36">
        <v>2064</v>
      </c>
      <c r="C36">
        <v>281.25699999999995</v>
      </c>
      <c r="D36" s="1">
        <v>12.487965000000001</v>
      </c>
      <c r="E36">
        <v>275886</v>
      </c>
      <c r="F36" s="16">
        <v>1.032526206</v>
      </c>
      <c r="G36">
        <f t="shared" si="0"/>
        <v>1.0512426931178247</v>
      </c>
      <c r="H36">
        <f t="shared" si="1"/>
        <v>0.95125512552591762</v>
      </c>
      <c r="I36">
        <f t="shared" si="2"/>
        <v>0.95036541527599994</v>
      </c>
    </row>
    <row r="37" spans="1:9" x14ac:dyDescent="0.3">
      <c r="A37">
        <v>5052</v>
      </c>
      <c r="B37">
        <v>2064</v>
      </c>
      <c r="C37">
        <v>396.78100000000001</v>
      </c>
      <c r="D37" s="1">
        <v>12.769222000000001</v>
      </c>
      <c r="E37">
        <v>275911</v>
      </c>
      <c r="F37" s="16">
        <v>1.033171324</v>
      </c>
      <c r="G37">
        <f t="shared" si="0"/>
        <v>1.0518995050996978</v>
      </c>
      <c r="H37">
        <f t="shared" si="1"/>
        <v>0.95066115646211014</v>
      </c>
      <c r="I37">
        <f t="shared" si="2"/>
        <v>0.94930406386080002</v>
      </c>
    </row>
    <row r="38" spans="1:9" x14ac:dyDescent="0.3">
      <c r="A38">
        <v>5056</v>
      </c>
      <c r="B38">
        <v>2064</v>
      </c>
      <c r="C38">
        <v>25.395</v>
      </c>
      <c r="D38" s="1">
        <v>13.166003000000002</v>
      </c>
      <c r="E38">
        <v>275963</v>
      </c>
      <c r="F38" s="16">
        <v>1.03722314</v>
      </c>
      <c r="G38">
        <f t="shared" si="0"/>
        <v>1.0560247679154078</v>
      </c>
      <c r="H38">
        <f t="shared" si="1"/>
        <v>0.9469474868226806</v>
      </c>
      <c r="I38">
        <f t="shared" si="2"/>
        <v>0.94780677107919997</v>
      </c>
    </row>
    <row r="39" spans="1:9" x14ac:dyDescent="0.3">
      <c r="A39">
        <v>5060</v>
      </c>
      <c r="B39">
        <v>2064</v>
      </c>
      <c r="C39">
        <v>139.422</v>
      </c>
      <c r="D39" s="1">
        <v>13.254972</v>
      </c>
      <c r="E39">
        <v>276092</v>
      </c>
      <c r="F39" s="16">
        <v>1.042093559</v>
      </c>
      <c r="G39">
        <f t="shared" si="0"/>
        <v>1.0609834724561933</v>
      </c>
      <c r="H39">
        <f t="shared" si="1"/>
        <v>0.94252175077240774</v>
      </c>
      <c r="I39">
        <f t="shared" si="2"/>
        <v>0.94747103766079999</v>
      </c>
    </row>
    <row r="40" spans="1:9" x14ac:dyDescent="0.3">
      <c r="A40">
        <v>5069</v>
      </c>
      <c r="B40">
        <v>2064</v>
      </c>
      <c r="C40">
        <v>618.34100000000001</v>
      </c>
      <c r="D40" s="1">
        <v>13.525080000000001</v>
      </c>
      <c r="E40">
        <v>276224</v>
      </c>
      <c r="F40" s="16">
        <v>1.0451100600000001</v>
      </c>
      <c r="G40">
        <f>F40*1.011/0.993</f>
        <v>1.0640546532326283</v>
      </c>
      <c r="H40">
        <f t="shared" si="1"/>
        <v>0.93980135039301937</v>
      </c>
      <c r="I40">
        <f t="shared" si="2"/>
        <v>0.946451758112</v>
      </c>
    </row>
    <row r="41" spans="1:9" x14ac:dyDescent="0.3">
      <c r="A41">
        <v>5071</v>
      </c>
      <c r="B41">
        <v>2064</v>
      </c>
      <c r="C41">
        <v>401.00200000000001</v>
      </c>
      <c r="D41" s="1">
        <v>14.143421</v>
      </c>
      <c r="E41">
        <v>276282</v>
      </c>
      <c r="F41" s="16">
        <v>1.0480147609999999</v>
      </c>
      <c r="G41">
        <f t="shared" si="0"/>
        <v>1.0670120074229605</v>
      </c>
      <c r="H41">
        <f t="shared" si="1"/>
        <v>0.93719657608651707</v>
      </c>
      <c r="I41">
        <f t="shared" si="2"/>
        <v>0.94411838651439994</v>
      </c>
    </row>
    <row r="42" spans="1:9" x14ac:dyDescent="0.3">
      <c r="A42">
        <v>5072</v>
      </c>
      <c r="B42">
        <v>2064</v>
      </c>
      <c r="C42">
        <v>194.41199999999998</v>
      </c>
      <c r="D42" s="1">
        <v>14.544423</v>
      </c>
      <c r="E42">
        <v>276315</v>
      </c>
      <c r="F42" s="16">
        <v>1.048437998</v>
      </c>
      <c r="G42">
        <f t="shared" si="0"/>
        <v>1.0674429163927492</v>
      </c>
      <c r="H42">
        <f t="shared" si="1"/>
        <v>0.9368182454002677</v>
      </c>
      <c r="I42">
        <f t="shared" si="2"/>
        <v>0.94260516536719996</v>
      </c>
    </row>
    <row r="43" spans="1:9" x14ac:dyDescent="0.3">
      <c r="A43">
        <v>5073</v>
      </c>
      <c r="B43">
        <v>2064</v>
      </c>
      <c r="C43">
        <v>554.39499999999998</v>
      </c>
      <c r="D43" s="1">
        <v>14.738835</v>
      </c>
      <c r="E43">
        <v>276349</v>
      </c>
      <c r="F43" s="16">
        <v>1.049427812</v>
      </c>
      <c r="G43">
        <f t="shared" si="0"/>
        <v>1.0684506726404832</v>
      </c>
      <c r="H43">
        <f t="shared" si="1"/>
        <v>0.93593464406614135</v>
      </c>
      <c r="I43">
        <f t="shared" si="2"/>
        <v>0.941871532244</v>
      </c>
    </row>
    <row r="44" spans="1:9" x14ac:dyDescent="0.3">
      <c r="A44">
        <v>5076</v>
      </c>
      <c r="B44">
        <v>2064</v>
      </c>
      <c r="C44">
        <v>606.02599999999995</v>
      </c>
      <c r="D44" s="1">
        <v>15.293229999999999</v>
      </c>
      <c r="E44">
        <v>276437</v>
      </c>
      <c r="F44" s="16">
        <v>1.0532370740000001</v>
      </c>
      <c r="G44">
        <f t="shared" si="0"/>
        <v>1.0723289847069488</v>
      </c>
      <c r="H44">
        <f t="shared" si="1"/>
        <v>0.93254963193341711</v>
      </c>
      <c r="I44">
        <f t="shared" si="2"/>
        <v>0.93977946727200001</v>
      </c>
    </row>
    <row r="45" spans="1:9" x14ac:dyDescent="0.3">
      <c r="A45">
        <v>5078</v>
      </c>
      <c r="B45">
        <v>2064</v>
      </c>
      <c r="C45">
        <v>586.54700000000003</v>
      </c>
      <c r="D45" s="1">
        <v>15.899255999999999</v>
      </c>
      <c r="E45">
        <v>276495</v>
      </c>
      <c r="F45" s="16">
        <v>1.0441331220000001</v>
      </c>
      <c r="G45">
        <f t="shared" si="0"/>
        <v>1.0630600063867071</v>
      </c>
      <c r="H45">
        <f t="shared" si="1"/>
        <v>0.94068067088607243</v>
      </c>
      <c r="I45">
        <f t="shared" si="2"/>
        <v>0.93749256755840005</v>
      </c>
    </row>
    <row r="46" spans="1:9" x14ac:dyDescent="0.3">
      <c r="A46">
        <v>5080</v>
      </c>
      <c r="B46">
        <v>2064</v>
      </c>
      <c r="C46">
        <v>497.73199999999997</v>
      </c>
      <c r="D46" s="1">
        <v>16.485803000000001</v>
      </c>
      <c r="E46">
        <v>276525</v>
      </c>
      <c r="F46" s="16">
        <v>1.0458907719999999</v>
      </c>
      <c r="G46">
        <f t="shared" si="0"/>
        <v>1.0648495171117822</v>
      </c>
      <c r="H46">
        <f t="shared" si="1"/>
        <v>0.93909982953490445</v>
      </c>
      <c r="I46">
        <f t="shared" si="2"/>
        <v>0.9352791737992</v>
      </c>
    </row>
    <row r="47" spans="1:9" x14ac:dyDescent="0.3">
      <c r="A47">
        <v>5083</v>
      </c>
      <c r="B47">
        <v>2064</v>
      </c>
      <c r="C47">
        <v>375.404</v>
      </c>
      <c r="D47" s="1">
        <v>16.983535</v>
      </c>
      <c r="E47">
        <v>276542</v>
      </c>
      <c r="F47" s="16">
        <v>1.0491313980000001</v>
      </c>
      <c r="G47">
        <f t="shared" si="0"/>
        <v>1.0681488855770394</v>
      </c>
      <c r="H47">
        <f t="shared" si="1"/>
        <v>0.93619907627369403</v>
      </c>
      <c r="I47">
        <f t="shared" si="2"/>
        <v>0.93340093232400001</v>
      </c>
    </row>
    <row r="48" spans="1:9" x14ac:dyDescent="0.3">
      <c r="A48">
        <v>5085</v>
      </c>
      <c r="B48">
        <v>2064</v>
      </c>
      <c r="C48">
        <v>524.32399999999996</v>
      </c>
      <c r="D48" s="1">
        <v>17.358938999999999</v>
      </c>
      <c r="E48">
        <v>276581</v>
      </c>
      <c r="F48" s="16">
        <v>1.0478571080000001</v>
      </c>
      <c r="G48">
        <f t="shared" si="0"/>
        <v>1.0668514966646525</v>
      </c>
      <c r="H48">
        <f t="shared" si="1"/>
        <v>0.93733757990343225</v>
      </c>
      <c r="I48">
        <f t="shared" si="2"/>
        <v>0.93198430778959995</v>
      </c>
    </row>
    <row r="49" spans="1:9" x14ac:dyDescent="0.3">
      <c r="A49">
        <v>5091</v>
      </c>
      <c r="B49">
        <v>2064</v>
      </c>
      <c r="C49">
        <v>307.33799999999997</v>
      </c>
      <c r="D49" s="1">
        <v>17.883262999999999</v>
      </c>
      <c r="E49">
        <v>276653</v>
      </c>
      <c r="F49" s="16">
        <v>1.0429242059999999</v>
      </c>
      <c r="G49">
        <f t="shared" si="0"/>
        <v>1.0618291765015102</v>
      </c>
      <c r="H49">
        <f t="shared" si="1"/>
        <v>0.94177107027212836</v>
      </c>
      <c r="I49">
        <f t="shared" si="2"/>
        <v>0.93000571874320004</v>
      </c>
    </row>
    <row r="50" spans="1:9" x14ac:dyDescent="0.3">
      <c r="A50">
        <v>5093</v>
      </c>
      <c r="B50">
        <v>2064</v>
      </c>
      <c r="C50">
        <v>570.87700000000007</v>
      </c>
      <c r="D50" s="1">
        <v>18.190601000000001</v>
      </c>
      <c r="E50">
        <v>276775</v>
      </c>
      <c r="F50" s="16">
        <v>1.0462894730000001</v>
      </c>
      <c r="G50">
        <f t="shared" si="0"/>
        <v>1.0652554453202416</v>
      </c>
      <c r="H50">
        <f t="shared" si="1"/>
        <v>0.93874197441851681</v>
      </c>
      <c r="I50">
        <f t="shared" si="2"/>
        <v>0.92884594806639997</v>
      </c>
    </row>
    <row r="51" spans="1:9" x14ac:dyDescent="0.3">
      <c r="A51">
        <v>5095</v>
      </c>
      <c r="B51">
        <v>2064</v>
      </c>
      <c r="C51">
        <v>574.2829999999999</v>
      </c>
      <c r="D51" s="1">
        <v>18.761478</v>
      </c>
      <c r="E51">
        <v>276807</v>
      </c>
      <c r="F51" s="16">
        <v>1.053112056</v>
      </c>
      <c r="G51">
        <f t="shared" si="0"/>
        <v>1.0722017005196374</v>
      </c>
      <c r="H51">
        <f t="shared" si="1"/>
        <v>0.93266033761684475</v>
      </c>
      <c r="I51">
        <f t="shared" si="2"/>
        <v>0.92669168661919998</v>
      </c>
    </row>
    <row r="52" spans="1:9" x14ac:dyDescent="0.3">
      <c r="A52">
        <v>5096</v>
      </c>
      <c r="B52">
        <v>2064</v>
      </c>
      <c r="C52">
        <v>525.26599999999996</v>
      </c>
      <c r="D52" s="1">
        <v>19.335761000000002</v>
      </c>
      <c r="E52">
        <v>276831</v>
      </c>
      <c r="F52" s="16">
        <v>1.060077814</v>
      </c>
      <c r="G52">
        <f t="shared" si="0"/>
        <v>1.0792937260362536</v>
      </c>
      <c r="H52">
        <f t="shared" si="1"/>
        <v>0.92653183825364871</v>
      </c>
      <c r="I52">
        <f t="shared" si="2"/>
        <v>0.92452457229039997</v>
      </c>
    </row>
    <row r="53" spans="1:9" x14ac:dyDescent="0.3">
      <c r="A53">
        <v>5097</v>
      </c>
      <c r="B53">
        <v>2064</v>
      </c>
      <c r="C53">
        <v>554.58500000000004</v>
      </c>
      <c r="D53" s="1">
        <v>19.861027</v>
      </c>
      <c r="E53">
        <v>276870</v>
      </c>
      <c r="F53" s="16">
        <v>1.065093866</v>
      </c>
      <c r="G53">
        <f t="shared" si="0"/>
        <v>1.084400703450151</v>
      </c>
      <c r="H53">
        <f t="shared" si="1"/>
        <v>0.92216834313956075</v>
      </c>
      <c r="I53">
        <f t="shared" si="2"/>
        <v>0.92254242851279999</v>
      </c>
    </row>
    <row r="54" spans="1:9" x14ac:dyDescent="0.3">
      <c r="A54">
        <v>5101</v>
      </c>
      <c r="B54">
        <v>2064</v>
      </c>
      <c r="C54">
        <v>186.911</v>
      </c>
      <c r="D54" s="1">
        <v>20.415611999999999</v>
      </c>
      <c r="E54">
        <v>276935</v>
      </c>
      <c r="F54" s="16">
        <v>1.0640654089999999</v>
      </c>
      <c r="G54">
        <f t="shared" si="0"/>
        <v>1.0833536037250753</v>
      </c>
      <c r="H54">
        <f t="shared" si="1"/>
        <v>0.92305965158701031</v>
      </c>
      <c r="I54">
        <f t="shared" si="2"/>
        <v>0.92044964655679995</v>
      </c>
    </row>
    <row r="55" spans="1:9" x14ac:dyDescent="0.3">
      <c r="A55">
        <v>5102</v>
      </c>
      <c r="B55">
        <v>2064</v>
      </c>
      <c r="C55">
        <v>544.55799999999999</v>
      </c>
      <c r="D55" s="1">
        <v>20.602522999999998</v>
      </c>
      <c r="E55">
        <v>276940</v>
      </c>
      <c r="F55" s="16">
        <v>1.065305591</v>
      </c>
      <c r="G55">
        <f t="shared" si="0"/>
        <v>1.0846162663655587</v>
      </c>
      <c r="H55">
        <f t="shared" si="1"/>
        <v>0.92198506606479413</v>
      </c>
      <c r="I55">
        <f t="shared" si="2"/>
        <v>0.91974431920720001</v>
      </c>
    </row>
    <row r="56" spans="1:9" x14ac:dyDescent="0.3">
      <c r="A56">
        <v>5105</v>
      </c>
      <c r="B56">
        <v>2064</v>
      </c>
      <c r="C56">
        <v>730.9</v>
      </c>
      <c r="D56" s="1">
        <v>21.147080999999996</v>
      </c>
      <c r="E56">
        <v>277069</v>
      </c>
      <c r="F56" s="16">
        <v>1.0825963759999999</v>
      </c>
      <c r="G56">
        <f t="shared" si="0"/>
        <v>1.1022204794924468</v>
      </c>
      <c r="H56">
        <f t="shared" si="1"/>
        <v>0.90725949898924252</v>
      </c>
      <c r="I56">
        <f>0.99749-0.0037736*D56</f>
        <v>0.91768937513839999</v>
      </c>
    </row>
    <row r="57" spans="1:9" x14ac:dyDescent="0.3">
      <c r="A57">
        <v>5106</v>
      </c>
      <c r="B57">
        <v>2064</v>
      </c>
      <c r="C57">
        <v>497.154</v>
      </c>
      <c r="D57" s="1">
        <v>21.877980999999995</v>
      </c>
      <c r="E57">
        <v>277093</v>
      </c>
      <c r="F57" s="16">
        <v>1.0723713909999999</v>
      </c>
      <c r="G57">
        <f t="shared" si="0"/>
        <v>1.0918101473323261</v>
      </c>
      <c r="H57">
        <f t="shared" si="1"/>
        <v>0.91591015383338359</v>
      </c>
      <c r="I57">
        <f t="shared" si="2"/>
        <v>0.91493125089839999</v>
      </c>
    </row>
    <row r="58" spans="1:9" x14ac:dyDescent="0.3">
      <c r="A58">
        <v>5107</v>
      </c>
      <c r="B58">
        <v>2064</v>
      </c>
      <c r="C58">
        <v>199.94800000000001</v>
      </c>
      <c r="D58" s="1">
        <v>22.375134999999993</v>
      </c>
      <c r="E58">
        <v>277126</v>
      </c>
      <c r="F58" s="16">
        <v>1.075005811</v>
      </c>
      <c r="G58">
        <f t="shared" si="0"/>
        <v>1.0944923211691842</v>
      </c>
      <c r="H58">
        <f t="shared" si="1"/>
        <v>0.91366561524319934</v>
      </c>
      <c r="I58">
        <f t="shared" si="2"/>
        <v>0.91305519056399997</v>
      </c>
    </row>
    <row r="59" spans="1:9" x14ac:dyDescent="0.3">
      <c r="A59">
        <v>5108</v>
      </c>
      <c r="B59">
        <v>2064</v>
      </c>
      <c r="C59">
        <v>153.51900000000001</v>
      </c>
      <c r="D59" s="1">
        <v>22.575082999999992</v>
      </c>
      <c r="E59">
        <v>277148</v>
      </c>
      <c r="F59" s="16">
        <v>1.0749852799999999</v>
      </c>
      <c r="G59">
        <f t="shared" si="0"/>
        <v>1.0944714180060422</v>
      </c>
      <c r="H59">
        <f t="shared" si="1"/>
        <v>0.91368306522051113</v>
      </c>
      <c r="I59">
        <f t="shared" si="2"/>
        <v>0.91230066679120003</v>
      </c>
    </row>
    <row r="60" spans="1:9" x14ac:dyDescent="0.3">
      <c r="A60">
        <v>5109</v>
      </c>
      <c r="B60">
        <v>2064</v>
      </c>
      <c r="C60">
        <v>408.61200000000002</v>
      </c>
      <c r="D60" s="1">
        <v>22.728601999999992</v>
      </c>
      <c r="E60">
        <v>277166</v>
      </c>
      <c r="F60" s="16">
        <v>1.0787139480000001</v>
      </c>
      <c r="G60">
        <f t="shared" si="0"/>
        <v>1.0982676751540785</v>
      </c>
      <c r="H60">
        <f t="shared" si="1"/>
        <v>0.91052484073129769</v>
      </c>
      <c r="I60">
        <f t="shared" si="2"/>
        <v>0.91172134749279998</v>
      </c>
    </row>
    <row r="61" spans="1:9" x14ac:dyDescent="0.3">
      <c r="A61">
        <v>5110</v>
      </c>
      <c r="B61">
        <v>2064</v>
      </c>
      <c r="C61">
        <v>38.783999999999999</v>
      </c>
      <c r="D61" s="1">
        <v>23.137213999999993</v>
      </c>
      <c r="E61">
        <v>277180</v>
      </c>
      <c r="F61" s="16">
        <v>1.08073408</v>
      </c>
      <c r="G61">
        <f t="shared" si="0"/>
        <v>1.1003244258610272</v>
      </c>
      <c r="H61">
        <f t="shared" si="1"/>
        <v>0.90882286759878006</v>
      </c>
      <c r="I61">
        <f t="shared" si="2"/>
        <v>0.91017940924960006</v>
      </c>
    </row>
    <row r="62" spans="1:9" x14ac:dyDescent="0.3">
      <c r="A62">
        <v>5111</v>
      </c>
      <c r="B62">
        <v>2064</v>
      </c>
      <c r="C62">
        <v>483.55200000000002</v>
      </c>
      <c r="D62" s="1">
        <v>23.175997999999993</v>
      </c>
      <c r="E62">
        <v>277194</v>
      </c>
      <c r="F62" s="16">
        <v>1.088507629</v>
      </c>
      <c r="G62">
        <f t="shared" si="0"/>
        <v>1.1082388851148035</v>
      </c>
      <c r="H62">
        <f t="shared" si="1"/>
        <v>0.90233253266186297</v>
      </c>
      <c r="I62">
        <f t="shared" si="2"/>
        <v>0.91003305394720002</v>
      </c>
    </row>
    <row r="63" spans="1:9" x14ac:dyDescent="0.3">
      <c r="A63">
        <v>5116</v>
      </c>
      <c r="B63">
        <v>2064</v>
      </c>
      <c r="C63">
        <v>172.57900000000001</v>
      </c>
      <c r="D63" s="1">
        <v>23.784942999999991</v>
      </c>
      <c r="E63">
        <v>277305</v>
      </c>
      <c r="F63" s="16">
        <v>1.0878067840000001</v>
      </c>
      <c r="G63">
        <f t="shared" si="0"/>
        <v>1.1075253359758308</v>
      </c>
      <c r="H63">
        <f t="shared" si="1"/>
        <v>0.9029138815311244</v>
      </c>
      <c r="I63">
        <f t="shared" si="2"/>
        <v>0.90773513909519998</v>
      </c>
    </row>
    <row r="64" spans="1:9" x14ac:dyDescent="0.3">
      <c r="A64">
        <v>5117</v>
      </c>
      <c r="B64">
        <v>2064</v>
      </c>
      <c r="C64">
        <v>72.876999999999995</v>
      </c>
      <c r="D64" s="1">
        <v>23.95752199999999</v>
      </c>
      <c r="E64">
        <v>277420</v>
      </c>
      <c r="F64" s="16">
        <v>1.083790746</v>
      </c>
      <c r="G64">
        <f t="shared" si="0"/>
        <v>1.1034364997039274</v>
      </c>
      <c r="H64">
        <f t="shared" si="1"/>
        <v>0.90625967173309807</v>
      </c>
      <c r="I64">
        <f t="shared" si="2"/>
        <v>0.9070838949808</v>
      </c>
    </row>
    <row r="65" spans="1:11" x14ac:dyDescent="0.3">
      <c r="A65">
        <v>5151</v>
      </c>
      <c r="B65">
        <v>578</v>
      </c>
      <c r="C65">
        <v>58.521000000000001</v>
      </c>
      <c r="D65" s="1">
        <v>24.03976599999999</v>
      </c>
      <c r="E65">
        <v>277981</v>
      </c>
      <c r="F65" s="16">
        <v>1.0426564890000001</v>
      </c>
      <c r="G65">
        <f t="shared" si="0"/>
        <v>1.0615566066253777</v>
      </c>
      <c r="H65">
        <f t="shared" si="1"/>
        <v>0.94201288349468026</v>
      </c>
      <c r="I65">
        <f>1.03007726-0.0036041*D65</f>
        <v>0.94343553935940017</v>
      </c>
      <c r="J65" t="s">
        <v>55</v>
      </c>
      <c r="K65" s="4" t="s">
        <v>56</v>
      </c>
    </row>
    <row r="66" spans="1:11" x14ac:dyDescent="0.3">
      <c r="A66">
        <v>5154</v>
      </c>
      <c r="B66">
        <v>2064</v>
      </c>
      <c r="C66">
        <v>378.19100000000003</v>
      </c>
      <c r="D66" s="1">
        <v>24.098286999999988</v>
      </c>
      <c r="E66">
        <v>278017</v>
      </c>
      <c r="F66" s="16">
        <v>1.0427864280000001</v>
      </c>
      <c r="G66">
        <f>F66*1.011/0.993</f>
        <v>1.0616889010151056</v>
      </c>
      <c r="H66">
        <f t="shared" si="1"/>
        <v>0.9418955016331777</v>
      </c>
      <c r="I66">
        <f t="shared" ref="I66:I79" si="3">1.03007726-0.0036041*D66</f>
        <v>0.94322462382330019</v>
      </c>
    </row>
    <row r="67" spans="1:11" x14ac:dyDescent="0.3">
      <c r="A67">
        <v>5161</v>
      </c>
      <c r="B67">
        <v>2064</v>
      </c>
      <c r="C67">
        <v>349.22500000000002</v>
      </c>
      <c r="D67" s="1">
        <v>24.47647799999999</v>
      </c>
      <c r="E67">
        <v>278167</v>
      </c>
      <c r="F67" s="16">
        <v>1.0386850519999999</v>
      </c>
      <c r="G67">
        <f t="shared" ref="G67:G70" si="4">F67*1.011/0.993</f>
        <v>1.0575131798308155</v>
      </c>
      <c r="H67">
        <f t="shared" ref="H67:H130" si="5">1/G67</f>
        <v>0.94561469215918736</v>
      </c>
      <c r="I67">
        <f t="shared" si="3"/>
        <v>0.94186158564020017</v>
      </c>
    </row>
    <row r="68" spans="1:11" x14ac:dyDescent="0.3">
      <c r="A68">
        <v>5162</v>
      </c>
      <c r="B68">
        <v>2064</v>
      </c>
      <c r="C68">
        <v>42.224999999999994</v>
      </c>
      <c r="D68" s="1">
        <v>24.82570299999999</v>
      </c>
      <c r="E68">
        <v>278193</v>
      </c>
      <c r="F68" s="16">
        <v>1.04377466</v>
      </c>
      <c r="G68">
        <f t="shared" si="4"/>
        <v>1.0626950465861027</v>
      </c>
      <c r="H68">
        <f t="shared" si="5"/>
        <v>0.94100372746865635</v>
      </c>
      <c r="I68">
        <f t="shared" si="3"/>
        <v>0.94060294381770015</v>
      </c>
    </row>
    <row r="69" spans="1:11" x14ac:dyDescent="0.3">
      <c r="A69">
        <v>5163</v>
      </c>
      <c r="B69">
        <v>2064</v>
      </c>
      <c r="C69">
        <v>363.16</v>
      </c>
      <c r="D69" s="1">
        <v>24.867927999999988</v>
      </c>
      <c r="E69">
        <v>278239</v>
      </c>
      <c r="F69" s="16">
        <v>1.0420938019999999</v>
      </c>
      <c r="G69">
        <f t="shared" si="4"/>
        <v>1.060983719861027</v>
      </c>
      <c r="H69">
        <f t="shared" si="5"/>
        <v>0.94252153099105518</v>
      </c>
      <c r="I69">
        <f t="shared" si="3"/>
        <v>0.94045076069520017</v>
      </c>
    </row>
    <row r="70" spans="1:11" x14ac:dyDescent="0.3">
      <c r="A70">
        <v>5169</v>
      </c>
      <c r="B70">
        <v>2064</v>
      </c>
      <c r="C70">
        <v>33.742999999999995</v>
      </c>
      <c r="D70" s="1">
        <v>25.231087999999989</v>
      </c>
      <c r="E70">
        <v>278273</v>
      </c>
      <c r="F70" s="16">
        <v>1.044079749</v>
      </c>
      <c r="G70">
        <f t="shared" si="4"/>
        <v>1.063005665900302</v>
      </c>
      <c r="H70">
        <f t="shared" si="5"/>
        <v>0.94072875816053159</v>
      </c>
      <c r="I70">
        <f t="shared" si="3"/>
        <v>0.93914189573920015</v>
      </c>
    </row>
    <row r="71" spans="1:11" x14ac:dyDescent="0.3">
      <c r="A71">
        <v>5170</v>
      </c>
      <c r="B71">
        <v>2064</v>
      </c>
      <c r="C71">
        <v>26.637</v>
      </c>
      <c r="D71" s="1">
        <v>25.26483099999999</v>
      </c>
      <c r="E71">
        <v>278288</v>
      </c>
      <c r="F71" s="16">
        <v>1.0382657230000001</v>
      </c>
      <c r="G71">
        <f>F71*1.011/0.993</f>
        <v>1.0570862497009061</v>
      </c>
      <c r="H71">
        <f t="shared" si="5"/>
        <v>0.94599660177487099</v>
      </c>
      <c r="I71">
        <f t="shared" si="3"/>
        <v>0.93902028259290016</v>
      </c>
    </row>
    <row r="72" spans="1:11" x14ac:dyDescent="0.3">
      <c r="A72">
        <v>5173</v>
      </c>
      <c r="B72">
        <v>2064</v>
      </c>
      <c r="C72">
        <v>447.036</v>
      </c>
      <c r="D72" s="1">
        <v>25.291467999999991</v>
      </c>
      <c r="E72">
        <v>278308</v>
      </c>
      <c r="F72" s="16">
        <v>1.053633638</v>
      </c>
      <c r="G72">
        <f t="shared" ref="G72:G98" si="6">F72*1.011/0.993</f>
        <v>1.0727327371782478</v>
      </c>
      <c r="H72">
        <f t="shared" si="5"/>
        <v>0.93219864122953267</v>
      </c>
      <c r="I72">
        <f t="shared" si="3"/>
        <v>0.93892428018120011</v>
      </c>
    </row>
    <row r="73" spans="1:11" x14ac:dyDescent="0.3">
      <c r="A73">
        <v>5179</v>
      </c>
      <c r="B73">
        <v>2064</v>
      </c>
      <c r="C73">
        <v>154.376</v>
      </c>
      <c r="D73" s="1">
        <v>25.738503999999992</v>
      </c>
      <c r="E73">
        <v>278315</v>
      </c>
      <c r="F73" s="16">
        <v>1.0558378319999999</v>
      </c>
      <c r="G73">
        <f t="shared" si="6"/>
        <v>1.0749768863564952</v>
      </c>
      <c r="H73">
        <f t="shared" si="5"/>
        <v>0.93025255955909869</v>
      </c>
      <c r="I73">
        <f t="shared" si="3"/>
        <v>0.93731311773360015</v>
      </c>
    </row>
    <row r="74" spans="1:11" x14ac:dyDescent="0.3">
      <c r="A74">
        <v>5181</v>
      </c>
      <c r="B74">
        <v>2064</v>
      </c>
      <c r="C74">
        <v>381.47400000000005</v>
      </c>
      <c r="D74" s="1">
        <v>25.892879999999991</v>
      </c>
      <c r="E74">
        <v>278345</v>
      </c>
      <c r="F74" s="16">
        <v>1.0502221329999999</v>
      </c>
      <c r="G74">
        <f t="shared" si="6"/>
        <v>1.069259392208459</v>
      </c>
      <c r="H74">
        <f t="shared" si="5"/>
        <v>0.93522676282935424</v>
      </c>
      <c r="I74">
        <f t="shared" si="3"/>
        <v>0.9367567311920002</v>
      </c>
    </row>
    <row r="75" spans="1:11" x14ac:dyDescent="0.3">
      <c r="A75">
        <v>5183</v>
      </c>
      <c r="B75">
        <v>2161</v>
      </c>
      <c r="C75">
        <v>321.06099999999998</v>
      </c>
      <c r="D75" s="1">
        <v>26.274353999999992</v>
      </c>
      <c r="E75">
        <v>278406</v>
      </c>
      <c r="F75" s="16">
        <v>1.04847395</v>
      </c>
      <c r="G75">
        <f t="shared" si="6"/>
        <v>1.0674795200906344</v>
      </c>
      <c r="H75">
        <f t="shared" si="5"/>
        <v>0.93678612205608869</v>
      </c>
      <c r="I75">
        <f t="shared" si="3"/>
        <v>0.93538186074860019</v>
      </c>
    </row>
    <row r="76" spans="1:11" x14ac:dyDescent="0.3">
      <c r="A76">
        <v>5187</v>
      </c>
      <c r="B76">
        <v>2160</v>
      </c>
      <c r="C76">
        <v>302.70499999999998</v>
      </c>
      <c r="D76" s="1">
        <v>26.595414999999992</v>
      </c>
      <c r="E76">
        <v>278509</v>
      </c>
      <c r="F76" s="16">
        <v>1.0503085969999999</v>
      </c>
      <c r="G76">
        <f t="shared" si="6"/>
        <v>1.0693474235317217</v>
      </c>
      <c r="H76">
        <f t="shared" si="5"/>
        <v>0.93514977265041821</v>
      </c>
      <c r="I76">
        <f t="shared" si="3"/>
        <v>0.93422472479850016</v>
      </c>
    </row>
    <row r="77" spans="1:11" x14ac:dyDescent="0.3">
      <c r="A77">
        <v>5197</v>
      </c>
      <c r="B77">
        <v>2160</v>
      </c>
      <c r="C77">
        <v>185.41399999999999</v>
      </c>
      <c r="D77" s="1">
        <v>26.904035999999991</v>
      </c>
      <c r="E77">
        <v>278769</v>
      </c>
      <c r="F77" s="16">
        <v>1.0531842410000001</v>
      </c>
      <c r="G77">
        <f t="shared" si="6"/>
        <v>1.0722751940090633</v>
      </c>
      <c r="H77">
        <f t="shared" si="5"/>
        <v>0.93259641329681597</v>
      </c>
      <c r="I77">
        <f t="shared" si="3"/>
        <v>0.93311242385240012</v>
      </c>
    </row>
    <row r="78" spans="1:11" x14ac:dyDescent="0.3">
      <c r="A78">
        <v>5198</v>
      </c>
      <c r="B78">
        <v>2160</v>
      </c>
      <c r="C78">
        <v>455.19199999999995</v>
      </c>
      <c r="D78" s="1">
        <v>27.089449999999992</v>
      </c>
      <c r="E78">
        <v>278801</v>
      </c>
      <c r="F78" s="16">
        <v>1.05349523</v>
      </c>
      <c r="G78">
        <f t="shared" si="6"/>
        <v>1.0725918202719031</v>
      </c>
      <c r="H78">
        <f t="shared" si="5"/>
        <v>0.93232111330710965</v>
      </c>
      <c r="I78">
        <f t="shared" si="3"/>
        <v>0.93244417325500017</v>
      </c>
    </row>
    <row r="79" spans="1:11" x14ac:dyDescent="0.3">
      <c r="A79">
        <v>5199</v>
      </c>
      <c r="B79">
        <v>2208</v>
      </c>
      <c r="C79">
        <v>527.14</v>
      </c>
      <c r="D79" s="1">
        <v>27.544641999999993</v>
      </c>
      <c r="E79">
        <v>278819</v>
      </c>
      <c r="F79" s="16">
        <v>1.053414281</v>
      </c>
      <c r="G79">
        <f t="shared" si="6"/>
        <v>1.0725094039184289</v>
      </c>
      <c r="H79">
        <f t="shared" si="5"/>
        <v>0.93239275697395785</v>
      </c>
      <c r="I79">
        <f t="shared" si="3"/>
        <v>0.93080361576780013</v>
      </c>
    </row>
    <row r="80" spans="1:11" x14ac:dyDescent="0.3">
      <c r="A80">
        <v>5205</v>
      </c>
      <c r="B80">
        <v>1728</v>
      </c>
      <c r="C80">
        <v>231.249</v>
      </c>
      <c r="D80" s="1">
        <v>28.071781999999992</v>
      </c>
      <c r="E80">
        <v>278873</v>
      </c>
      <c r="F80" s="16">
        <v>1.0456643430000001</v>
      </c>
      <c r="G80">
        <f t="shared" si="6"/>
        <v>1.0646189836586102</v>
      </c>
      <c r="H80">
        <f t="shared" si="5"/>
        <v>0.93930318296923077</v>
      </c>
      <c r="I80">
        <f>1.20194981-0.0090217*D80</f>
        <v>0.94869461433059987</v>
      </c>
      <c r="J80" t="s">
        <v>57</v>
      </c>
      <c r="K80" s="4" t="s">
        <v>60</v>
      </c>
    </row>
    <row r="81" spans="1:9" x14ac:dyDescent="0.3">
      <c r="A81">
        <v>5206</v>
      </c>
      <c r="B81">
        <v>2208</v>
      </c>
      <c r="C81">
        <v>109.598</v>
      </c>
      <c r="D81" s="1">
        <v>28.30303099999999</v>
      </c>
      <c r="E81">
        <v>278923</v>
      </c>
      <c r="F81" s="16">
        <v>1.0444791550000001</v>
      </c>
      <c r="G81">
        <f t="shared" si="6"/>
        <v>1.0634123118882175</v>
      </c>
      <c r="H81">
        <f t="shared" si="5"/>
        <v>0.9403690260312848</v>
      </c>
      <c r="I81">
        <f t="shared" ref="I81:I108" si="7">1.20194981-0.0090217*D81</f>
        <v>0.94660835522729991</v>
      </c>
    </row>
    <row r="82" spans="1:9" x14ac:dyDescent="0.3">
      <c r="A82">
        <v>5209</v>
      </c>
      <c r="B82">
        <v>2208</v>
      </c>
      <c r="C82">
        <v>44.002000000000002</v>
      </c>
      <c r="D82" s="1">
        <v>28.412628999999988</v>
      </c>
      <c r="E82">
        <v>278957</v>
      </c>
      <c r="F82" s="16">
        <v>1.0431245060000001</v>
      </c>
      <c r="G82">
        <f t="shared" si="6"/>
        <v>1.0620331073172204</v>
      </c>
      <c r="H82">
        <f t="shared" si="5"/>
        <v>0.94159023208426995</v>
      </c>
      <c r="I82">
        <f t="shared" si="7"/>
        <v>0.94561959495070003</v>
      </c>
    </row>
    <row r="83" spans="1:9" x14ac:dyDescent="0.3">
      <c r="A83">
        <v>5211</v>
      </c>
      <c r="B83">
        <v>2208</v>
      </c>
      <c r="C83">
        <v>438.90700000000004</v>
      </c>
      <c r="D83" s="1">
        <v>28.590715999999986</v>
      </c>
      <c r="E83">
        <v>278969</v>
      </c>
      <c r="F83" s="16">
        <v>1.0417365110000001</v>
      </c>
      <c r="G83">
        <f t="shared" si="6"/>
        <v>1.060619952287009</v>
      </c>
      <c r="H83">
        <f t="shared" si="5"/>
        <v>0.94284479359803242</v>
      </c>
      <c r="I83">
        <f t="shared" si="7"/>
        <v>0.94401294746280007</v>
      </c>
    </row>
    <row r="84" spans="1:9" x14ac:dyDescent="0.3">
      <c r="A84">
        <v>5213</v>
      </c>
      <c r="B84">
        <v>2208</v>
      </c>
      <c r="C84">
        <v>39.498000000000005</v>
      </c>
      <c r="D84" s="1">
        <v>29.029622999999987</v>
      </c>
      <c r="E84">
        <v>278986</v>
      </c>
      <c r="F84" s="16">
        <v>1.0437304190000001</v>
      </c>
      <c r="G84">
        <f t="shared" si="6"/>
        <v>1.0626500036344411</v>
      </c>
      <c r="H84">
        <f t="shared" si="5"/>
        <v>0.94104361415313831</v>
      </c>
      <c r="I84">
        <f t="shared" si="7"/>
        <v>0.94005326018089996</v>
      </c>
    </row>
    <row r="85" spans="1:9" x14ac:dyDescent="0.3">
      <c r="A85">
        <v>5219</v>
      </c>
      <c r="B85">
        <v>2028</v>
      </c>
      <c r="C85">
        <v>175.29399999999998</v>
      </c>
      <c r="D85" s="1">
        <v>29.069120999999985</v>
      </c>
      <c r="E85">
        <v>279024</v>
      </c>
      <c r="F85" s="16">
        <v>1.043969081</v>
      </c>
      <c r="G85">
        <f t="shared" si="6"/>
        <v>1.0628929918338368</v>
      </c>
      <c r="H85">
        <f t="shared" si="5"/>
        <v>0.9408284819666316</v>
      </c>
      <c r="I85">
        <f t="shared" si="7"/>
        <v>0.93969692107430003</v>
      </c>
    </row>
    <row r="86" spans="1:9" x14ac:dyDescent="0.3">
      <c r="A86">
        <v>5222</v>
      </c>
      <c r="B86">
        <v>2028</v>
      </c>
      <c r="C86">
        <v>77.926000000000002</v>
      </c>
      <c r="D86" s="1">
        <v>29.244414999999986</v>
      </c>
      <c r="E86">
        <v>279071</v>
      </c>
      <c r="F86" s="16">
        <v>1.038706774</v>
      </c>
      <c r="G86">
        <f t="shared" si="6"/>
        <v>1.0575352955830815</v>
      </c>
      <c r="H86">
        <f t="shared" si="5"/>
        <v>0.94559491695134501</v>
      </c>
      <c r="I86">
        <f t="shared" si="7"/>
        <v>0.93811547119450001</v>
      </c>
    </row>
    <row r="87" spans="1:9" x14ac:dyDescent="0.3">
      <c r="A87">
        <v>5223</v>
      </c>
      <c r="B87">
        <v>2028</v>
      </c>
      <c r="C87">
        <v>41.650999999999996</v>
      </c>
      <c r="D87" s="1">
        <v>29.322340999999987</v>
      </c>
      <c r="E87">
        <v>279080</v>
      </c>
      <c r="F87" s="16">
        <v>1.040817981</v>
      </c>
      <c r="G87">
        <f t="shared" si="6"/>
        <v>1.0596847721963747</v>
      </c>
      <c r="H87">
        <f t="shared" si="5"/>
        <v>0.94367686149469909</v>
      </c>
      <c r="I87">
        <f t="shared" si="7"/>
        <v>0.93741244620029995</v>
      </c>
    </row>
    <row r="88" spans="1:9" x14ac:dyDescent="0.3">
      <c r="A88">
        <v>5229</v>
      </c>
      <c r="B88">
        <v>2208</v>
      </c>
      <c r="C88">
        <v>219.715</v>
      </c>
      <c r="D88" s="1">
        <v>29.363991999999989</v>
      </c>
      <c r="E88">
        <v>279115</v>
      </c>
      <c r="F88" s="16">
        <v>1.053288459</v>
      </c>
      <c r="G88">
        <f t="shared" si="6"/>
        <v>1.0723813011570995</v>
      </c>
      <c r="H88">
        <f t="shared" si="5"/>
        <v>0.93250413721406733</v>
      </c>
      <c r="I88">
        <f t="shared" si="7"/>
        <v>0.93703668337359991</v>
      </c>
    </row>
    <row r="89" spans="1:9" x14ac:dyDescent="0.3">
      <c r="A89">
        <v>5247</v>
      </c>
      <c r="B89">
        <v>578</v>
      </c>
      <c r="C89">
        <v>9.1430000000000007</v>
      </c>
      <c r="D89" s="1">
        <v>29.583731999999991</v>
      </c>
      <c r="E89">
        <v>279479</v>
      </c>
      <c r="F89" s="16">
        <v>1.048595543</v>
      </c>
      <c r="G89">
        <f t="shared" si="6"/>
        <v>1.0676033171933532</v>
      </c>
      <c r="H89">
        <f t="shared" si="5"/>
        <v>0.93667749424844693</v>
      </c>
      <c r="I89">
        <f t="shared" si="7"/>
        <v>0.93505425501560002</v>
      </c>
    </row>
    <row r="90" spans="1:9" x14ac:dyDescent="0.3">
      <c r="A90">
        <v>5251</v>
      </c>
      <c r="B90">
        <v>2208</v>
      </c>
      <c r="C90">
        <v>249.42</v>
      </c>
      <c r="D90" s="1">
        <v>29.592874999999992</v>
      </c>
      <c r="E90">
        <v>279588</v>
      </c>
      <c r="F90" s="16">
        <v>1.0471006410000001</v>
      </c>
      <c r="G90">
        <f t="shared" si="6"/>
        <v>1.0660813172719035</v>
      </c>
      <c r="H90">
        <f t="shared" si="5"/>
        <v>0.9380147497181498</v>
      </c>
      <c r="I90">
        <f t="shared" si="7"/>
        <v>0.93497176961249995</v>
      </c>
    </row>
    <row r="91" spans="1:9" x14ac:dyDescent="0.3">
      <c r="A91">
        <v>5253</v>
      </c>
      <c r="B91">
        <v>2208</v>
      </c>
      <c r="C91">
        <v>453.04500000000002</v>
      </c>
      <c r="D91" s="1">
        <v>29.842294999999993</v>
      </c>
      <c r="E91">
        <v>279653</v>
      </c>
      <c r="F91" s="16">
        <v>1.0492909530000001</v>
      </c>
      <c r="G91">
        <f t="shared" si="6"/>
        <v>1.0683113328126888</v>
      </c>
      <c r="H91">
        <f t="shared" si="5"/>
        <v>0.9360567180048196</v>
      </c>
      <c r="I91">
        <f t="shared" si="7"/>
        <v>0.93272157719850002</v>
      </c>
    </row>
    <row r="92" spans="1:9" x14ac:dyDescent="0.3">
      <c r="A92">
        <v>5254</v>
      </c>
      <c r="B92">
        <v>2208</v>
      </c>
      <c r="C92">
        <v>220.18199999999999</v>
      </c>
      <c r="D92" s="1">
        <v>30.295339999999992</v>
      </c>
      <c r="E92">
        <v>279667</v>
      </c>
      <c r="F92" s="16">
        <v>1.05356391</v>
      </c>
      <c r="G92">
        <f t="shared" si="6"/>
        <v>1.0726617452265861</v>
      </c>
      <c r="H92">
        <f t="shared" si="5"/>
        <v>0.93226033691428301</v>
      </c>
      <c r="I92">
        <f t="shared" si="7"/>
        <v>0.92863434112199994</v>
      </c>
    </row>
    <row r="93" spans="1:9" x14ac:dyDescent="0.3">
      <c r="A93">
        <v>5256</v>
      </c>
      <c r="B93">
        <v>2208</v>
      </c>
      <c r="C93">
        <v>100.125</v>
      </c>
      <c r="D93" s="1">
        <v>30.515521999999994</v>
      </c>
      <c r="E93">
        <v>279681</v>
      </c>
      <c r="F93" s="16">
        <v>1.056972689</v>
      </c>
      <c r="G93">
        <f t="shared" si="6"/>
        <v>1.0761323147824773</v>
      </c>
      <c r="H93">
        <f t="shared" si="5"/>
        <v>0.92925376021454553</v>
      </c>
      <c r="I93">
        <f t="shared" si="7"/>
        <v>0.92664792517259986</v>
      </c>
    </row>
    <row r="94" spans="1:9" x14ac:dyDescent="0.3">
      <c r="A94">
        <v>5257</v>
      </c>
      <c r="B94">
        <v>2208</v>
      </c>
      <c r="C94">
        <v>436.12200000000001</v>
      </c>
      <c r="D94" s="1">
        <v>30.615646999999992</v>
      </c>
      <c r="E94">
        <v>279691</v>
      </c>
      <c r="F94" s="16">
        <v>1.059424207</v>
      </c>
      <c r="G94">
        <f t="shared" si="6"/>
        <v>1.0786282711752264</v>
      </c>
      <c r="H94">
        <f t="shared" si="5"/>
        <v>0.92710345790440252</v>
      </c>
      <c r="I94">
        <f t="shared" si="7"/>
        <v>0.9257446274601</v>
      </c>
    </row>
    <row r="95" spans="1:9" x14ac:dyDescent="0.3">
      <c r="A95">
        <v>5258</v>
      </c>
      <c r="B95">
        <v>2208</v>
      </c>
      <c r="C95">
        <v>421.89700000000005</v>
      </c>
      <c r="D95" s="1">
        <v>31.051768999999993</v>
      </c>
      <c r="E95">
        <v>279715</v>
      </c>
      <c r="F95" s="16">
        <v>1.0625874689999999</v>
      </c>
      <c r="G95">
        <f t="shared" si="6"/>
        <v>1.0818488732719032</v>
      </c>
      <c r="H95">
        <f t="shared" si="5"/>
        <v>0.92434352404105902</v>
      </c>
      <c r="I95">
        <f t="shared" si="7"/>
        <v>0.92181006561269996</v>
      </c>
    </row>
    <row r="96" spans="1:9" x14ac:dyDescent="0.3">
      <c r="A96">
        <v>5261</v>
      </c>
      <c r="B96">
        <v>2208</v>
      </c>
      <c r="C96">
        <v>549.63100000000009</v>
      </c>
      <c r="D96" s="1">
        <v>31.473665999999994</v>
      </c>
      <c r="E96">
        <v>279760</v>
      </c>
      <c r="F96" s="16">
        <v>1.0710610030000001</v>
      </c>
      <c r="G96">
        <f t="shared" si="6"/>
        <v>1.0904760060755287</v>
      </c>
      <c r="H96">
        <f t="shared" si="5"/>
        <v>0.91703072275644171</v>
      </c>
      <c r="I96">
        <f t="shared" si="7"/>
        <v>0.9180038374477999</v>
      </c>
    </row>
    <row r="97" spans="1:11" x14ac:dyDescent="0.3">
      <c r="A97">
        <v>5264</v>
      </c>
      <c r="B97">
        <v>2208</v>
      </c>
      <c r="C97">
        <v>236.37299999999999</v>
      </c>
      <c r="D97" s="1">
        <v>32.023296999999992</v>
      </c>
      <c r="E97">
        <v>279794</v>
      </c>
      <c r="F97" s="16">
        <v>1.074641945</v>
      </c>
      <c r="G97">
        <f>F97*1.011/0.993</f>
        <v>1.0941218594108759</v>
      </c>
      <c r="H97">
        <f t="shared" si="5"/>
        <v>0.9139749758207415</v>
      </c>
      <c r="I97">
        <f>1.20194981-0.0090217*D97</f>
        <v>0.91304523145509997</v>
      </c>
    </row>
    <row r="98" spans="1:11" x14ac:dyDescent="0.3">
      <c r="A98">
        <v>5265</v>
      </c>
      <c r="B98">
        <v>2208</v>
      </c>
      <c r="C98">
        <v>86.448999999999998</v>
      </c>
      <c r="D98" s="1">
        <v>32.259669999999993</v>
      </c>
      <c r="E98">
        <v>279823</v>
      </c>
      <c r="F98" s="16">
        <v>1.0755432190000001</v>
      </c>
      <c r="G98">
        <f t="shared" si="6"/>
        <v>1.0950394707039273</v>
      </c>
      <c r="H98">
        <f t="shared" si="5"/>
        <v>0.91320909131902539</v>
      </c>
      <c r="I98">
        <f t="shared" si="7"/>
        <v>0.91091274516099996</v>
      </c>
    </row>
    <row r="99" spans="1:11" x14ac:dyDescent="0.3">
      <c r="A99">
        <v>5266</v>
      </c>
      <c r="B99">
        <v>2208</v>
      </c>
      <c r="C99">
        <v>400.04500000000002</v>
      </c>
      <c r="D99" s="1">
        <v>32.346118999999995</v>
      </c>
      <c r="E99">
        <v>279841</v>
      </c>
      <c r="F99" s="16">
        <v>1.0778852299999999</v>
      </c>
      <c r="G99">
        <f>F99*1.011/0.993</f>
        <v>1.0974239350755284</v>
      </c>
      <c r="H99">
        <f t="shared" si="5"/>
        <v>0.91122488587892581</v>
      </c>
      <c r="I99">
        <f t="shared" si="7"/>
        <v>0.91013282821769992</v>
      </c>
    </row>
    <row r="100" spans="1:11" x14ac:dyDescent="0.3">
      <c r="A100">
        <v>5267</v>
      </c>
      <c r="B100">
        <v>2208</v>
      </c>
      <c r="C100">
        <v>74.282000000000011</v>
      </c>
      <c r="D100" s="1">
        <v>32.746163999999993</v>
      </c>
      <c r="E100">
        <v>279844</v>
      </c>
      <c r="F100" s="16">
        <v>1.084110261</v>
      </c>
      <c r="G100">
        <f t="shared" ref="G100:G108" si="8">F100*1.011/0.993</f>
        <v>1.1037618065166162</v>
      </c>
      <c r="H100">
        <f t="shared" si="5"/>
        <v>0.90599257384699683</v>
      </c>
      <c r="I100">
        <f t="shared" si="7"/>
        <v>0.90652374224119991</v>
      </c>
    </row>
    <row r="101" spans="1:11" x14ac:dyDescent="0.3">
      <c r="A101">
        <v>5270</v>
      </c>
      <c r="B101">
        <v>2208</v>
      </c>
      <c r="C101">
        <v>80.802999999999997</v>
      </c>
      <c r="D101" s="1">
        <v>32.82044599999999</v>
      </c>
      <c r="E101">
        <v>279887</v>
      </c>
      <c r="F101" s="16">
        <v>1.084711451</v>
      </c>
      <c r="G101">
        <f t="shared" si="8"/>
        <v>1.1043738942205437</v>
      </c>
      <c r="H101">
        <f t="shared" si="5"/>
        <v>0.90549043691927389</v>
      </c>
      <c r="I101">
        <f t="shared" si="7"/>
        <v>0.90585359232179996</v>
      </c>
    </row>
    <row r="102" spans="1:11" x14ac:dyDescent="0.3">
      <c r="A102">
        <v>5274</v>
      </c>
      <c r="B102">
        <v>2208</v>
      </c>
      <c r="C102">
        <v>490.92700000000002</v>
      </c>
      <c r="D102" s="1">
        <v>32.901248999999993</v>
      </c>
      <c r="E102">
        <v>279931</v>
      </c>
      <c r="F102" s="16">
        <v>1.0838157690000001</v>
      </c>
      <c r="G102">
        <f t="shared" si="8"/>
        <v>1.1034619762930513</v>
      </c>
      <c r="H102">
        <f t="shared" si="5"/>
        <v>0.90623874812558614</v>
      </c>
      <c r="I102">
        <f t="shared" si="7"/>
        <v>0.90512461189670002</v>
      </c>
    </row>
    <row r="103" spans="1:11" x14ac:dyDescent="0.3">
      <c r="A103">
        <v>5275</v>
      </c>
      <c r="B103">
        <v>2208</v>
      </c>
      <c r="C103">
        <v>100.80699999999999</v>
      </c>
      <c r="D103" s="1">
        <v>33.392175999999992</v>
      </c>
      <c r="E103">
        <v>279966</v>
      </c>
      <c r="F103" s="16">
        <v>1.0948810280000001</v>
      </c>
      <c r="G103">
        <f t="shared" si="8"/>
        <v>1.1147278140060424</v>
      </c>
      <c r="H103">
        <f t="shared" si="5"/>
        <v>0.89707997543028872</v>
      </c>
      <c r="I103">
        <f t="shared" si="7"/>
        <v>0.90069561578079993</v>
      </c>
    </row>
    <row r="104" spans="1:11" x14ac:dyDescent="0.3">
      <c r="A104">
        <v>5276</v>
      </c>
      <c r="B104">
        <v>2208</v>
      </c>
      <c r="C104">
        <v>254.81</v>
      </c>
      <c r="D104" s="1">
        <v>33.492982999999995</v>
      </c>
      <c r="E104">
        <v>279975</v>
      </c>
      <c r="F104" s="16">
        <v>1.0950697250000001</v>
      </c>
      <c r="G104">
        <f t="shared" si="8"/>
        <v>1.1149199314954683</v>
      </c>
      <c r="H104">
        <f t="shared" si="5"/>
        <v>0.89692539504489488</v>
      </c>
      <c r="I104">
        <f t="shared" si="7"/>
        <v>0.89978616526889987</v>
      </c>
    </row>
    <row r="105" spans="1:11" x14ac:dyDescent="0.3">
      <c r="A105">
        <v>5277</v>
      </c>
      <c r="B105">
        <v>2208</v>
      </c>
      <c r="C105">
        <v>606.76499999999999</v>
      </c>
      <c r="D105" s="1">
        <v>33.747792999999994</v>
      </c>
      <c r="E105">
        <v>279993</v>
      </c>
      <c r="F105" s="16">
        <v>1.1020795640000001</v>
      </c>
      <c r="G105">
        <f t="shared" si="8"/>
        <v>1.1220568370634441</v>
      </c>
      <c r="H105">
        <f t="shared" si="5"/>
        <v>0.89122045066551059</v>
      </c>
      <c r="I105">
        <f t="shared" si="7"/>
        <v>0.89748734589189993</v>
      </c>
    </row>
    <row r="106" spans="1:11" x14ac:dyDescent="0.3">
      <c r="A106">
        <v>5279</v>
      </c>
      <c r="B106">
        <v>2208</v>
      </c>
      <c r="C106">
        <v>344.76100000000002</v>
      </c>
      <c r="D106" s="1">
        <v>34.354557999999997</v>
      </c>
      <c r="E106">
        <v>280186</v>
      </c>
      <c r="F106" s="16">
        <v>1.104512326</v>
      </c>
      <c r="G106">
        <f t="shared" si="8"/>
        <v>1.1245336974682778</v>
      </c>
      <c r="H106">
        <f t="shared" si="5"/>
        <v>0.88925747823418089</v>
      </c>
      <c r="I106">
        <f t="shared" si="7"/>
        <v>0.89201329409139984</v>
      </c>
    </row>
    <row r="107" spans="1:11" x14ac:dyDescent="0.3">
      <c r="A107">
        <v>5282</v>
      </c>
      <c r="B107">
        <v>2208</v>
      </c>
      <c r="C107">
        <v>465.78500000000003</v>
      </c>
      <c r="D107" s="1">
        <v>34.701307999999997</v>
      </c>
      <c r="E107">
        <v>280234</v>
      </c>
      <c r="F107" s="16">
        <v>1.1065132419999999</v>
      </c>
      <c r="G107">
        <f t="shared" si="8"/>
        <v>1.1265708838489423</v>
      </c>
      <c r="H107">
        <f t="shared" si="5"/>
        <v>0.88764942742305619</v>
      </c>
      <c r="I107">
        <f t="shared" si="7"/>
        <v>0.88888501961639987</v>
      </c>
    </row>
    <row r="108" spans="1:11" x14ac:dyDescent="0.3">
      <c r="A108">
        <v>5287</v>
      </c>
      <c r="B108">
        <v>2208</v>
      </c>
      <c r="C108">
        <v>569.14099999999996</v>
      </c>
      <c r="D108" s="1">
        <v>35.167092999999994</v>
      </c>
      <c r="E108">
        <v>280327</v>
      </c>
      <c r="F108" s="16">
        <v>1.1045672600000001</v>
      </c>
      <c r="G108">
        <f t="shared" si="8"/>
        <v>1.1245896272507554</v>
      </c>
      <c r="H108">
        <f t="shared" si="5"/>
        <v>0.88921325234402593</v>
      </c>
      <c r="I108">
        <f t="shared" si="7"/>
        <v>0.88468284708189993</v>
      </c>
    </row>
    <row r="109" spans="1:11" x14ac:dyDescent="0.3">
      <c r="A109">
        <v>5288</v>
      </c>
      <c r="B109">
        <v>2208</v>
      </c>
      <c r="C109">
        <v>423.72300000000001</v>
      </c>
      <c r="D109" s="1">
        <v>35.736233999999996</v>
      </c>
      <c r="E109">
        <v>280383</v>
      </c>
      <c r="F109" s="16">
        <v>1.056130311</v>
      </c>
      <c r="G109">
        <f>F109*1.011/0.993</f>
        <v>1.0752746670906344</v>
      </c>
      <c r="H109">
        <f t="shared" si="5"/>
        <v>0.92999494046083619</v>
      </c>
      <c r="I109">
        <f>1.09083291-0.0041737*D109</f>
        <v>0.94168059015420003</v>
      </c>
      <c r="J109" t="s">
        <v>59</v>
      </c>
      <c r="K109" s="4" t="s">
        <v>62</v>
      </c>
    </row>
    <row r="110" spans="1:11" x14ac:dyDescent="0.3">
      <c r="A110">
        <v>5331</v>
      </c>
      <c r="B110">
        <v>157</v>
      </c>
      <c r="C110">
        <v>12.148</v>
      </c>
      <c r="D110" s="1">
        <v>36.160286999999997</v>
      </c>
      <c r="E110">
        <v>281613</v>
      </c>
      <c r="F110" s="16">
        <v>1.051921409</v>
      </c>
      <c r="G110">
        <f>F110</f>
        <v>1.051921409</v>
      </c>
      <c r="H110">
        <f t="shared" si="5"/>
        <v>0.95064136107909558</v>
      </c>
      <c r="I110">
        <f t="shared" ref="I110:I129" si="9">1.09083291-0.0041737*D110</f>
        <v>0.93991072014810007</v>
      </c>
    </row>
    <row r="111" spans="1:11" x14ac:dyDescent="0.3">
      <c r="A111">
        <v>5338</v>
      </c>
      <c r="B111">
        <v>1165</v>
      </c>
      <c r="C111">
        <v>91.584000000000003</v>
      </c>
      <c r="D111" s="1">
        <v>36.183266000000003</v>
      </c>
      <c r="E111">
        <v>281636</v>
      </c>
      <c r="F111" s="16">
        <v>1.0531545579999999</v>
      </c>
      <c r="G111">
        <f t="shared" ref="G111:G139" si="10">F111</f>
        <v>1.0531545579999999</v>
      </c>
      <c r="H111">
        <f t="shared" si="5"/>
        <v>0.94952824578669304</v>
      </c>
      <c r="I111">
        <f t="shared" si="9"/>
        <v>0.93981481269580003</v>
      </c>
    </row>
    <row r="112" spans="1:11" x14ac:dyDescent="0.3">
      <c r="A112">
        <v>5339</v>
      </c>
      <c r="B112">
        <v>2208</v>
      </c>
      <c r="C112">
        <v>505.02199999999999</v>
      </c>
      <c r="D112" s="1">
        <v>36.274850000000001</v>
      </c>
      <c r="E112">
        <v>281663</v>
      </c>
      <c r="F112" s="16">
        <v>1.0617535760000001</v>
      </c>
      <c r="G112">
        <f t="shared" si="10"/>
        <v>1.0617535760000001</v>
      </c>
      <c r="H112">
        <f t="shared" si="5"/>
        <v>0.94183812760711616</v>
      </c>
      <c r="I112">
        <f t="shared" si="9"/>
        <v>0.93943256855500001</v>
      </c>
    </row>
    <row r="113" spans="1:9" x14ac:dyDescent="0.3">
      <c r="A113">
        <v>5340</v>
      </c>
      <c r="B113">
        <v>2208</v>
      </c>
      <c r="C113">
        <v>499.56</v>
      </c>
      <c r="D113" s="1">
        <v>36.779871999999997</v>
      </c>
      <c r="E113">
        <v>281707</v>
      </c>
      <c r="F113" s="16">
        <v>1.0691182770000001</v>
      </c>
      <c r="G113">
        <f t="shared" si="10"/>
        <v>1.0691182770000001</v>
      </c>
      <c r="H113">
        <f t="shared" si="5"/>
        <v>0.93535020541043468</v>
      </c>
      <c r="I113">
        <f t="shared" si="9"/>
        <v>0.93732475823360006</v>
      </c>
    </row>
    <row r="114" spans="1:9" x14ac:dyDescent="0.3">
      <c r="A114">
        <v>5345</v>
      </c>
      <c r="B114">
        <v>2208</v>
      </c>
      <c r="C114">
        <v>417.20600000000002</v>
      </c>
      <c r="D114" s="1">
        <v>37.279432</v>
      </c>
      <c r="E114">
        <v>281797</v>
      </c>
      <c r="F114" s="16">
        <v>1.0753865300000001</v>
      </c>
      <c r="G114">
        <f t="shared" si="10"/>
        <v>1.0753865300000001</v>
      </c>
      <c r="H114">
        <f t="shared" si="5"/>
        <v>0.9298982013471937</v>
      </c>
      <c r="I114">
        <f t="shared" si="9"/>
        <v>0.93523974466160009</v>
      </c>
    </row>
    <row r="115" spans="1:9" x14ac:dyDescent="0.3">
      <c r="A115">
        <v>5351</v>
      </c>
      <c r="B115">
        <v>2208</v>
      </c>
      <c r="C115">
        <v>418.678</v>
      </c>
      <c r="D115" s="1">
        <v>37.696638</v>
      </c>
      <c r="E115">
        <v>281974</v>
      </c>
      <c r="F115" s="16">
        <v>1.0707000840000001</v>
      </c>
      <c r="G115">
        <f t="shared" si="10"/>
        <v>1.0707000840000001</v>
      </c>
      <c r="H115">
        <f t="shared" si="5"/>
        <v>0.93396835859405791</v>
      </c>
      <c r="I115">
        <f t="shared" si="9"/>
        <v>0.93349845197940007</v>
      </c>
    </row>
    <row r="116" spans="1:9" x14ac:dyDescent="0.3">
      <c r="A116">
        <v>5352</v>
      </c>
      <c r="B116">
        <v>2208</v>
      </c>
      <c r="C116">
        <v>385.18600000000004</v>
      </c>
      <c r="D116" s="1">
        <v>38.115316</v>
      </c>
      <c r="E116">
        <v>282033</v>
      </c>
      <c r="F116" s="16">
        <v>1.0739346110000001</v>
      </c>
      <c r="G116">
        <f t="shared" si="10"/>
        <v>1.0739346110000001</v>
      </c>
      <c r="H116">
        <f t="shared" si="5"/>
        <v>0.93115538856583135</v>
      </c>
      <c r="I116">
        <f t="shared" si="9"/>
        <v>0.93175101561080009</v>
      </c>
    </row>
    <row r="117" spans="1:9" x14ac:dyDescent="0.3">
      <c r="A117">
        <v>5355</v>
      </c>
      <c r="B117">
        <v>2208</v>
      </c>
      <c r="C117">
        <v>408.149</v>
      </c>
      <c r="D117" s="1">
        <v>38.500501999999997</v>
      </c>
      <c r="E117">
        <v>282092</v>
      </c>
      <c r="F117" s="16">
        <v>1.0843310079999999</v>
      </c>
      <c r="G117">
        <f t="shared" si="10"/>
        <v>1.0843310079999999</v>
      </c>
      <c r="H117">
        <f t="shared" si="5"/>
        <v>0.92222761557326971</v>
      </c>
      <c r="I117">
        <f t="shared" si="9"/>
        <v>0.93014336480260007</v>
      </c>
    </row>
    <row r="118" spans="1:9" x14ac:dyDescent="0.3">
      <c r="A118">
        <v>5391</v>
      </c>
      <c r="B118">
        <v>2208</v>
      </c>
      <c r="C118">
        <v>44.292000000000002</v>
      </c>
      <c r="D118" s="1">
        <v>38.954800999999996</v>
      </c>
      <c r="E118">
        <v>282707</v>
      </c>
      <c r="F118" s="16">
        <v>1.0743136950000001</v>
      </c>
      <c r="G118">
        <f t="shared" si="10"/>
        <v>1.0743136950000001</v>
      </c>
      <c r="H118">
        <f t="shared" si="5"/>
        <v>0.93082681962832092</v>
      </c>
      <c r="I118">
        <f t="shared" si="9"/>
        <v>0.92824725706630007</v>
      </c>
    </row>
    <row r="119" spans="1:9" x14ac:dyDescent="0.3">
      <c r="A119">
        <v>5393</v>
      </c>
      <c r="B119">
        <v>2208</v>
      </c>
      <c r="C119">
        <v>504.65</v>
      </c>
      <c r="D119" s="1">
        <v>38.999092999999995</v>
      </c>
      <c r="E119">
        <v>282730</v>
      </c>
      <c r="F119" s="16">
        <v>1.0787511409999999</v>
      </c>
      <c r="G119">
        <f t="shared" si="10"/>
        <v>1.0787511409999999</v>
      </c>
      <c r="H119">
        <f t="shared" si="5"/>
        <v>0.9269978607605478</v>
      </c>
      <c r="I119">
        <f t="shared" si="9"/>
        <v>0.92806239554590009</v>
      </c>
    </row>
    <row r="120" spans="1:9" x14ac:dyDescent="0.3">
      <c r="A120">
        <v>5394</v>
      </c>
      <c r="B120">
        <v>2208</v>
      </c>
      <c r="C120">
        <v>469.68899999999996</v>
      </c>
      <c r="D120" s="1">
        <v>39.503742999999993</v>
      </c>
      <c r="E120">
        <v>282796</v>
      </c>
      <c r="F120" s="16">
        <v>1.080918303</v>
      </c>
      <c r="G120">
        <f t="shared" si="10"/>
        <v>1.080918303</v>
      </c>
      <c r="H120">
        <f t="shared" si="5"/>
        <v>0.92513929796968197</v>
      </c>
      <c r="I120">
        <f t="shared" si="9"/>
        <v>0.92595613784090003</v>
      </c>
    </row>
    <row r="121" spans="1:9" x14ac:dyDescent="0.3">
      <c r="A121">
        <v>5395</v>
      </c>
      <c r="B121">
        <v>2208</v>
      </c>
      <c r="C121">
        <v>27.755000000000003</v>
      </c>
      <c r="D121" s="1">
        <v>39.973431999999995</v>
      </c>
      <c r="E121">
        <v>282829</v>
      </c>
      <c r="F121" s="16">
        <v>1.088945064</v>
      </c>
      <c r="G121">
        <f t="shared" si="10"/>
        <v>1.088945064</v>
      </c>
      <c r="H121">
        <f t="shared" si="5"/>
        <v>0.91831997137368904</v>
      </c>
      <c r="I121">
        <f t="shared" si="9"/>
        <v>0.92399579686160005</v>
      </c>
    </row>
    <row r="122" spans="1:9" x14ac:dyDescent="0.3">
      <c r="A122">
        <v>5401</v>
      </c>
      <c r="B122">
        <v>2208</v>
      </c>
      <c r="C122">
        <v>222.733</v>
      </c>
      <c r="D122" s="1">
        <v>40.001186999999994</v>
      </c>
      <c r="E122">
        <v>282917</v>
      </c>
      <c r="F122" s="16">
        <v>1.088092394</v>
      </c>
      <c r="G122">
        <f t="shared" si="10"/>
        <v>1.088092394</v>
      </c>
      <c r="H122">
        <f t="shared" si="5"/>
        <v>0.91903960133738416</v>
      </c>
      <c r="I122">
        <f t="shared" si="9"/>
        <v>0.92387995581810012</v>
      </c>
    </row>
    <row r="123" spans="1:9" x14ac:dyDescent="0.3">
      <c r="A123">
        <v>5405</v>
      </c>
      <c r="B123">
        <v>2208</v>
      </c>
      <c r="C123">
        <v>179.80099999999999</v>
      </c>
      <c r="D123" s="1">
        <v>40.223919999999993</v>
      </c>
      <c r="E123">
        <v>283039</v>
      </c>
      <c r="F123" s="16">
        <v>1.0881280040000001</v>
      </c>
      <c r="G123">
        <f t="shared" si="10"/>
        <v>1.0881280040000001</v>
      </c>
      <c r="H123">
        <f t="shared" si="5"/>
        <v>0.91900952491247523</v>
      </c>
      <c r="I123">
        <f t="shared" si="9"/>
        <v>0.92295033509600011</v>
      </c>
    </row>
    <row r="124" spans="1:9" x14ac:dyDescent="0.3">
      <c r="A124">
        <v>5406</v>
      </c>
      <c r="B124">
        <v>2208</v>
      </c>
      <c r="C124">
        <v>269.84400000000005</v>
      </c>
      <c r="D124" s="1">
        <v>40.40372099999999</v>
      </c>
      <c r="E124">
        <v>283049</v>
      </c>
      <c r="F124" s="16">
        <v>1.090455282</v>
      </c>
      <c r="G124">
        <f t="shared" si="10"/>
        <v>1.090455282</v>
      </c>
      <c r="H124">
        <f t="shared" si="5"/>
        <v>0.91704815090253289</v>
      </c>
      <c r="I124">
        <f t="shared" si="9"/>
        <v>0.92219989966230009</v>
      </c>
    </row>
    <row r="125" spans="1:9" x14ac:dyDescent="0.3">
      <c r="A125">
        <v>5416</v>
      </c>
      <c r="B125">
        <v>2208</v>
      </c>
      <c r="C125">
        <v>621.77300000000002</v>
      </c>
      <c r="D125" s="1">
        <v>40.681127999999987</v>
      </c>
      <c r="E125">
        <v>283270</v>
      </c>
      <c r="F125" s="16">
        <v>1.061083859</v>
      </c>
      <c r="G125">
        <f t="shared" si="10"/>
        <v>1.061083859</v>
      </c>
      <c r="H125">
        <f t="shared" si="5"/>
        <v>0.94243258109913441</v>
      </c>
      <c r="I125">
        <f t="shared" si="9"/>
        <v>0.92104208606640015</v>
      </c>
    </row>
    <row r="126" spans="1:9" x14ac:dyDescent="0.3">
      <c r="A126">
        <v>5418</v>
      </c>
      <c r="B126">
        <v>2112</v>
      </c>
      <c r="C126">
        <v>379.36899999999997</v>
      </c>
      <c r="D126" s="1">
        <v>41.302900999999984</v>
      </c>
      <c r="E126">
        <v>283305</v>
      </c>
      <c r="F126" s="16">
        <v>1.0818368009999999</v>
      </c>
      <c r="G126">
        <f t="shared" si="10"/>
        <v>1.0818368009999999</v>
      </c>
      <c r="H126">
        <f t="shared" si="5"/>
        <v>0.9243538388374718</v>
      </c>
      <c r="I126">
        <f t="shared" si="9"/>
        <v>0.9184469920963001</v>
      </c>
    </row>
    <row r="127" spans="1:9" x14ac:dyDescent="0.3">
      <c r="A127">
        <v>5421</v>
      </c>
      <c r="B127">
        <v>2208</v>
      </c>
      <c r="C127">
        <v>467.96600000000001</v>
      </c>
      <c r="D127" s="1">
        <v>41.682269999999981</v>
      </c>
      <c r="E127">
        <v>283353</v>
      </c>
      <c r="F127" s="16">
        <v>1.0897199930000001</v>
      </c>
      <c r="G127">
        <f t="shared" si="10"/>
        <v>1.0897199930000001</v>
      </c>
      <c r="H127">
        <f t="shared" si="5"/>
        <v>0.91766692950819329</v>
      </c>
      <c r="I127">
        <f t="shared" si="9"/>
        <v>0.91686361970100017</v>
      </c>
    </row>
    <row r="128" spans="1:9" x14ac:dyDescent="0.3">
      <c r="A128">
        <v>5423</v>
      </c>
      <c r="B128">
        <v>2208</v>
      </c>
      <c r="C128">
        <v>567.87799999999993</v>
      </c>
      <c r="D128" s="1">
        <v>42.150355999999981</v>
      </c>
      <c r="E128">
        <v>283407</v>
      </c>
      <c r="F128" s="16">
        <v>1.090149246</v>
      </c>
      <c r="G128">
        <f t="shared" si="10"/>
        <v>1.090149246</v>
      </c>
      <c r="H128">
        <f t="shared" si="5"/>
        <v>0.91730559248582011</v>
      </c>
      <c r="I128">
        <f t="shared" si="9"/>
        <v>0.9149099691628001</v>
      </c>
    </row>
    <row r="129" spans="1:11" x14ac:dyDescent="0.3">
      <c r="A129">
        <v>5424</v>
      </c>
      <c r="B129">
        <v>2208</v>
      </c>
      <c r="C129">
        <v>138.50800000000001</v>
      </c>
      <c r="D129" s="1">
        <v>42.718233999999981</v>
      </c>
      <c r="E129">
        <v>283453</v>
      </c>
      <c r="F129" s="16">
        <v>1.1047989810000001</v>
      </c>
      <c r="G129">
        <f t="shared" si="10"/>
        <v>1.1047989810000001</v>
      </c>
      <c r="H129">
        <f t="shared" si="5"/>
        <v>0.90514203687521322</v>
      </c>
      <c r="I129">
        <f t="shared" si="9"/>
        <v>0.91253981675420015</v>
      </c>
    </row>
    <row r="130" spans="1:11" x14ac:dyDescent="0.3">
      <c r="A130">
        <v>5427</v>
      </c>
      <c r="B130">
        <v>2208</v>
      </c>
      <c r="C130">
        <v>239.06</v>
      </c>
      <c r="D130" s="1">
        <v>42.862676999999984</v>
      </c>
      <c r="E130">
        <v>283478</v>
      </c>
      <c r="F130" s="16">
        <v>1.1005306210000001</v>
      </c>
      <c r="G130">
        <f t="shared" si="10"/>
        <v>1.1005306210000001</v>
      </c>
      <c r="H130">
        <f t="shared" si="5"/>
        <v>0.908652590776027</v>
      </c>
      <c r="I130">
        <f>1.28129725-0.0081923*D130</f>
        <v>0.93015334121290016</v>
      </c>
      <c r="J130" t="s">
        <v>61</v>
      </c>
      <c r="K130" s="4" t="s">
        <v>63</v>
      </c>
    </row>
    <row r="131" spans="1:11" x14ac:dyDescent="0.3">
      <c r="A131">
        <v>5433</v>
      </c>
      <c r="B131">
        <v>2028</v>
      </c>
      <c r="C131">
        <v>208.65899999999999</v>
      </c>
      <c r="D131" s="1">
        <v>43.101736999999986</v>
      </c>
      <c r="E131">
        <v>283548</v>
      </c>
      <c r="F131" s="16">
        <v>1.0710752370000001</v>
      </c>
      <c r="G131">
        <f t="shared" si="10"/>
        <v>1.0710752370000001</v>
      </c>
      <c r="H131">
        <f t="shared" ref="H131:H139" si="11">1/G131</f>
        <v>0.93364122841727126</v>
      </c>
      <c r="I131">
        <f t="shared" ref="I131:I139" si="12">1.28129725-0.0081923*D131</f>
        <v>0.92819488997490007</v>
      </c>
    </row>
    <row r="132" spans="1:11" x14ac:dyDescent="0.3">
      <c r="A132">
        <v>5437</v>
      </c>
      <c r="B132">
        <v>2208</v>
      </c>
      <c r="C132">
        <v>234.76899999999998</v>
      </c>
      <c r="D132" s="1">
        <v>43.310395999999983</v>
      </c>
      <c r="E132">
        <v>283672</v>
      </c>
      <c r="F132" s="16">
        <v>1.073115332</v>
      </c>
      <c r="G132">
        <f t="shared" si="10"/>
        <v>1.073115332</v>
      </c>
      <c r="H132">
        <f t="shared" si="11"/>
        <v>0.93186628704322716</v>
      </c>
      <c r="I132">
        <f t="shared" si="12"/>
        <v>0.92648549284920012</v>
      </c>
    </row>
    <row r="133" spans="1:11" x14ac:dyDescent="0.3">
      <c r="A133">
        <v>5439</v>
      </c>
      <c r="B133">
        <v>2208</v>
      </c>
      <c r="C133">
        <v>422.38599999999997</v>
      </c>
      <c r="D133" s="1">
        <v>43.545164999999983</v>
      </c>
      <c r="E133">
        <v>283818</v>
      </c>
      <c r="F133" s="16">
        <v>1.0749548879999999</v>
      </c>
      <c r="G133">
        <f t="shared" si="10"/>
        <v>1.0749548879999999</v>
      </c>
      <c r="H133">
        <f t="shared" si="11"/>
        <v>0.93027159666257553</v>
      </c>
      <c r="I133">
        <f t="shared" si="12"/>
        <v>0.92456219477050006</v>
      </c>
    </row>
    <row r="134" spans="1:11" x14ac:dyDescent="0.3">
      <c r="A134">
        <v>5441</v>
      </c>
      <c r="B134">
        <v>2208</v>
      </c>
      <c r="C134">
        <v>300.90200000000004</v>
      </c>
      <c r="D134" s="1">
        <v>43.967550999999986</v>
      </c>
      <c r="E134">
        <v>283860</v>
      </c>
      <c r="F134" s="16">
        <v>1.0799091119999999</v>
      </c>
      <c r="G134">
        <f t="shared" si="10"/>
        <v>1.0799091119999999</v>
      </c>
      <c r="H134">
        <f t="shared" si="11"/>
        <v>0.92600385429473075</v>
      </c>
      <c r="I134">
        <f t="shared" si="12"/>
        <v>0.92110188194270015</v>
      </c>
    </row>
    <row r="135" spans="1:11" x14ac:dyDescent="0.3">
      <c r="A135">
        <v>5442</v>
      </c>
      <c r="B135">
        <v>2208</v>
      </c>
      <c r="C135">
        <v>449.48099999999999</v>
      </c>
      <c r="D135" s="1">
        <v>44.268452999999987</v>
      </c>
      <c r="E135">
        <v>283876</v>
      </c>
      <c r="F135" s="16">
        <v>1.080518082</v>
      </c>
      <c r="G135">
        <f t="shared" si="10"/>
        <v>1.080518082</v>
      </c>
      <c r="H135">
        <f t="shared" si="11"/>
        <v>0.92548196708474895</v>
      </c>
      <c r="I135">
        <f t="shared" si="12"/>
        <v>0.91863680248810009</v>
      </c>
    </row>
    <row r="136" spans="1:11" x14ac:dyDescent="0.3">
      <c r="A136">
        <v>5443</v>
      </c>
      <c r="B136">
        <v>2208</v>
      </c>
      <c r="C136">
        <v>468.15499999999997</v>
      </c>
      <c r="D136" s="1">
        <v>44.717933999999985</v>
      </c>
      <c r="E136">
        <v>283884</v>
      </c>
      <c r="F136" s="16">
        <v>1.0877049489999999</v>
      </c>
      <c r="G136">
        <f t="shared" si="10"/>
        <v>1.0877049489999999</v>
      </c>
      <c r="H136">
        <f t="shared" si="11"/>
        <v>0.91936696704319221</v>
      </c>
      <c r="I136">
        <f t="shared" si="12"/>
        <v>0.91495451929180005</v>
      </c>
    </row>
    <row r="137" spans="1:11" x14ac:dyDescent="0.3">
      <c r="A137">
        <v>5446</v>
      </c>
      <c r="B137">
        <v>2208</v>
      </c>
      <c r="C137">
        <v>344.55799999999999</v>
      </c>
      <c r="D137" s="1">
        <v>45.186088999999988</v>
      </c>
      <c r="E137">
        <v>283933</v>
      </c>
      <c r="F137" s="16">
        <v>1.099477101</v>
      </c>
      <c r="G137">
        <f t="shared" si="10"/>
        <v>1.099477101</v>
      </c>
      <c r="H137">
        <f t="shared" si="11"/>
        <v>0.90952326254951266</v>
      </c>
      <c r="I137">
        <f t="shared" si="12"/>
        <v>0.91111925308530006</v>
      </c>
    </row>
    <row r="138" spans="1:11" x14ac:dyDescent="0.3">
      <c r="A138">
        <v>5448</v>
      </c>
      <c r="B138">
        <v>2208</v>
      </c>
      <c r="C138">
        <v>385.03199999999998</v>
      </c>
      <c r="D138" s="1">
        <v>45.530646999999988</v>
      </c>
      <c r="E138">
        <v>283946</v>
      </c>
      <c r="F138" s="16">
        <v>1.1078438960000001</v>
      </c>
      <c r="G138">
        <f t="shared" si="10"/>
        <v>1.1078438960000001</v>
      </c>
      <c r="H138">
        <f t="shared" si="11"/>
        <v>0.90265424904232172</v>
      </c>
      <c r="I138">
        <f t="shared" si="12"/>
        <v>0.90829653058190007</v>
      </c>
    </row>
    <row r="139" spans="1:11" x14ac:dyDescent="0.3">
      <c r="A139">
        <v>5450</v>
      </c>
      <c r="B139">
        <v>2208</v>
      </c>
      <c r="C139">
        <v>114.03099999999999</v>
      </c>
      <c r="D139" s="1">
        <v>45.91567899999999</v>
      </c>
      <c r="E139">
        <v>284006</v>
      </c>
      <c r="F139" s="16">
        <v>1.10964255</v>
      </c>
      <c r="G139">
        <f t="shared" si="10"/>
        <v>1.10964255</v>
      </c>
      <c r="H139">
        <f t="shared" si="11"/>
        <v>0.90119110879444919</v>
      </c>
      <c r="I139">
        <f t="shared" si="12"/>
        <v>0.90514223292830009</v>
      </c>
    </row>
    <row r="140" spans="1:11" x14ac:dyDescent="0.3">
      <c r="F140" s="16"/>
    </row>
    <row r="141" spans="1:11" x14ac:dyDescent="0.3">
      <c r="F141" s="16"/>
    </row>
    <row r="142" spans="1:11" x14ac:dyDescent="0.3">
      <c r="F142" s="16"/>
    </row>
    <row r="143" spans="1:11" x14ac:dyDescent="0.3">
      <c r="F143" s="16"/>
    </row>
    <row r="144" spans="1:11" x14ac:dyDescent="0.3">
      <c r="F144" s="16"/>
    </row>
    <row r="145" spans="6:6" x14ac:dyDescent="0.3">
      <c r="F145" s="16"/>
    </row>
    <row r="146" spans="6:6" x14ac:dyDescent="0.3">
      <c r="F146" s="16"/>
    </row>
    <row r="147" spans="6:6" x14ac:dyDescent="0.3">
      <c r="F147" s="16"/>
    </row>
    <row r="148" spans="6:6" x14ac:dyDescent="0.3">
      <c r="F148" s="16"/>
    </row>
    <row r="149" spans="6:6" x14ac:dyDescent="0.3">
      <c r="F149" s="16"/>
    </row>
    <row r="150" spans="6:6" x14ac:dyDescent="0.3">
      <c r="F150" s="16"/>
    </row>
    <row r="151" spans="6:6" x14ac:dyDescent="0.3">
      <c r="F151" s="16"/>
    </row>
    <row r="152" spans="6:6" x14ac:dyDescent="0.3">
      <c r="F152" s="16"/>
    </row>
    <row r="153" spans="6:6" x14ac:dyDescent="0.3">
      <c r="F153" s="16"/>
    </row>
    <row r="154" spans="6:6" x14ac:dyDescent="0.3">
      <c r="F154" s="16"/>
    </row>
    <row r="155" spans="6:6" x14ac:dyDescent="0.3">
      <c r="F155" s="16"/>
    </row>
    <row r="156" spans="6:6" x14ac:dyDescent="0.3">
      <c r="F156" s="16"/>
    </row>
    <row r="157" spans="6:6" x14ac:dyDescent="0.3">
      <c r="F157" s="16"/>
    </row>
    <row r="158" spans="6:6" x14ac:dyDescent="0.3">
      <c r="F158" s="16"/>
    </row>
    <row r="159" spans="6:6" x14ac:dyDescent="0.3">
      <c r="F159" s="16"/>
    </row>
    <row r="160" spans="6:6" x14ac:dyDescent="0.3">
      <c r="F160" s="16"/>
    </row>
    <row r="161" spans="6:6" x14ac:dyDescent="0.3">
      <c r="F161" s="16"/>
    </row>
    <row r="162" spans="6:6" x14ac:dyDescent="0.3">
      <c r="F162" s="16"/>
    </row>
    <row r="163" spans="6:6" x14ac:dyDescent="0.3">
      <c r="F163" s="16"/>
    </row>
    <row r="164" spans="6:6" x14ac:dyDescent="0.3">
      <c r="F164" s="16"/>
    </row>
    <row r="165" spans="6:6" x14ac:dyDescent="0.3">
      <c r="F165" s="16"/>
    </row>
    <row r="166" spans="6:6" x14ac:dyDescent="0.3">
      <c r="F166" s="16"/>
    </row>
    <row r="167" spans="6:6" x14ac:dyDescent="0.3">
      <c r="F167" s="16"/>
    </row>
    <row r="168" spans="6:6" x14ac:dyDescent="0.3">
      <c r="F168" s="16"/>
    </row>
    <row r="169" spans="6:6" x14ac:dyDescent="0.3">
      <c r="F169" s="16"/>
    </row>
    <row r="170" spans="6:6" x14ac:dyDescent="0.3">
      <c r="F170" s="16"/>
    </row>
    <row r="171" spans="6:6" x14ac:dyDescent="0.3">
      <c r="F171" s="16"/>
    </row>
    <row r="172" spans="6:6" x14ac:dyDescent="0.3">
      <c r="F172" s="16"/>
    </row>
    <row r="173" spans="6:6" x14ac:dyDescent="0.3">
      <c r="F173" s="16"/>
    </row>
    <row r="174" spans="6:6" x14ac:dyDescent="0.3">
      <c r="F174" s="16"/>
    </row>
    <row r="175" spans="6:6" x14ac:dyDescent="0.3">
      <c r="F175" s="16"/>
    </row>
    <row r="176" spans="6:6" x14ac:dyDescent="0.3">
      <c r="F176" s="16"/>
    </row>
    <row r="177" spans="6:6" x14ac:dyDescent="0.3">
      <c r="F177" s="16"/>
    </row>
    <row r="178" spans="6:6" x14ac:dyDescent="0.3">
      <c r="F178" s="16"/>
    </row>
    <row r="179" spans="6:6" x14ac:dyDescent="0.3">
      <c r="F179" s="16"/>
    </row>
    <row r="180" spans="6:6" x14ac:dyDescent="0.3">
      <c r="F180" s="16"/>
    </row>
    <row r="181" spans="6:6" x14ac:dyDescent="0.3">
      <c r="F181" s="16"/>
    </row>
    <row r="182" spans="6:6" x14ac:dyDescent="0.3">
      <c r="F182" s="16"/>
    </row>
    <row r="183" spans="6:6" x14ac:dyDescent="0.3">
      <c r="F183" s="16"/>
    </row>
    <row r="184" spans="6:6" x14ac:dyDescent="0.3">
      <c r="F184" s="16"/>
    </row>
    <row r="185" spans="6:6" x14ac:dyDescent="0.3">
      <c r="F185" s="16"/>
    </row>
    <row r="186" spans="6:6" x14ac:dyDescent="0.3">
      <c r="F186" s="16"/>
    </row>
    <row r="187" spans="6:6" x14ac:dyDescent="0.3">
      <c r="F187" s="16"/>
    </row>
    <row r="188" spans="6:6" x14ac:dyDescent="0.3">
      <c r="F188" s="16"/>
    </row>
    <row r="189" spans="6:6" x14ac:dyDescent="0.3">
      <c r="F189" s="16"/>
    </row>
    <row r="190" spans="6:6" x14ac:dyDescent="0.3">
      <c r="F190" s="16"/>
    </row>
    <row r="191" spans="6:6" x14ac:dyDescent="0.3">
      <c r="F191" s="16"/>
    </row>
    <row r="192" spans="6:6" x14ac:dyDescent="0.3">
      <c r="F192" s="16"/>
    </row>
    <row r="193" spans="6:6" x14ac:dyDescent="0.3">
      <c r="F193" s="16"/>
    </row>
    <row r="194" spans="6:6" x14ac:dyDescent="0.3">
      <c r="F194" s="16"/>
    </row>
    <row r="195" spans="6:6" x14ac:dyDescent="0.3">
      <c r="F195" s="16"/>
    </row>
    <row r="196" spans="6:6" x14ac:dyDescent="0.3">
      <c r="F196" s="16"/>
    </row>
    <row r="197" spans="6:6" x14ac:dyDescent="0.3">
      <c r="F197" s="16"/>
    </row>
    <row r="198" spans="6:6" x14ac:dyDescent="0.3">
      <c r="F198" s="16"/>
    </row>
    <row r="199" spans="6:6" x14ac:dyDescent="0.3">
      <c r="F199" s="16"/>
    </row>
    <row r="200" spans="6:6" x14ac:dyDescent="0.3">
      <c r="F200" s="16"/>
    </row>
    <row r="201" spans="6:6" x14ac:dyDescent="0.3">
      <c r="F201" s="16"/>
    </row>
    <row r="202" spans="6:6" x14ac:dyDescent="0.3">
      <c r="F202" s="16"/>
    </row>
    <row r="203" spans="6:6" x14ac:dyDescent="0.3">
      <c r="F203" s="16"/>
    </row>
    <row r="204" spans="6:6" x14ac:dyDescent="0.3">
      <c r="F204" s="16"/>
    </row>
    <row r="205" spans="6:6" x14ac:dyDescent="0.3">
      <c r="F205" s="16"/>
    </row>
    <row r="206" spans="6:6" x14ac:dyDescent="0.3">
      <c r="F206" s="16"/>
    </row>
    <row r="207" spans="6:6" x14ac:dyDescent="0.3">
      <c r="F207" s="16"/>
    </row>
    <row r="208" spans="6:6" x14ac:dyDescent="0.3">
      <c r="F208" s="16"/>
    </row>
    <row r="209" spans="6:6" x14ac:dyDescent="0.3">
      <c r="F209" s="16"/>
    </row>
    <row r="210" spans="6:6" x14ac:dyDescent="0.3">
      <c r="F210" s="16"/>
    </row>
    <row r="211" spans="6:6" x14ac:dyDescent="0.3">
      <c r="F211" s="16"/>
    </row>
    <row r="212" spans="6:6" x14ac:dyDescent="0.3">
      <c r="F212" s="16"/>
    </row>
    <row r="213" spans="6:6" x14ac:dyDescent="0.3">
      <c r="F213" s="16"/>
    </row>
    <row r="214" spans="6:6" x14ac:dyDescent="0.3">
      <c r="F214" s="16"/>
    </row>
    <row r="215" spans="6:6" x14ac:dyDescent="0.3">
      <c r="F215" s="16"/>
    </row>
    <row r="216" spans="6:6" x14ac:dyDescent="0.3">
      <c r="F216" s="16"/>
    </row>
    <row r="217" spans="6:6" x14ac:dyDescent="0.3">
      <c r="F217" s="16"/>
    </row>
    <row r="218" spans="6:6" x14ac:dyDescent="0.3">
      <c r="F218" s="16"/>
    </row>
    <row r="219" spans="6:6" x14ac:dyDescent="0.3">
      <c r="F219" s="16"/>
    </row>
    <row r="220" spans="6:6" x14ac:dyDescent="0.3">
      <c r="F220" s="16"/>
    </row>
    <row r="221" spans="6:6" x14ac:dyDescent="0.3">
      <c r="F221" s="16"/>
    </row>
    <row r="222" spans="6:6" x14ac:dyDescent="0.3">
      <c r="F222" s="16"/>
    </row>
    <row r="223" spans="6:6" x14ac:dyDescent="0.3">
      <c r="F223" s="16"/>
    </row>
    <row r="224" spans="6:6" x14ac:dyDescent="0.3">
      <c r="F224" s="16"/>
    </row>
    <row r="225" spans="6:6" x14ac:dyDescent="0.3">
      <c r="F225" s="16"/>
    </row>
    <row r="226" spans="6:6" x14ac:dyDescent="0.3">
      <c r="F226" s="16"/>
    </row>
    <row r="227" spans="6:6" x14ac:dyDescent="0.3">
      <c r="F227" s="16"/>
    </row>
    <row r="228" spans="6:6" x14ac:dyDescent="0.3">
      <c r="F228" s="16"/>
    </row>
    <row r="229" spans="6:6" x14ac:dyDescent="0.3">
      <c r="F229" s="16"/>
    </row>
    <row r="230" spans="6:6" x14ac:dyDescent="0.3">
      <c r="F230" s="16"/>
    </row>
    <row r="231" spans="6:6" x14ac:dyDescent="0.3">
      <c r="F231" s="16"/>
    </row>
    <row r="232" spans="6:6" x14ac:dyDescent="0.3">
      <c r="F232" s="16"/>
    </row>
    <row r="233" spans="6:6" x14ac:dyDescent="0.3">
      <c r="F233" s="16"/>
    </row>
    <row r="234" spans="6:6" x14ac:dyDescent="0.3">
      <c r="F234" s="16"/>
    </row>
    <row r="235" spans="6:6" x14ac:dyDescent="0.3">
      <c r="F235" s="16"/>
    </row>
    <row r="236" spans="6:6" x14ac:dyDescent="0.3">
      <c r="F236" s="16"/>
    </row>
    <row r="237" spans="6:6" x14ac:dyDescent="0.3">
      <c r="F237" s="16"/>
    </row>
    <row r="238" spans="6:6" x14ac:dyDescent="0.3">
      <c r="F238" s="16"/>
    </row>
    <row r="239" spans="6:6" x14ac:dyDescent="0.3">
      <c r="F239" s="16"/>
    </row>
    <row r="240" spans="6:6" x14ac:dyDescent="0.3">
      <c r="F240" s="16"/>
    </row>
    <row r="241" spans="6:6" x14ac:dyDescent="0.3">
      <c r="F241" s="16"/>
    </row>
    <row r="242" spans="6:6" x14ac:dyDescent="0.3">
      <c r="F242" s="16"/>
    </row>
    <row r="243" spans="6:6" x14ac:dyDescent="0.3">
      <c r="F243" s="16"/>
    </row>
    <row r="244" spans="6:6" x14ac:dyDescent="0.3">
      <c r="F244" s="16"/>
    </row>
    <row r="245" spans="6:6" x14ac:dyDescent="0.3">
      <c r="F245" s="16"/>
    </row>
    <row r="246" spans="6:6" x14ac:dyDescent="0.3">
      <c r="F246" s="16"/>
    </row>
    <row r="247" spans="6:6" x14ac:dyDescent="0.3">
      <c r="F247" s="16"/>
    </row>
    <row r="248" spans="6:6" x14ac:dyDescent="0.3">
      <c r="F248" s="16"/>
    </row>
    <row r="249" spans="6:6" x14ac:dyDescent="0.3">
      <c r="F249" s="16"/>
    </row>
    <row r="250" spans="6:6" x14ac:dyDescent="0.3">
      <c r="F250" s="16"/>
    </row>
    <row r="251" spans="6:6" x14ac:dyDescent="0.3">
      <c r="F251" s="16"/>
    </row>
    <row r="252" spans="6:6" x14ac:dyDescent="0.3">
      <c r="F252" s="16"/>
    </row>
    <row r="253" spans="6:6" x14ac:dyDescent="0.3">
      <c r="F253" s="16"/>
    </row>
    <row r="254" spans="6:6" x14ac:dyDescent="0.3">
      <c r="F254" s="16"/>
    </row>
    <row r="255" spans="6:6" x14ac:dyDescent="0.3">
      <c r="F255" s="16"/>
    </row>
    <row r="256" spans="6:6" x14ac:dyDescent="0.3">
      <c r="F256" s="16"/>
    </row>
    <row r="257" spans="6:6" x14ac:dyDescent="0.3">
      <c r="F257" s="16"/>
    </row>
    <row r="258" spans="6:6" x14ac:dyDescent="0.3">
      <c r="F258" s="16"/>
    </row>
    <row r="259" spans="6:6" x14ac:dyDescent="0.3">
      <c r="F259" s="16"/>
    </row>
    <row r="260" spans="6:6" x14ac:dyDescent="0.3">
      <c r="F260" s="16"/>
    </row>
    <row r="261" spans="6:6" x14ac:dyDescent="0.3">
      <c r="F261" s="16"/>
    </row>
    <row r="262" spans="6:6" x14ac:dyDescent="0.3">
      <c r="F262" s="16"/>
    </row>
    <row r="263" spans="6:6" x14ac:dyDescent="0.3">
      <c r="F263" s="16"/>
    </row>
    <row r="264" spans="6:6" x14ac:dyDescent="0.3">
      <c r="F264" s="16"/>
    </row>
    <row r="265" spans="6:6" x14ac:dyDescent="0.3">
      <c r="F265" s="16"/>
    </row>
    <row r="266" spans="6:6" x14ac:dyDescent="0.3">
      <c r="F266" s="16"/>
    </row>
    <row r="267" spans="6:6" x14ac:dyDescent="0.3">
      <c r="F267" s="16"/>
    </row>
    <row r="268" spans="6:6" x14ac:dyDescent="0.3">
      <c r="F268" s="16"/>
    </row>
    <row r="269" spans="6:6" x14ac:dyDescent="0.3">
      <c r="F269" s="16"/>
    </row>
    <row r="270" spans="6:6" x14ac:dyDescent="0.3">
      <c r="F270" s="16"/>
    </row>
    <row r="271" spans="6:6" x14ac:dyDescent="0.3">
      <c r="F271" s="16"/>
    </row>
    <row r="272" spans="6:6" x14ac:dyDescent="0.3">
      <c r="F272" s="16"/>
    </row>
    <row r="273" spans="6:6" x14ac:dyDescent="0.3">
      <c r="F273" s="16"/>
    </row>
    <row r="274" spans="6:6" x14ac:dyDescent="0.3">
      <c r="F274" s="16"/>
    </row>
    <row r="275" spans="6:6" x14ac:dyDescent="0.3">
      <c r="F275" s="16"/>
    </row>
    <row r="276" spans="6:6" x14ac:dyDescent="0.3">
      <c r="F276" s="16"/>
    </row>
    <row r="277" spans="6:6" x14ac:dyDescent="0.3">
      <c r="F277" s="16"/>
    </row>
    <row r="278" spans="6:6" x14ac:dyDescent="0.3">
      <c r="F278" s="16"/>
    </row>
    <row r="279" spans="6:6" x14ac:dyDescent="0.3">
      <c r="F279" s="16"/>
    </row>
    <row r="280" spans="6:6" x14ac:dyDescent="0.3">
      <c r="F280" s="16"/>
    </row>
    <row r="281" spans="6:6" x14ac:dyDescent="0.3">
      <c r="F281" s="16"/>
    </row>
    <row r="282" spans="6:6" x14ac:dyDescent="0.3">
      <c r="F282" s="16"/>
    </row>
    <row r="283" spans="6:6" x14ac:dyDescent="0.3">
      <c r="F283" s="16"/>
    </row>
    <row r="284" spans="6:6" x14ac:dyDescent="0.3">
      <c r="F284" s="16"/>
    </row>
    <row r="285" spans="6:6" x14ac:dyDescent="0.3">
      <c r="F285" s="16"/>
    </row>
    <row r="286" spans="6:6" x14ac:dyDescent="0.3">
      <c r="F286" s="16"/>
    </row>
    <row r="287" spans="6:6" x14ac:dyDescent="0.3">
      <c r="F287" s="16"/>
    </row>
    <row r="288" spans="6:6" x14ac:dyDescent="0.3">
      <c r="F288" s="16"/>
    </row>
    <row r="289" spans="6:6" x14ac:dyDescent="0.3">
      <c r="F289" s="16"/>
    </row>
    <row r="290" spans="6:6" x14ac:dyDescent="0.3">
      <c r="F290" s="16"/>
    </row>
    <row r="291" spans="6:6" x14ac:dyDescent="0.3">
      <c r="F291" s="16"/>
    </row>
    <row r="292" spans="6:6" x14ac:dyDescent="0.3">
      <c r="F292" s="16"/>
    </row>
    <row r="293" spans="6:6" x14ac:dyDescent="0.3">
      <c r="F293" s="16"/>
    </row>
    <row r="294" spans="6:6" x14ac:dyDescent="0.3">
      <c r="F294" s="16"/>
    </row>
    <row r="295" spans="6:6" x14ac:dyDescent="0.3">
      <c r="F295" s="16"/>
    </row>
    <row r="296" spans="6:6" x14ac:dyDescent="0.3">
      <c r="F296" s="16"/>
    </row>
    <row r="297" spans="6:6" x14ac:dyDescent="0.3">
      <c r="F297" s="16"/>
    </row>
    <row r="298" spans="6:6" x14ac:dyDescent="0.3">
      <c r="F298" s="16"/>
    </row>
    <row r="299" spans="6:6" x14ac:dyDescent="0.3">
      <c r="F299" s="16"/>
    </row>
    <row r="300" spans="6:6" x14ac:dyDescent="0.3">
      <c r="F300" s="16"/>
    </row>
    <row r="301" spans="6:6" x14ac:dyDescent="0.3">
      <c r="F301" s="16"/>
    </row>
    <row r="302" spans="6:6" x14ac:dyDescent="0.3">
      <c r="F302" s="16"/>
    </row>
    <row r="303" spans="6:6" x14ac:dyDescent="0.3">
      <c r="F303" s="16"/>
    </row>
    <row r="304" spans="6:6" x14ac:dyDescent="0.3">
      <c r="F304" s="16"/>
    </row>
    <row r="305" spans="6:6" x14ac:dyDescent="0.3">
      <c r="F305" s="16"/>
    </row>
    <row r="306" spans="6:6" x14ac:dyDescent="0.3">
      <c r="F306" s="16"/>
    </row>
    <row r="307" spans="6:6" x14ac:dyDescent="0.3">
      <c r="F307" s="16"/>
    </row>
    <row r="308" spans="6:6" x14ac:dyDescent="0.3">
      <c r="F308" s="16"/>
    </row>
    <row r="309" spans="6:6" x14ac:dyDescent="0.3">
      <c r="F309" s="16"/>
    </row>
    <row r="310" spans="6:6" x14ac:dyDescent="0.3">
      <c r="F310" s="16"/>
    </row>
    <row r="311" spans="6:6" x14ac:dyDescent="0.3">
      <c r="F311" s="16"/>
    </row>
    <row r="312" spans="6:6" x14ac:dyDescent="0.3">
      <c r="F312" s="16"/>
    </row>
    <row r="313" spans="6:6" x14ac:dyDescent="0.3">
      <c r="F313" s="16"/>
    </row>
    <row r="314" spans="6:6" x14ac:dyDescent="0.3">
      <c r="F314" s="16"/>
    </row>
    <row r="315" spans="6:6" x14ac:dyDescent="0.3">
      <c r="F315" s="16"/>
    </row>
    <row r="316" spans="6:6" x14ac:dyDescent="0.3">
      <c r="F316" s="16"/>
    </row>
    <row r="317" spans="6:6" x14ac:dyDescent="0.3">
      <c r="F317" s="16"/>
    </row>
    <row r="318" spans="6:6" x14ac:dyDescent="0.3">
      <c r="F318" s="16"/>
    </row>
    <row r="319" spans="6:6" x14ac:dyDescent="0.3">
      <c r="F319" s="16"/>
    </row>
    <row r="320" spans="6:6" x14ac:dyDescent="0.3">
      <c r="F320" s="16"/>
    </row>
    <row r="321" spans="6:6" x14ac:dyDescent="0.3">
      <c r="F321" s="16"/>
    </row>
    <row r="322" spans="6:6" x14ac:dyDescent="0.3">
      <c r="F322" s="16"/>
    </row>
    <row r="323" spans="6:6" x14ac:dyDescent="0.3">
      <c r="F323" s="16"/>
    </row>
    <row r="324" spans="6:6" x14ac:dyDescent="0.3">
      <c r="F324" s="16"/>
    </row>
    <row r="325" spans="6:6" x14ac:dyDescent="0.3">
      <c r="F325" s="16"/>
    </row>
    <row r="326" spans="6:6" x14ac:dyDescent="0.3">
      <c r="F326" s="16"/>
    </row>
    <row r="327" spans="6:6" x14ac:dyDescent="0.3">
      <c r="F327" s="16"/>
    </row>
    <row r="328" spans="6:6" x14ac:dyDescent="0.3">
      <c r="F328" s="16"/>
    </row>
    <row r="329" spans="6:6" x14ac:dyDescent="0.3">
      <c r="F329" s="16"/>
    </row>
    <row r="330" spans="6:6" x14ac:dyDescent="0.3">
      <c r="F330" s="16"/>
    </row>
    <row r="331" spans="6:6" x14ac:dyDescent="0.3">
      <c r="F331" s="16"/>
    </row>
    <row r="332" spans="6:6" x14ac:dyDescent="0.3">
      <c r="F332" s="16"/>
    </row>
    <row r="333" spans="6:6" x14ac:dyDescent="0.3">
      <c r="F333" s="16"/>
    </row>
    <row r="334" spans="6:6" x14ac:dyDescent="0.3">
      <c r="F334" s="16"/>
    </row>
    <row r="335" spans="6:6" x14ac:dyDescent="0.3">
      <c r="F335" s="16"/>
    </row>
    <row r="336" spans="6:6" x14ac:dyDescent="0.3">
      <c r="F336" s="16"/>
    </row>
    <row r="337" spans="6:6" x14ac:dyDescent="0.3">
      <c r="F337" s="16"/>
    </row>
    <row r="338" spans="6:6" x14ac:dyDescent="0.3">
      <c r="F338" s="16"/>
    </row>
    <row r="339" spans="6:6" x14ac:dyDescent="0.3">
      <c r="F339" s="16"/>
    </row>
    <row r="340" spans="6:6" x14ac:dyDescent="0.3">
      <c r="F340" s="16"/>
    </row>
    <row r="341" spans="6:6" x14ac:dyDescent="0.3">
      <c r="F341" s="16"/>
    </row>
    <row r="342" spans="6:6" x14ac:dyDescent="0.3">
      <c r="F342" s="16"/>
    </row>
    <row r="343" spans="6:6" x14ac:dyDescent="0.3">
      <c r="F343" s="16"/>
    </row>
    <row r="344" spans="6:6" x14ac:dyDescent="0.3">
      <c r="F344" s="16"/>
    </row>
    <row r="345" spans="6:6" x14ac:dyDescent="0.3">
      <c r="F345" s="16"/>
    </row>
    <row r="346" spans="6:6" x14ac:dyDescent="0.3">
      <c r="F346" s="16"/>
    </row>
    <row r="347" spans="6:6" x14ac:dyDescent="0.3">
      <c r="F347" s="16"/>
    </row>
    <row r="348" spans="6:6" x14ac:dyDescent="0.3">
      <c r="F348" s="16"/>
    </row>
    <row r="349" spans="6:6" x14ac:dyDescent="0.3">
      <c r="F349" s="16"/>
    </row>
    <row r="350" spans="6:6" x14ac:dyDescent="0.3">
      <c r="F350" s="16"/>
    </row>
    <row r="351" spans="6:6" x14ac:dyDescent="0.3">
      <c r="F351" s="16"/>
    </row>
    <row r="352" spans="6:6" x14ac:dyDescent="0.3">
      <c r="F352" s="16"/>
    </row>
    <row r="353" spans="6:6" x14ac:dyDescent="0.3">
      <c r="F353" s="16"/>
    </row>
    <row r="354" spans="6:6" x14ac:dyDescent="0.3">
      <c r="F354" s="16"/>
    </row>
    <row r="355" spans="6:6" x14ac:dyDescent="0.3">
      <c r="F355" s="16"/>
    </row>
    <row r="356" spans="6:6" x14ac:dyDescent="0.3">
      <c r="F356" s="16"/>
    </row>
    <row r="357" spans="6:6" x14ac:dyDescent="0.3">
      <c r="F357" s="16"/>
    </row>
    <row r="358" spans="6:6" x14ac:dyDescent="0.3">
      <c r="F358" s="16"/>
    </row>
    <row r="359" spans="6:6" x14ac:dyDescent="0.3">
      <c r="F359" s="16"/>
    </row>
    <row r="360" spans="6:6" x14ac:dyDescent="0.3">
      <c r="F360" s="16"/>
    </row>
    <row r="361" spans="6:6" x14ac:dyDescent="0.3">
      <c r="F361" s="16"/>
    </row>
    <row r="362" spans="6:6" x14ac:dyDescent="0.3">
      <c r="F362" s="16"/>
    </row>
    <row r="363" spans="6:6" x14ac:dyDescent="0.3">
      <c r="F363" s="16"/>
    </row>
    <row r="364" spans="6:6" x14ac:dyDescent="0.3">
      <c r="F364" s="16"/>
    </row>
    <row r="365" spans="6:6" x14ac:dyDescent="0.3">
      <c r="F365" s="16"/>
    </row>
    <row r="366" spans="6:6" x14ac:dyDescent="0.3">
      <c r="F366" s="16"/>
    </row>
    <row r="367" spans="6:6" x14ac:dyDescent="0.3">
      <c r="F367" s="16"/>
    </row>
    <row r="368" spans="6:6" x14ac:dyDescent="0.3">
      <c r="F368" s="16"/>
    </row>
    <row r="369" spans="6:6" x14ac:dyDescent="0.3">
      <c r="F369" s="16"/>
    </row>
    <row r="370" spans="6:6" x14ac:dyDescent="0.3">
      <c r="F370" s="16"/>
    </row>
    <row r="371" spans="6:6" x14ac:dyDescent="0.3">
      <c r="F371" s="16"/>
    </row>
    <row r="372" spans="6:6" x14ac:dyDescent="0.3">
      <c r="F372" s="16"/>
    </row>
    <row r="373" spans="6:6" x14ac:dyDescent="0.3">
      <c r="F373" s="16"/>
    </row>
    <row r="374" spans="6:6" x14ac:dyDescent="0.3">
      <c r="F374" s="16"/>
    </row>
    <row r="375" spans="6:6" x14ac:dyDescent="0.3">
      <c r="F375" s="16"/>
    </row>
    <row r="376" spans="6:6" x14ac:dyDescent="0.3">
      <c r="F376" s="16"/>
    </row>
    <row r="377" spans="6:6" x14ac:dyDescent="0.3">
      <c r="F377" s="16"/>
    </row>
    <row r="378" spans="6:6" x14ac:dyDescent="0.3">
      <c r="F378" s="16"/>
    </row>
    <row r="379" spans="6:6" x14ac:dyDescent="0.3">
      <c r="F379" s="16"/>
    </row>
    <row r="380" spans="6:6" x14ac:dyDescent="0.3">
      <c r="F380" s="16"/>
    </row>
    <row r="381" spans="6:6" x14ac:dyDescent="0.3">
      <c r="F381" s="16"/>
    </row>
    <row r="382" spans="6:6" x14ac:dyDescent="0.3">
      <c r="F382" s="16"/>
    </row>
    <row r="383" spans="6:6" x14ac:dyDescent="0.3">
      <c r="F383" s="16"/>
    </row>
    <row r="384" spans="6:6" x14ac:dyDescent="0.3">
      <c r="F384" s="16"/>
    </row>
    <row r="385" spans="6:6" x14ac:dyDescent="0.3">
      <c r="F385" s="16"/>
    </row>
    <row r="386" spans="6:6" x14ac:dyDescent="0.3">
      <c r="F386" s="16"/>
    </row>
    <row r="387" spans="6:6" x14ac:dyDescent="0.3">
      <c r="F387" s="16"/>
    </row>
    <row r="388" spans="6:6" x14ac:dyDescent="0.3">
      <c r="F388" s="16"/>
    </row>
    <row r="389" spans="6:6" x14ac:dyDescent="0.3">
      <c r="F389" s="16"/>
    </row>
    <row r="390" spans="6:6" x14ac:dyDescent="0.3">
      <c r="F390" s="16"/>
    </row>
    <row r="391" spans="6:6" x14ac:dyDescent="0.3">
      <c r="F391" s="16"/>
    </row>
    <row r="392" spans="6:6" x14ac:dyDescent="0.3">
      <c r="F392" s="16"/>
    </row>
    <row r="393" spans="6:6" x14ac:dyDescent="0.3">
      <c r="F393" s="16"/>
    </row>
    <row r="394" spans="6:6" x14ac:dyDescent="0.3">
      <c r="F394" s="16"/>
    </row>
    <row r="395" spans="6:6" x14ac:dyDescent="0.3">
      <c r="F395" s="16"/>
    </row>
    <row r="396" spans="6:6" x14ac:dyDescent="0.3">
      <c r="F396" s="16"/>
    </row>
    <row r="397" spans="6:6" x14ac:dyDescent="0.3">
      <c r="F397" s="16"/>
    </row>
    <row r="398" spans="6:6" x14ac:dyDescent="0.3">
      <c r="F398" s="16"/>
    </row>
    <row r="399" spans="6:6" x14ac:dyDescent="0.3">
      <c r="F399" s="16"/>
    </row>
    <row r="400" spans="6:6" x14ac:dyDescent="0.3">
      <c r="F400" s="16"/>
    </row>
    <row r="401" spans="6:6" x14ac:dyDescent="0.3">
      <c r="F401" s="16"/>
    </row>
    <row r="402" spans="6:6" x14ac:dyDescent="0.3">
      <c r="F402" s="16"/>
    </row>
    <row r="403" spans="6:6" x14ac:dyDescent="0.3">
      <c r="F403" s="16"/>
    </row>
    <row r="404" spans="6:6" x14ac:dyDescent="0.3">
      <c r="F404" s="16"/>
    </row>
    <row r="405" spans="6:6" x14ac:dyDescent="0.3">
      <c r="F405" s="16"/>
    </row>
    <row r="406" spans="6:6" x14ac:dyDescent="0.3">
      <c r="F406" s="16"/>
    </row>
    <row r="407" spans="6:6" x14ac:dyDescent="0.3">
      <c r="F407" s="16"/>
    </row>
    <row r="408" spans="6:6" x14ac:dyDescent="0.3">
      <c r="F408" s="16"/>
    </row>
    <row r="409" spans="6:6" x14ac:dyDescent="0.3">
      <c r="F409" s="16"/>
    </row>
    <row r="410" spans="6:6" x14ac:dyDescent="0.3">
      <c r="F410" s="16"/>
    </row>
    <row r="411" spans="6:6" x14ac:dyDescent="0.3">
      <c r="F411" s="16"/>
    </row>
    <row r="412" spans="6:6" x14ac:dyDescent="0.3">
      <c r="F412" s="16"/>
    </row>
    <row r="413" spans="6:6" x14ac:dyDescent="0.3">
      <c r="F413" s="16"/>
    </row>
    <row r="414" spans="6:6" x14ac:dyDescent="0.3">
      <c r="F414" s="16"/>
    </row>
    <row r="415" spans="6:6" x14ac:dyDescent="0.3">
      <c r="F415" s="16"/>
    </row>
    <row r="416" spans="6:6" x14ac:dyDescent="0.3">
      <c r="F416" s="16"/>
    </row>
    <row r="417" spans="6:6" x14ac:dyDescent="0.3">
      <c r="F417" s="16"/>
    </row>
    <row r="418" spans="6:6" x14ac:dyDescent="0.3">
      <c r="F418" s="16"/>
    </row>
    <row r="419" spans="6:6" x14ac:dyDescent="0.3">
      <c r="F419" s="16"/>
    </row>
    <row r="420" spans="6:6" x14ac:dyDescent="0.3">
      <c r="F420" s="16"/>
    </row>
    <row r="421" spans="6:6" x14ac:dyDescent="0.3">
      <c r="F421" s="16"/>
    </row>
    <row r="422" spans="6:6" x14ac:dyDescent="0.3">
      <c r="F422" s="16"/>
    </row>
    <row r="423" spans="6:6" x14ac:dyDescent="0.3">
      <c r="F423" s="16"/>
    </row>
    <row r="424" spans="6:6" x14ac:dyDescent="0.3">
      <c r="F424" s="16"/>
    </row>
    <row r="425" spans="6:6" x14ac:dyDescent="0.3">
      <c r="F425" s="16"/>
    </row>
    <row r="426" spans="6:6" x14ac:dyDescent="0.3">
      <c r="F426" s="16"/>
    </row>
    <row r="427" spans="6:6" x14ac:dyDescent="0.3">
      <c r="F427" s="16"/>
    </row>
    <row r="428" spans="6:6" x14ac:dyDescent="0.3">
      <c r="F428" s="16"/>
    </row>
    <row r="429" spans="6:6" x14ac:dyDescent="0.3">
      <c r="F429" s="16"/>
    </row>
    <row r="430" spans="6:6" x14ac:dyDescent="0.3">
      <c r="F430" s="16"/>
    </row>
    <row r="431" spans="6:6" x14ac:dyDescent="0.3">
      <c r="F431" s="16"/>
    </row>
    <row r="432" spans="6:6" x14ac:dyDescent="0.3">
      <c r="F432" s="16"/>
    </row>
    <row r="433" spans="6:6" x14ac:dyDescent="0.3">
      <c r="F433" s="16"/>
    </row>
    <row r="434" spans="6:6" x14ac:dyDescent="0.3">
      <c r="F434" s="16"/>
    </row>
    <row r="435" spans="6:6" x14ac:dyDescent="0.3">
      <c r="F435" s="16"/>
    </row>
    <row r="436" spans="6:6" x14ac:dyDescent="0.3">
      <c r="F436" s="16"/>
    </row>
    <row r="437" spans="6:6" x14ac:dyDescent="0.3">
      <c r="F437" s="16"/>
    </row>
    <row r="438" spans="6:6" x14ac:dyDescent="0.3">
      <c r="F438" s="16"/>
    </row>
    <row r="439" spans="6:6" x14ac:dyDescent="0.3">
      <c r="F439" s="16"/>
    </row>
    <row r="440" spans="6:6" x14ac:dyDescent="0.3">
      <c r="F440" s="16"/>
    </row>
    <row r="441" spans="6:6" x14ac:dyDescent="0.3">
      <c r="F441" s="16"/>
    </row>
    <row r="442" spans="6:6" x14ac:dyDescent="0.3">
      <c r="F442" s="16"/>
    </row>
    <row r="443" spans="6:6" x14ac:dyDescent="0.3">
      <c r="F443" s="16"/>
    </row>
    <row r="444" spans="6:6" x14ac:dyDescent="0.3">
      <c r="F444" s="16"/>
    </row>
    <row r="445" spans="6:6" x14ac:dyDescent="0.3">
      <c r="F445" s="16"/>
    </row>
    <row r="446" spans="6:6" x14ac:dyDescent="0.3">
      <c r="F446" s="16"/>
    </row>
    <row r="447" spans="6:6" x14ac:dyDescent="0.3">
      <c r="F447" s="16"/>
    </row>
    <row r="448" spans="6:6" x14ac:dyDescent="0.3">
      <c r="F448" s="16"/>
    </row>
    <row r="449" spans="6:6" x14ac:dyDescent="0.3">
      <c r="F449" s="16"/>
    </row>
    <row r="450" spans="6:6" x14ac:dyDescent="0.3">
      <c r="F450" s="16"/>
    </row>
    <row r="451" spans="6:6" x14ac:dyDescent="0.3">
      <c r="F451" s="16"/>
    </row>
    <row r="452" spans="6:6" x14ac:dyDescent="0.3">
      <c r="F452" s="16"/>
    </row>
    <row r="453" spans="6:6" x14ac:dyDescent="0.3">
      <c r="F453" s="16"/>
    </row>
    <row r="454" spans="6:6" x14ac:dyDescent="0.3">
      <c r="F454" s="16"/>
    </row>
    <row r="455" spans="6:6" x14ac:dyDescent="0.3">
      <c r="F455" s="16"/>
    </row>
    <row r="456" spans="6:6" x14ac:dyDescent="0.3">
      <c r="F456" s="16"/>
    </row>
    <row r="457" spans="6:6" x14ac:dyDescent="0.3">
      <c r="F457" s="16"/>
    </row>
    <row r="458" spans="6:6" x14ac:dyDescent="0.3">
      <c r="F458" s="16"/>
    </row>
    <row r="459" spans="6:6" x14ac:dyDescent="0.3">
      <c r="F459" s="16"/>
    </row>
    <row r="460" spans="6:6" x14ac:dyDescent="0.3">
      <c r="F460" s="16"/>
    </row>
    <row r="461" spans="6:6" x14ac:dyDescent="0.3">
      <c r="F461" s="16"/>
    </row>
    <row r="462" spans="6:6" x14ac:dyDescent="0.3">
      <c r="F462" s="16"/>
    </row>
    <row r="463" spans="6:6" x14ac:dyDescent="0.3">
      <c r="F463" s="16"/>
    </row>
    <row r="464" spans="6:6" x14ac:dyDescent="0.3">
      <c r="F464" s="16"/>
    </row>
    <row r="465" spans="6:6" x14ac:dyDescent="0.3">
      <c r="F465" s="16"/>
    </row>
    <row r="466" spans="6:6" x14ac:dyDescent="0.3">
      <c r="F466" s="16"/>
    </row>
    <row r="467" spans="6:6" x14ac:dyDescent="0.3">
      <c r="F467" s="16"/>
    </row>
    <row r="468" spans="6:6" x14ac:dyDescent="0.3">
      <c r="F468" s="16"/>
    </row>
    <row r="469" spans="6:6" x14ac:dyDescent="0.3">
      <c r="F469" s="16"/>
    </row>
    <row r="470" spans="6:6" x14ac:dyDescent="0.3">
      <c r="F470" s="16"/>
    </row>
    <row r="471" spans="6:6" x14ac:dyDescent="0.3">
      <c r="F471" s="16"/>
    </row>
    <row r="472" spans="6:6" x14ac:dyDescent="0.3">
      <c r="F472" s="16"/>
    </row>
    <row r="473" spans="6:6" x14ac:dyDescent="0.3">
      <c r="F473" s="16"/>
    </row>
    <row r="474" spans="6:6" x14ac:dyDescent="0.3">
      <c r="F474" s="16"/>
    </row>
    <row r="475" spans="6:6" x14ac:dyDescent="0.3">
      <c r="F475" s="16"/>
    </row>
    <row r="476" spans="6:6" x14ac:dyDescent="0.3">
      <c r="F476" s="16"/>
    </row>
    <row r="477" spans="6:6" x14ac:dyDescent="0.3">
      <c r="F477" s="16"/>
    </row>
    <row r="478" spans="6:6" x14ac:dyDescent="0.3">
      <c r="F478" s="16"/>
    </row>
    <row r="479" spans="6:6" x14ac:dyDescent="0.3">
      <c r="F479" s="16"/>
    </row>
    <row r="480" spans="6:6" x14ac:dyDescent="0.3">
      <c r="F480" s="16"/>
    </row>
    <row r="481" spans="6:6" x14ac:dyDescent="0.3">
      <c r="F481" s="16"/>
    </row>
    <row r="482" spans="6:6" x14ac:dyDescent="0.3">
      <c r="F482" s="16"/>
    </row>
    <row r="483" spans="6:6" x14ac:dyDescent="0.3">
      <c r="F483" s="16"/>
    </row>
    <row r="484" spans="6:6" x14ac:dyDescent="0.3">
      <c r="F484" s="16"/>
    </row>
    <row r="485" spans="6:6" x14ac:dyDescent="0.3">
      <c r="F485" s="16"/>
    </row>
    <row r="486" spans="6:6" x14ac:dyDescent="0.3">
      <c r="F486" s="16"/>
    </row>
    <row r="487" spans="6:6" x14ac:dyDescent="0.3">
      <c r="F487" s="16"/>
    </row>
    <row r="488" spans="6:6" x14ac:dyDescent="0.3">
      <c r="F488" s="16"/>
    </row>
    <row r="489" spans="6:6" x14ac:dyDescent="0.3">
      <c r="F489" s="16"/>
    </row>
    <row r="490" spans="6:6" x14ac:dyDescent="0.3">
      <c r="F490" s="16"/>
    </row>
    <row r="491" spans="6:6" x14ac:dyDescent="0.3">
      <c r="F491" s="16"/>
    </row>
    <row r="492" spans="6:6" x14ac:dyDescent="0.3">
      <c r="F492" s="16"/>
    </row>
    <row r="493" spans="6:6" x14ac:dyDescent="0.3">
      <c r="F493" s="16"/>
    </row>
    <row r="494" spans="6:6" x14ac:dyDescent="0.3">
      <c r="F494" s="16"/>
    </row>
    <row r="495" spans="6:6" x14ac:dyDescent="0.3">
      <c r="F495" s="16"/>
    </row>
    <row r="496" spans="6:6" x14ac:dyDescent="0.3">
      <c r="F496" s="16"/>
    </row>
    <row r="497" spans="6:6" x14ac:dyDescent="0.3">
      <c r="F497" s="16"/>
    </row>
    <row r="498" spans="6:6" x14ac:dyDescent="0.3">
      <c r="F498" s="16"/>
    </row>
    <row r="499" spans="6:6" x14ac:dyDescent="0.3">
      <c r="F499" s="16"/>
    </row>
    <row r="500" spans="6:6" x14ac:dyDescent="0.3">
      <c r="F500" s="16"/>
    </row>
    <row r="501" spans="6:6" x14ac:dyDescent="0.3">
      <c r="F501" s="16"/>
    </row>
    <row r="502" spans="6:6" x14ac:dyDescent="0.3">
      <c r="F502" s="16"/>
    </row>
    <row r="503" spans="6:6" x14ac:dyDescent="0.3">
      <c r="F503" s="16"/>
    </row>
    <row r="504" spans="6:6" x14ac:dyDescent="0.3">
      <c r="F504" s="16"/>
    </row>
    <row r="505" spans="6:6" x14ac:dyDescent="0.3">
      <c r="F505" s="16"/>
    </row>
    <row r="506" spans="6:6" x14ac:dyDescent="0.3">
      <c r="F506" s="16"/>
    </row>
    <row r="507" spans="6:6" x14ac:dyDescent="0.3">
      <c r="F507" s="16"/>
    </row>
    <row r="508" spans="6:6" x14ac:dyDescent="0.3">
      <c r="F508" s="16"/>
    </row>
    <row r="509" spans="6:6" x14ac:dyDescent="0.3">
      <c r="F509" s="16"/>
    </row>
    <row r="510" spans="6:6" x14ac:dyDescent="0.3">
      <c r="F510" s="16"/>
    </row>
    <row r="511" spans="6:6" x14ac:dyDescent="0.3">
      <c r="F511" s="16"/>
    </row>
    <row r="512" spans="6:6" x14ac:dyDescent="0.3">
      <c r="F512" s="16"/>
    </row>
    <row r="513" spans="6:6" x14ac:dyDescent="0.3">
      <c r="F513" s="16"/>
    </row>
    <row r="514" spans="6:6" x14ac:dyDescent="0.3">
      <c r="F514" s="16"/>
    </row>
    <row r="515" spans="6:6" x14ac:dyDescent="0.3">
      <c r="F515" s="16"/>
    </row>
    <row r="516" spans="6:6" x14ac:dyDescent="0.3">
      <c r="F516" s="16"/>
    </row>
    <row r="517" spans="6:6" x14ac:dyDescent="0.3">
      <c r="F517" s="16"/>
    </row>
    <row r="518" spans="6:6" x14ac:dyDescent="0.3">
      <c r="F518" s="16"/>
    </row>
    <row r="519" spans="6:6" x14ac:dyDescent="0.3">
      <c r="F519" s="16"/>
    </row>
    <row r="520" spans="6:6" x14ac:dyDescent="0.3">
      <c r="F520" s="16"/>
    </row>
    <row r="521" spans="6:6" x14ac:dyDescent="0.3">
      <c r="F521" s="16"/>
    </row>
    <row r="522" spans="6:6" x14ac:dyDescent="0.3">
      <c r="F522" s="16"/>
    </row>
    <row r="523" spans="6:6" x14ac:dyDescent="0.3">
      <c r="F523" s="16"/>
    </row>
    <row r="524" spans="6:6" x14ac:dyDescent="0.3">
      <c r="F524" s="16"/>
    </row>
    <row r="525" spans="6:6" x14ac:dyDescent="0.3">
      <c r="F525" s="16"/>
    </row>
    <row r="526" spans="6:6" x14ac:dyDescent="0.3">
      <c r="F526" s="16"/>
    </row>
    <row r="527" spans="6:6" x14ac:dyDescent="0.3">
      <c r="F527" s="16"/>
    </row>
    <row r="528" spans="6:6" x14ac:dyDescent="0.3">
      <c r="F528" s="16"/>
    </row>
    <row r="529" spans="6:6" x14ac:dyDescent="0.3">
      <c r="F529" s="16"/>
    </row>
    <row r="530" spans="6:6" x14ac:dyDescent="0.3">
      <c r="F530" s="16"/>
    </row>
    <row r="531" spans="6:6" x14ac:dyDescent="0.3">
      <c r="F531" s="16"/>
    </row>
    <row r="532" spans="6:6" x14ac:dyDescent="0.3">
      <c r="F532" s="16"/>
    </row>
    <row r="533" spans="6:6" x14ac:dyDescent="0.3">
      <c r="F533" s="16"/>
    </row>
    <row r="534" spans="6:6" x14ac:dyDescent="0.3">
      <c r="F534" s="16"/>
    </row>
    <row r="535" spans="6:6" x14ac:dyDescent="0.3">
      <c r="F535" s="16"/>
    </row>
    <row r="536" spans="6:6" x14ac:dyDescent="0.3">
      <c r="F536" s="16"/>
    </row>
    <row r="537" spans="6:6" x14ac:dyDescent="0.3">
      <c r="F537" s="16"/>
    </row>
    <row r="538" spans="6:6" x14ac:dyDescent="0.3">
      <c r="F538" s="16"/>
    </row>
    <row r="539" spans="6:6" x14ac:dyDescent="0.3">
      <c r="F539" s="16"/>
    </row>
    <row r="540" spans="6:6" x14ac:dyDescent="0.3">
      <c r="F540" s="16"/>
    </row>
    <row r="541" spans="6:6" x14ac:dyDescent="0.3">
      <c r="F541" s="16"/>
    </row>
    <row r="542" spans="6:6" x14ac:dyDescent="0.3">
      <c r="F542" s="16"/>
    </row>
    <row r="543" spans="6:6" x14ac:dyDescent="0.3">
      <c r="F543" s="16"/>
    </row>
    <row r="544" spans="6:6" x14ac:dyDescent="0.3">
      <c r="F544" s="16"/>
    </row>
    <row r="545" spans="6:6" x14ac:dyDescent="0.3">
      <c r="F545" s="16"/>
    </row>
    <row r="546" spans="6:6" x14ac:dyDescent="0.3">
      <c r="F546" s="16"/>
    </row>
    <row r="547" spans="6:6" x14ac:dyDescent="0.3">
      <c r="F547" s="16"/>
    </row>
    <row r="548" spans="6:6" x14ac:dyDescent="0.3">
      <c r="F548" s="16"/>
    </row>
    <row r="549" spans="6:6" x14ac:dyDescent="0.3">
      <c r="F549" s="16"/>
    </row>
    <row r="550" spans="6:6" x14ac:dyDescent="0.3">
      <c r="F550" s="16"/>
    </row>
    <row r="551" spans="6:6" x14ac:dyDescent="0.3">
      <c r="F551" s="16"/>
    </row>
    <row r="552" spans="6:6" x14ac:dyDescent="0.3">
      <c r="F552" s="16"/>
    </row>
    <row r="553" spans="6:6" x14ac:dyDescent="0.3">
      <c r="F553" s="16"/>
    </row>
    <row r="554" spans="6:6" x14ac:dyDescent="0.3">
      <c r="F554" s="16"/>
    </row>
    <row r="555" spans="6:6" x14ac:dyDescent="0.3">
      <c r="F555" s="16"/>
    </row>
    <row r="556" spans="6:6" x14ac:dyDescent="0.3">
      <c r="F556" s="16"/>
    </row>
    <row r="557" spans="6:6" x14ac:dyDescent="0.3">
      <c r="F557" s="16"/>
    </row>
    <row r="558" spans="6:6" x14ac:dyDescent="0.3">
      <c r="F558" s="16"/>
    </row>
    <row r="559" spans="6:6" x14ac:dyDescent="0.3">
      <c r="F559" s="16"/>
    </row>
    <row r="560" spans="6:6" x14ac:dyDescent="0.3">
      <c r="F560" s="16"/>
    </row>
    <row r="561" spans="6:6" x14ac:dyDescent="0.3">
      <c r="F561" s="16"/>
    </row>
    <row r="562" spans="6:6" x14ac:dyDescent="0.3">
      <c r="F562" s="16"/>
    </row>
    <row r="563" spans="6:6" x14ac:dyDescent="0.3">
      <c r="F563" s="16"/>
    </row>
    <row r="564" spans="6:6" x14ac:dyDescent="0.3">
      <c r="F564" s="16"/>
    </row>
    <row r="565" spans="6:6" x14ac:dyDescent="0.3">
      <c r="F565" s="16"/>
    </row>
    <row r="566" spans="6:6" x14ac:dyDescent="0.3">
      <c r="F566" s="16"/>
    </row>
    <row r="567" spans="6:6" x14ac:dyDescent="0.3">
      <c r="F567" s="16"/>
    </row>
    <row r="568" spans="6:6" x14ac:dyDescent="0.3">
      <c r="F568" s="16"/>
    </row>
    <row r="569" spans="6:6" x14ac:dyDescent="0.3">
      <c r="F569" s="16"/>
    </row>
    <row r="570" spans="6:6" x14ac:dyDescent="0.3">
      <c r="F570" s="16"/>
    </row>
    <row r="571" spans="6:6" x14ac:dyDescent="0.3">
      <c r="F571" s="16"/>
    </row>
    <row r="572" spans="6:6" x14ac:dyDescent="0.3">
      <c r="F572" s="16"/>
    </row>
    <row r="573" spans="6:6" x14ac:dyDescent="0.3">
      <c r="F573" s="16"/>
    </row>
    <row r="574" spans="6:6" x14ac:dyDescent="0.3">
      <c r="F574" s="16"/>
    </row>
    <row r="575" spans="6:6" x14ac:dyDescent="0.3">
      <c r="F575" s="16"/>
    </row>
    <row r="576" spans="6:6" x14ac:dyDescent="0.3">
      <c r="F576" s="16"/>
    </row>
    <row r="577" spans="6:6" x14ac:dyDescent="0.3">
      <c r="F577" s="16"/>
    </row>
    <row r="578" spans="6:6" x14ac:dyDescent="0.3">
      <c r="F578" s="16"/>
    </row>
    <row r="579" spans="6:6" x14ac:dyDescent="0.3">
      <c r="F579" s="16"/>
    </row>
    <row r="580" spans="6:6" x14ac:dyDescent="0.3">
      <c r="F580" s="16"/>
    </row>
    <row r="581" spans="6:6" x14ac:dyDescent="0.3">
      <c r="F581" s="16"/>
    </row>
    <row r="582" spans="6:6" x14ac:dyDescent="0.3">
      <c r="F582" s="16"/>
    </row>
    <row r="583" spans="6:6" x14ac:dyDescent="0.3">
      <c r="F583" s="16"/>
    </row>
    <row r="584" spans="6:6" x14ac:dyDescent="0.3">
      <c r="F584" s="16"/>
    </row>
    <row r="585" spans="6:6" x14ac:dyDescent="0.3">
      <c r="F585" s="16"/>
    </row>
    <row r="586" spans="6:6" x14ac:dyDescent="0.3">
      <c r="F586" s="16"/>
    </row>
    <row r="587" spans="6:6" x14ac:dyDescent="0.3">
      <c r="F587" s="16"/>
    </row>
    <row r="588" spans="6:6" x14ac:dyDescent="0.3">
      <c r="F588" s="16"/>
    </row>
    <row r="589" spans="6:6" x14ac:dyDescent="0.3">
      <c r="F589" s="16"/>
    </row>
    <row r="590" spans="6:6" x14ac:dyDescent="0.3">
      <c r="F590" s="16"/>
    </row>
    <row r="591" spans="6:6" x14ac:dyDescent="0.3">
      <c r="F591" s="16"/>
    </row>
    <row r="592" spans="6:6" x14ac:dyDescent="0.3">
      <c r="F592" s="16"/>
    </row>
    <row r="593" spans="6:6" x14ac:dyDescent="0.3">
      <c r="F593" s="16"/>
    </row>
    <row r="594" spans="6:6" x14ac:dyDescent="0.3">
      <c r="F594" s="16"/>
    </row>
    <row r="595" spans="6:6" x14ac:dyDescent="0.3">
      <c r="F595" s="16"/>
    </row>
    <row r="596" spans="6:6" x14ac:dyDescent="0.3">
      <c r="F596" s="16"/>
    </row>
    <row r="597" spans="6:6" x14ac:dyDescent="0.3">
      <c r="F597" s="16"/>
    </row>
    <row r="598" spans="6:6" x14ac:dyDescent="0.3">
      <c r="F598" s="16"/>
    </row>
    <row r="599" spans="6:6" x14ac:dyDescent="0.3">
      <c r="F599" s="16"/>
    </row>
    <row r="600" spans="6:6" x14ac:dyDescent="0.3">
      <c r="F600" s="16"/>
    </row>
    <row r="601" spans="6:6" x14ac:dyDescent="0.3">
      <c r="F601" s="16"/>
    </row>
    <row r="602" spans="6:6" x14ac:dyDescent="0.3">
      <c r="F602" s="16"/>
    </row>
    <row r="603" spans="6:6" x14ac:dyDescent="0.3">
      <c r="F603" s="16"/>
    </row>
    <row r="604" spans="6:6" x14ac:dyDescent="0.3">
      <c r="F604" s="16"/>
    </row>
    <row r="605" spans="6:6" x14ac:dyDescent="0.3">
      <c r="F605" s="16"/>
    </row>
    <row r="606" spans="6:6" x14ac:dyDescent="0.3">
      <c r="F606" s="16"/>
    </row>
    <row r="607" spans="6:6" x14ac:dyDescent="0.3">
      <c r="F607" s="16"/>
    </row>
    <row r="608" spans="6:6" x14ac:dyDescent="0.3">
      <c r="F608" s="16"/>
    </row>
    <row r="609" spans="6:6" x14ac:dyDescent="0.3">
      <c r="F609" s="16"/>
    </row>
    <row r="610" spans="6:6" x14ac:dyDescent="0.3">
      <c r="F610" s="16"/>
    </row>
    <row r="611" spans="6:6" x14ac:dyDescent="0.3">
      <c r="F611" s="16"/>
    </row>
    <row r="612" spans="6:6" x14ac:dyDescent="0.3">
      <c r="F612" s="16"/>
    </row>
    <row r="613" spans="6:6" x14ac:dyDescent="0.3">
      <c r="F613" s="16"/>
    </row>
    <row r="614" spans="6:6" x14ac:dyDescent="0.3">
      <c r="F614" s="16"/>
    </row>
    <row r="615" spans="6:6" x14ac:dyDescent="0.3">
      <c r="F615" s="16"/>
    </row>
    <row r="616" spans="6:6" x14ac:dyDescent="0.3">
      <c r="F616" s="16"/>
    </row>
    <row r="617" spans="6:6" x14ac:dyDescent="0.3">
      <c r="F617" s="16"/>
    </row>
    <row r="618" spans="6:6" x14ac:dyDescent="0.3">
      <c r="F618" s="16"/>
    </row>
    <row r="619" spans="6:6" x14ac:dyDescent="0.3">
      <c r="F619" s="16"/>
    </row>
    <row r="620" spans="6:6" x14ac:dyDescent="0.3">
      <c r="F620" s="16"/>
    </row>
    <row r="621" spans="6:6" x14ac:dyDescent="0.3">
      <c r="F621" s="16"/>
    </row>
    <row r="622" spans="6:6" x14ac:dyDescent="0.3">
      <c r="F622" s="16"/>
    </row>
    <row r="623" spans="6:6" x14ac:dyDescent="0.3">
      <c r="F623" s="16"/>
    </row>
    <row r="624" spans="6:6" x14ac:dyDescent="0.3">
      <c r="F624" s="16"/>
    </row>
    <row r="625" spans="6:6" x14ac:dyDescent="0.3">
      <c r="F625" s="16"/>
    </row>
    <row r="626" spans="6:6" x14ac:dyDescent="0.3">
      <c r="F626" s="16"/>
    </row>
    <row r="627" spans="6:6" x14ac:dyDescent="0.3">
      <c r="F627" s="16"/>
    </row>
    <row r="628" spans="6:6" x14ac:dyDescent="0.3">
      <c r="F628" s="16"/>
    </row>
    <row r="629" spans="6:6" x14ac:dyDescent="0.3">
      <c r="F629" s="16"/>
    </row>
    <row r="630" spans="6:6" x14ac:dyDescent="0.3">
      <c r="F630" s="16"/>
    </row>
    <row r="631" spans="6:6" x14ac:dyDescent="0.3">
      <c r="F631" s="16"/>
    </row>
    <row r="632" spans="6:6" x14ac:dyDescent="0.3">
      <c r="F632" s="16"/>
    </row>
    <row r="633" spans="6:6" x14ac:dyDescent="0.3">
      <c r="F633" s="16"/>
    </row>
    <row r="634" spans="6:6" x14ac:dyDescent="0.3">
      <c r="F634" s="16"/>
    </row>
    <row r="635" spans="6:6" x14ac:dyDescent="0.3">
      <c r="F635" s="16"/>
    </row>
    <row r="636" spans="6:6" x14ac:dyDescent="0.3">
      <c r="F636" s="16"/>
    </row>
    <row r="637" spans="6:6" x14ac:dyDescent="0.3">
      <c r="F637" s="16"/>
    </row>
    <row r="638" spans="6:6" x14ac:dyDescent="0.3">
      <c r="F638" s="16"/>
    </row>
    <row r="639" spans="6:6" x14ac:dyDescent="0.3">
      <c r="F639" s="16"/>
    </row>
    <row r="640" spans="6:6" x14ac:dyDescent="0.3">
      <c r="F640" s="16"/>
    </row>
    <row r="641" spans="6:6" x14ac:dyDescent="0.3">
      <c r="F641" s="16"/>
    </row>
    <row r="642" spans="6:6" x14ac:dyDescent="0.3">
      <c r="F642" s="16"/>
    </row>
    <row r="643" spans="6:6" x14ac:dyDescent="0.3">
      <c r="F643" s="16"/>
    </row>
    <row r="644" spans="6:6" x14ac:dyDescent="0.3">
      <c r="F644" s="16"/>
    </row>
    <row r="645" spans="6:6" x14ac:dyDescent="0.3">
      <c r="F645" s="16"/>
    </row>
    <row r="646" spans="6:6" x14ac:dyDescent="0.3">
      <c r="F646" s="16"/>
    </row>
    <row r="647" spans="6:6" x14ac:dyDescent="0.3">
      <c r="F647" s="16"/>
    </row>
    <row r="648" spans="6:6" x14ac:dyDescent="0.3">
      <c r="F648" s="16"/>
    </row>
    <row r="649" spans="6:6" x14ac:dyDescent="0.3">
      <c r="F649" s="16"/>
    </row>
    <row r="650" spans="6:6" x14ac:dyDescent="0.3">
      <c r="F650" s="16"/>
    </row>
    <row r="651" spans="6:6" x14ac:dyDescent="0.3">
      <c r="F651" s="16"/>
    </row>
    <row r="652" spans="6:6" x14ac:dyDescent="0.3">
      <c r="F652" s="16"/>
    </row>
    <row r="653" spans="6:6" x14ac:dyDescent="0.3">
      <c r="F653" s="16"/>
    </row>
    <row r="654" spans="6:6" x14ac:dyDescent="0.3">
      <c r="F654" s="16"/>
    </row>
    <row r="655" spans="6:6" x14ac:dyDescent="0.3">
      <c r="F655" s="16"/>
    </row>
    <row r="656" spans="6:6" x14ac:dyDescent="0.3">
      <c r="F656" s="16"/>
    </row>
    <row r="657" spans="6:6" x14ac:dyDescent="0.3">
      <c r="F657" s="16"/>
    </row>
    <row r="658" spans="6:6" x14ac:dyDescent="0.3">
      <c r="F658" s="16"/>
    </row>
    <row r="659" spans="6:6" x14ac:dyDescent="0.3">
      <c r="F659" s="16"/>
    </row>
    <row r="660" spans="6:6" x14ac:dyDescent="0.3">
      <c r="F660" s="16"/>
    </row>
    <row r="661" spans="6:6" x14ac:dyDescent="0.3">
      <c r="F661" s="16"/>
    </row>
    <row r="662" spans="6:6" x14ac:dyDescent="0.3">
      <c r="F662" s="16"/>
    </row>
    <row r="663" spans="6:6" x14ac:dyDescent="0.3">
      <c r="F663" s="16"/>
    </row>
    <row r="664" spans="6:6" x14ac:dyDescent="0.3">
      <c r="F664" s="16"/>
    </row>
    <row r="665" spans="6:6" x14ac:dyDescent="0.3">
      <c r="F665" s="16"/>
    </row>
    <row r="666" spans="6:6" x14ac:dyDescent="0.3">
      <c r="F666" s="16"/>
    </row>
    <row r="667" spans="6:6" x14ac:dyDescent="0.3">
      <c r="F667" s="16"/>
    </row>
    <row r="668" spans="6:6" x14ac:dyDescent="0.3">
      <c r="F668" s="16"/>
    </row>
    <row r="669" spans="6:6" x14ac:dyDescent="0.3">
      <c r="F669" s="16"/>
    </row>
    <row r="670" spans="6:6" x14ac:dyDescent="0.3">
      <c r="F670" s="16"/>
    </row>
    <row r="671" spans="6:6" x14ac:dyDescent="0.3">
      <c r="F671" s="16"/>
    </row>
    <row r="672" spans="6:6" x14ac:dyDescent="0.3">
      <c r="F672" s="16"/>
    </row>
    <row r="673" spans="6:6" x14ac:dyDescent="0.3">
      <c r="F673" s="16"/>
    </row>
    <row r="674" spans="6:6" x14ac:dyDescent="0.3">
      <c r="F674" s="16"/>
    </row>
    <row r="675" spans="6:6" x14ac:dyDescent="0.3">
      <c r="F675" s="16"/>
    </row>
    <row r="676" spans="6:6" x14ac:dyDescent="0.3">
      <c r="F676" s="16"/>
    </row>
    <row r="677" spans="6:6" x14ac:dyDescent="0.3">
      <c r="F677" s="16"/>
    </row>
    <row r="678" spans="6:6" x14ac:dyDescent="0.3">
      <c r="F678" s="16"/>
    </row>
    <row r="679" spans="6:6" x14ac:dyDescent="0.3">
      <c r="F679" s="16"/>
    </row>
    <row r="680" spans="6:6" x14ac:dyDescent="0.3">
      <c r="F680" s="16"/>
    </row>
    <row r="681" spans="6:6" x14ac:dyDescent="0.3">
      <c r="F681" s="16"/>
    </row>
    <row r="682" spans="6:6" x14ac:dyDescent="0.3">
      <c r="F682" s="16"/>
    </row>
    <row r="683" spans="6:6" x14ac:dyDescent="0.3">
      <c r="F683" s="16"/>
    </row>
    <row r="684" spans="6:6" x14ac:dyDescent="0.3">
      <c r="F684" s="16"/>
    </row>
    <row r="685" spans="6:6" x14ac:dyDescent="0.3">
      <c r="F685" s="16"/>
    </row>
    <row r="686" spans="6:6" x14ac:dyDescent="0.3">
      <c r="F686" s="16"/>
    </row>
    <row r="687" spans="6:6" x14ac:dyDescent="0.3">
      <c r="F687" s="16"/>
    </row>
    <row r="688" spans="6:6" x14ac:dyDescent="0.3">
      <c r="F688" s="16"/>
    </row>
    <row r="689" spans="6:6" x14ac:dyDescent="0.3">
      <c r="F689" s="16"/>
    </row>
    <row r="690" spans="6:6" x14ac:dyDescent="0.3">
      <c r="F690" s="16"/>
    </row>
    <row r="691" spans="6:6" x14ac:dyDescent="0.3">
      <c r="F691" s="16"/>
    </row>
    <row r="692" spans="6:6" x14ac:dyDescent="0.3">
      <c r="F692" s="16"/>
    </row>
    <row r="693" spans="6:6" x14ac:dyDescent="0.3">
      <c r="F693" s="16"/>
    </row>
    <row r="694" spans="6:6" x14ac:dyDescent="0.3">
      <c r="F694" s="16"/>
    </row>
    <row r="695" spans="6:6" x14ac:dyDescent="0.3">
      <c r="F695" s="16"/>
    </row>
    <row r="696" spans="6:6" x14ac:dyDescent="0.3">
      <c r="F696" s="16"/>
    </row>
    <row r="697" spans="6:6" x14ac:dyDescent="0.3">
      <c r="F697" s="16"/>
    </row>
    <row r="698" spans="6:6" x14ac:dyDescent="0.3">
      <c r="F698" s="16"/>
    </row>
    <row r="699" spans="6:6" x14ac:dyDescent="0.3">
      <c r="F699" s="16"/>
    </row>
    <row r="700" spans="6:6" x14ac:dyDescent="0.3">
      <c r="F700" s="16"/>
    </row>
    <row r="701" spans="6:6" x14ac:dyDescent="0.3">
      <c r="F701" s="16"/>
    </row>
    <row r="702" spans="6:6" x14ac:dyDescent="0.3">
      <c r="F702" s="16"/>
    </row>
    <row r="703" spans="6:6" x14ac:dyDescent="0.3">
      <c r="F703" s="16"/>
    </row>
    <row r="704" spans="6:6" x14ac:dyDescent="0.3">
      <c r="F704" s="16"/>
    </row>
    <row r="705" spans="6:6" x14ac:dyDescent="0.3">
      <c r="F705" s="16"/>
    </row>
    <row r="706" spans="6:6" x14ac:dyDescent="0.3">
      <c r="F706" s="16"/>
    </row>
    <row r="707" spans="6:6" x14ac:dyDescent="0.3">
      <c r="F707" s="16"/>
    </row>
    <row r="708" spans="6:6" x14ac:dyDescent="0.3">
      <c r="F708" s="16"/>
    </row>
    <row r="709" spans="6:6" x14ac:dyDescent="0.3">
      <c r="F709" s="16"/>
    </row>
    <row r="710" spans="6:6" x14ac:dyDescent="0.3">
      <c r="F710" s="16"/>
    </row>
    <row r="711" spans="6:6" x14ac:dyDescent="0.3">
      <c r="F711" s="16"/>
    </row>
    <row r="712" spans="6:6" x14ac:dyDescent="0.3">
      <c r="F712" s="16"/>
    </row>
    <row r="713" spans="6:6" x14ac:dyDescent="0.3">
      <c r="F713" s="16"/>
    </row>
    <row r="714" spans="6:6" x14ac:dyDescent="0.3">
      <c r="F714" s="16"/>
    </row>
    <row r="715" spans="6:6" x14ac:dyDescent="0.3">
      <c r="F715" s="16"/>
    </row>
    <row r="716" spans="6:6" x14ac:dyDescent="0.3">
      <c r="F716" s="16"/>
    </row>
    <row r="717" spans="6:6" x14ac:dyDescent="0.3">
      <c r="F717" s="16"/>
    </row>
    <row r="718" spans="6:6" x14ac:dyDescent="0.3">
      <c r="F718" s="16"/>
    </row>
    <row r="719" spans="6:6" x14ac:dyDescent="0.3">
      <c r="F719" s="16"/>
    </row>
    <row r="720" spans="6:6" x14ac:dyDescent="0.3">
      <c r="F720" s="16"/>
    </row>
    <row r="721" spans="6:6" x14ac:dyDescent="0.3">
      <c r="F721" s="16"/>
    </row>
    <row r="722" spans="6:6" x14ac:dyDescent="0.3">
      <c r="F722" s="16"/>
    </row>
    <row r="723" spans="6:6" x14ac:dyDescent="0.3">
      <c r="F723" s="16"/>
    </row>
    <row r="724" spans="6:6" x14ac:dyDescent="0.3">
      <c r="F724" s="16"/>
    </row>
    <row r="725" spans="6:6" x14ac:dyDescent="0.3">
      <c r="F725" s="16"/>
    </row>
    <row r="726" spans="6:6" x14ac:dyDescent="0.3">
      <c r="F726" s="16"/>
    </row>
    <row r="727" spans="6:6" x14ac:dyDescent="0.3">
      <c r="F727" s="16"/>
    </row>
    <row r="728" spans="6:6" x14ac:dyDescent="0.3">
      <c r="F728" s="16"/>
    </row>
    <row r="729" spans="6:6" x14ac:dyDescent="0.3">
      <c r="F729" s="16"/>
    </row>
    <row r="730" spans="6:6" x14ac:dyDescent="0.3">
      <c r="F730" s="16"/>
    </row>
    <row r="731" spans="6:6" x14ac:dyDescent="0.3">
      <c r="F731" s="16"/>
    </row>
    <row r="732" spans="6:6" x14ac:dyDescent="0.3">
      <c r="F732" s="16"/>
    </row>
    <row r="733" spans="6:6" x14ac:dyDescent="0.3">
      <c r="F733" s="16"/>
    </row>
    <row r="734" spans="6:6" x14ac:dyDescent="0.3">
      <c r="F734" s="16"/>
    </row>
    <row r="735" spans="6:6" x14ac:dyDescent="0.3">
      <c r="F735" s="16"/>
    </row>
    <row r="736" spans="6:6" x14ac:dyDescent="0.3">
      <c r="F736" s="16"/>
    </row>
    <row r="737" spans="6:6" x14ac:dyDescent="0.3">
      <c r="F737" s="16"/>
    </row>
    <row r="738" spans="6:6" x14ac:dyDescent="0.3">
      <c r="F738" s="16"/>
    </row>
    <row r="739" spans="6:6" x14ac:dyDescent="0.3">
      <c r="F739" s="16"/>
    </row>
    <row r="740" spans="6:6" x14ac:dyDescent="0.3">
      <c r="F740" s="16"/>
    </row>
    <row r="741" spans="6:6" x14ac:dyDescent="0.3">
      <c r="F741" s="16"/>
    </row>
    <row r="742" spans="6:6" x14ac:dyDescent="0.3">
      <c r="F742" s="16"/>
    </row>
    <row r="743" spans="6:6" x14ac:dyDescent="0.3">
      <c r="F743" s="16"/>
    </row>
    <row r="744" spans="6:6" x14ac:dyDescent="0.3">
      <c r="F744" s="16"/>
    </row>
    <row r="745" spans="6:6" x14ac:dyDescent="0.3">
      <c r="F745" s="16"/>
    </row>
    <row r="746" spans="6:6" x14ac:dyDescent="0.3">
      <c r="F746" s="16"/>
    </row>
    <row r="747" spans="6:6" x14ac:dyDescent="0.3">
      <c r="F747" s="16"/>
    </row>
    <row r="748" spans="6:6" x14ac:dyDescent="0.3">
      <c r="F748" s="16"/>
    </row>
    <row r="749" spans="6:6" x14ac:dyDescent="0.3">
      <c r="F749" s="16"/>
    </row>
    <row r="750" spans="6:6" x14ac:dyDescent="0.3">
      <c r="F750" s="16"/>
    </row>
    <row r="751" spans="6:6" x14ac:dyDescent="0.3">
      <c r="F751" s="16"/>
    </row>
    <row r="752" spans="6:6" x14ac:dyDescent="0.3">
      <c r="F752" s="16"/>
    </row>
    <row r="753" spans="6:6" x14ac:dyDescent="0.3">
      <c r="F753" s="16"/>
    </row>
    <row r="754" spans="6:6" x14ac:dyDescent="0.3">
      <c r="F754" s="16"/>
    </row>
    <row r="755" spans="6:6" x14ac:dyDescent="0.3">
      <c r="F755" s="16"/>
    </row>
    <row r="756" spans="6:6" x14ac:dyDescent="0.3">
      <c r="F756" s="16"/>
    </row>
    <row r="757" spans="6:6" x14ac:dyDescent="0.3">
      <c r="F757" s="16"/>
    </row>
    <row r="758" spans="6:6" x14ac:dyDescent="0.3">
      <c r="F758" s="16"/>
    </row>
    <row r="759" spans="6:6" x14ac:dyDescent="0.3">
      <c r="F759" s="16"/>
    </row>
    <row r="760" spans="6:6" x14ac:dyDescent="0.3">
      <c r="F760" s="16"/>
    </row>
    <row r="761" spans="6:6" x14ac:dyDescent="0.3">
      <c r="F761" s="16"/>
    </row>
    <row r="762" spans="6:6" x14ac:dyDescent="0.3">
      <c r="F762" s="16"/>
    </row>
    <row r="763" spans="6:6" x14ac:dyDescent="0.3">
      <c r="F763" s="16"/>
    </row>
    <row r="764" spans="6:6" x14ac:dyDescent="0.3">
      <c r="F764" s="16"/>
    </row>
    <row r="765" spans="6:6" x14ac:dyDescent="0.3">
      <c r="F765" s="16"/>
    </row>
    <row r="766" spans="6:6" x14ac:dyDescent="0.3">
      <c r="F766" s="16"/>
    </row>
    <row r="767" spans="6:6" x14ac:dyDescent="0.3">
      <c r="F767" s="16"/>
    </row>
    <row r="768" spans="6:6" x14ac:dyDescent="0.3">
      <c r="F768" s="16"/>
    </row>
    <row r="769" spans="6:6" x14ac:dyDescent="0.3">
      <c r="F769" s="16"/>
    </row>
    <row r="770" spans="6:6" x14ac:dyDescent="0.3">
      <c r="F770" s="16"/>
    </row>
    <row r="771" spans="6:6" x14ac:dyDescent="0.3">
      <c r="F771" s="16"/>
    </row>
    <row r="772" spans="6:6" x14ac:dyDescent="0.3">
      <c r="F772" s="16"/>
    </row>
    <row r="773" spans="6:6" x14ac:dyDescent="0.3">
      <c r="F773" s="16"/>
    </row>
    <row r="774" spans="6:6" x14ac:dyDescent="0.3">
      <c r="F774" s="16"/>
    </row>
    <row r="775" spans="6:6" x14ac:dyDescent="0.3">
      <c r="F775" s="16"/>
    </row>
    <row r="776" spans="6:6" x14ac:dyDescent="0.3">
      <c r="F776" s="16"/>
    </row>
    <row r="777" spans="6:6" x14ac:dyDescent="0.3">
      <c r="F777" s="16"/>
    </row>
    <row r="778" spans="6:6" x14ac:dyDescent="0.3">
      <c r="F778" s="16"/>
    </row>
    <row r="779" spans="6:6" x14ac:dyDescent="0.3">
      <c r="F779" s="16"/>
    </row>
    <row r="780" spans="6:6" x14ac:dyDescent="0.3">
      <c r="F780" s="16"/>
    </row>
    <row r="781" spans="6:6" x14ac:dyDescent="0.3">
      <c r="F781" s="16"/>
    </row>
    <row r="782" spans="6:6" x14ac:dyDescent="0.3">
      <c r="F782" s="16"/>
    </row>
    <row r="783" spans="6:6" x14ac:dyDescent="0.3">
      <c r="F783" s="16"/>
    </row>
    <row r="784" spans="6:6" x14ac:dyDescent="0.3">
      <c r="F784" s="16"/>
    </row>
    <row r="785" spans="6:6" x14ac:dyDescent="0.3">
      <c r="F785" s="16"/>
    </row>
    <row r="786" spans="6:6" x14ac:dyDescent="0.3">
      <c r="F786" s="16"/>
    </row>
    <row r="787" spans="6:6" x14ac:dyDescent="0.3">
      <c r="F787" s="16"/>
    </row>
    <row r="788" spans="6:6" x14ac:dyDescent="0.3">
      <c r="F788" s="16"/>
    </row>
    <row r="789" spans="6:6" x14ac:dyDescent="0.3">
      <c r="F789" s="16"/>
    </row>
    <row r="790" spans="6:6" x14ac:dyDescent="0.3">
      <c r="F790" s="16"/>
    </row>
    <row r="791" spans="6:6" x14ac:dyDescent="0.3">
      <c r="F791" s="16"/>
    </row>
    <row r="792" spans="6:6" x14ac:dyDescent="0.3">
      <c r="F792" s="16"/>
    </row>
    <row r="793" spans="6:6" x14ac:dyDescent="0.3">
      <c r="F793" s="16"/>
    </row>
    <row r="794" spans="6:6" x14ac:dyDescent="0.3">
      <c r="F794" s="16"/>
    </row>
    <row r="795" spans="6:6" x14ac:dyDescent="0.3">
      <c r="F795" s="16"/>
    </row>
    <row r="796" spans="6:6" x14ac:dyDescent="0.3">
      <c r="F796" s="16"/>
    </row>
    <row r="797" spans="6:6" x14ac:dyDescent="0.3">
      <c r="F797" s="16"/>
    </row>
    <row r="798" spans="6:6" x14ac:dyDescent="0.3">
      <c r="F798" s="16"/>
    </row>
    <row r="799" spans="6:6" x14ac:dyDescent="0.3">
      <c r="F799" s="16"/>
    </row>
    <row r="800" spans="6:6" x14ac:dyDescent="0.3">
      <c r="F800" s="16"/>
    </row>
    <row r="801" spans="6:6" x14ac:dyDescent="0.3">
      <c r="F801" s="16"/>
    </row>
    <row r="802" spans="6:6" x14ac:dyDescent="0.3">
      <c r="F802" s="16"/>
    </row>
    <row r="803" spans="6:6" x14ac:dyDescent="0.3">
      <c r="F803" s="16"/>
    </row>
    <row r="804" spans="6:6" x14ac:dyDescent="0.3">
      <c r="F804" s="16"/>
    </row>
    <row r="805" spans="6:6" x14ac:dyDescent="0.3">
      <c r="F805" s="16"/>
    </row>
    <row r="806" spans="6:6" x14ac:dyDescent="0.3">
      <c r="F806" s="16"/>
    </row>
    <row r="807" spans="6:6" x14ac:dyDescent="0.3">
      <c r="F807" s="16"/>
    </row>
    <row r="808" spans="6:6" x14ac:dyDescent="0.3">
      <c r="F808" s="16"/>
    </row>
    <row r="809" spans="6:6" x14ac:dyDescent="0.3">
      <c r="F809" s="16"/>
    </row>
    <row r="810" spans="6:6" x14ac:dyDescent="0.3">
      <c r="F810" s="16"/>
    </row>
    <row r="811" spans="6:6" x14ac:dyDescent="0.3">
      <c r="F811" s="16"/>
    </row>
    <row r="812" spans="6:6" x14ac:dyDescent="0.3">
      <c r="F812" s="16"/>
    </row>
    <row r="813" spans="6:6" x14ac:dyDescent="0.3">
      <c r="F813" s="16"/>
    </row>
    <row r="814" spans="6:6" x14ac:dyDescent="0.3">
      <c r="F814" s="16"/>
    </row>
    <row r="815" spans="6:6" x14ac:dyDescent="0.3">
      <c r="F815" s="16"/>
    </row>
    <row r="816" spans="6:6" x14ac:dyDescent="0.3">
      <c r="F816" s="16"/>
    </row>
    <row r="817" spans="6:6" x14ac:dyDescent="0.3">
      <c r="F817" s="16"/>
    </row>
    <row r="818" spans="6:6" x14ac:dyDescent="0.3">
      <c r="F818" s="16"/>
    </row>
    <row r="819" spans="6:6" x14ac:dyDescent="0.3">
      <c r="F819" s="16"/>
    </row>
    <row r="820" spans="6:6" x14ac:dyDescent="0.3">
      <c r="F820" s="16"/>
    </row>
    <row r="821" spans="6:6" x14ac:dyDescent="0.3">
      <c r="F821" s="16"/>
    </row>
    <row r="822" spans="6:6" x14ac:dyDescent="0.3">
      <c r="F822" s="16"/>
    </row>
    <row r="823" spans="6:6" x14ac:dyDescent="0.3">
      <c r="F823" s="16"/>
    </row>
    <row r="824" spans="6:6" x14ac:dyDescent="0.3">
      <c r="F824" s="16"/>
    </row>
    <row r="825" spans="6:6" x14ac:dyDescent="0.3">
      <c r="F825" s="16"/>
    </row>
    <row r="826" spans="6:6" x14ac:dyDescent="0.3">
      <c r="F826" s="16"/>
    </row>
    <row r="827" spans="6:6" x14ac:dyDescent="0.3">
      <c r="F827" s="16"/>
    </row>
    <row r="828" spans="6:6" x14ac:dyDescent="0.3">
      <c r="F828" s="16"/>
    </row>
    <row r="829" spans="6:6" x14ac:dyDescent="0.3">
      <c r="F829" s="16"/>
    </row>
    <row r="830" spans="6:6" x14ac:dyDescent="0.3">
      <c r="F830" s="16"/>
    </row>
    <row r="831" spans="6:6" x14ac:dyDescent="0.3">
      <c r="F831" s="16"/>
    </row>
    <row r="832" spans="6:6" x14ac:dyDescent="0.3">
      <c r="F832" s="16"/>
    </row>
    <row r="833" spans="6:6" x14ac:dyDescent="0.3">
      <c r="F833" s="16"/>
    </row>
    <row r="834" spans="6:6" x14ac:dyDescent="0.3">
      <c r="F834" s="16"/>
    </row>
    <row r="835" spans="6:6" x14ac:dyDescent="0.3">
      <c r="F835" s="16"/>
    </row>
    <row r="836" spans="6:6" x14ac:dyDescent="0.3">
      <c r="F836" s="16"/>
    </row>
    <row r="837" spans="6:6" x14ac:dyDescent="0.3">
      <c r="F837" s="16"/>
    </row>
    <row r="838" spans="6:6" x14ac:dyDescent="0.3">
      <c r="F838" s="16"/>
    </row>
    <row r="839" spans="6:6" x14ac:dyDescent="0.3">
      <c r="F839" s="16"/>
    </row>
    <row r="840" spans="6:6" x14ac:dyDescent="0.3">
      <c r="F840" s="16"/>
    </row>
    <row r="841" spans="6:6" x14ac:dyDescent="0.3">
      <c r="F841" s="16"/>
    </row>
    <row r="842" spans="6:6" x14ac:dyDescent="0.3">
      <c r="F842" s="16"/>
    </row>
    <row r="843" spans="6:6" x14ac:dyDescent="0.3">
      <c r="F843" s="16"/>
    </row>
    <row r="844" spans="6:6" x14ac:dyDescent="0.3">
      <c r="F844" s="16"/>
    </row>
    <row r="845" spans="6:6" x14ac:dyDescent="0.3">
      <c r="F845" s="16"/>
    </row>
    <row r="846" spans="6:6" x14ac:dyDescent="0.3">
      <c r="F846" s="16"/>
    </row>
    <row r="847" spans="6:6" x14ac:dyDescent="0.3">
      <c r="F847" s="16"/>
    </row>
    <row r="848" spans="6:6" x14ac:dyDescent="0.3">
      <c r="F848" s="16"/>
    </row>
    <row r="849" spans="6:6" x14ac:dyDescent="0.3">
      <c r="F849" s="16"/>
    </row>
    <row r="850" spans="6:6" x14ac:dyDescent="0.3">
      <c r="F850" s="16"/>
    </row>
    <row r="851" spans="6:6" x14ac:dyDescent="0.3">
      <c r="F851" s="16"/>
    </row>
    <row r="852" spans="6:6" x14ac:dyDescent="0.3">
      <c r="F852" s="16"/>
    </row>
    <row r="853" spans="6:6" x14ac:dyDescent="0.3">
      <c r="F853" s="16"/>
    </row>
    <row r="854" spans="6:6" x14ac:dyDescent="0.3">
      <c r="F854" s="16"/>
    </row>
    <row r="855" spans="6:6" x14ac:dyDescent="0.3">
      <c r="F855" s="16"/>
    </row>
    <row r="856" spans="6:6" x14ac:dyDescent="0.3">
      <c r="F856" s="16"/>
    </row>
    <row r="857" spans="6:6" x14ac:dyDescent="0.3">
      <c r="F857" s="16"/>
    </row>
    <row r="858" spans="6:6" x14ac:dyDescent="0.3">
      <c r="F858" s="16"/>
    </row>
    <row r="859" spans="6:6" x14ac:dyDescent="0.3">
      <c r="F859" s="16"/>
    </row>
    <row r="860" spans="6:6" x14ac:dyDescent="0.3">
      <c r="F860" s="16"/>
    </row>
    <row r="861" spans="6:6" x14ac:dyDescent="0.3">
      <c r="F861" s="16"/>
    </row>
    <row r="862" spans="6:6" x14ac:dyDescent="0.3">
      <c r="F862" s="16"/>
    </row>
    <row r="863" spans="6:6" x14ac:dyDescent="0.3">
      <c r="F863" s="16"/>
    </row>
    <row r="864" spans="6:6" x14ac:dyDescent="0.3">
      <c r="F864" s="16"/>
    </row>
    <row r="865" spans="6:6" x14ac:dyDescent="0.3">
      <c r="F865" s="16"/>
    </row>
    <row r="866" spans="6:6" x14ac:dyDescent="0.3">
      <c r="F866" s="16"/>
    </row>
    <row r="867" spans="6:6" x14ac:dyDescent="0.3">
      <c r="F867" s="16"/>
    </row>
    <row r="868" spans="6:6" x14ac:dyDescent="0.3">
      <c r="F868" s="16"/>
    </row>
    <row r="869" spans="6:6" x14ac:dyDescent="0.3">
      <c r="F869" s="16"/>
    </row>
    <row r="870" spans="6:6" x14ac:dyDescent="0.3">
      <c r="F870" s="16"/>
    </row>
    <row r="871" spans="6:6" x14ac:dyDescent="0.3">
      <c r="F871" s="16"/>
    </row>
    <row r="872" spans="6:6" x14ac:dyDescent="0.3">
      <c r="F872" s="16"/>
    </row>
    <row r="873" spans="6:6" x14ac:dyDescent="0.3">
      <c r="F873" s="16"/>
    </row>
    <row r="874" spans="6:6" x14ac:dyDescent="0.3">
      <c r="F874" s="16"/>
    </row>
    <row r="875" spans="6:6" x14ac:dyDescent="0.3">
      <c r="F875" s="16"/>
    </row>
    <row r="876" spans="6:6" x14ac:dyDescent="0.3">
      <c r="F876" s="16"/>
    </row>
    <row r="877" spans="6:6" x14ac:dyDescent="0.3">
      <c r="F877" s="16"/>
    </row>
    <row r="878" spans="6:6" x14ac:dyDescent="0.3">
      <c r="F878" s="16"/>
    </row>
    <row r="879" spans="6:6" x14ac:dyDescent="0.3">
      <c r="F879" s="16"/>
    </row>
    <row r="880" spans="6:6" x14ac:dyDescent="0.3">
      <c r="F880" s="16"/>
    </row>
    <row r="881" spans="6:6" x14ac:dyDescent="0.3">
      <c r="F881" s="16"/>
    </row>
    <row r="882" spans="6:6" x14ac:dyDescent="0.3">
      <c r="F882" s="16"/>
    </row>
    <row r="883" spans="6:6" x14ac:dyDescent="0.3">
      <c r="F883" s="16"/>
    </row>
    <row r="884" spans="6:6" x14ac:dyDescent="0.3">
      <c r="F884" s="16"/>
    </row>
    <row r="885" spans="6:6" x14ac:dyDescent="0.3">
      <c r="F885" s="16"/>
    </row>
    <row r="886" spans="6:6" x14ac:dyDescent="0.3">
      <c r="F886" s="16"/>
    </row>
    <row r="887" spans="6:6" x14ac:dyDescent="0.3">
      <c r="F887" s="16"/>
    </row>
    <row r="888" spans="6:6" x14ac:dyDescent="0.3">
      <c r="F888" s="16"/>
    </row>
    <row r="889" spans="6:6" x14ac:dyDescent="0.3">
      <c r="F889" s="16"/>
    </row>
    <row r="890" spans="6:6" x14ac:dyDescent="0.3">
      <c r="F890" s="16"/>
    </row>
    <row r="891" spans="6:6" x14ac:dyDescent="0.3">
      <c r="F891" s="16"/>
    </row>
    <row r="892" spans="6:6" x14ac:dyDescent="0.3">
      <c r="F892" s="16"/>
    </row>
    <row r="893" spans="6:6" x14ac:dyDescent="0.3">
      <c r="F893" s="16"/>
    </row>
    <row r="894" spans="6:6" x14ac:dyDescent="0.3">
      <c r="F894" s="16"/>
    </row>
    <row r="895" spans="6:6" x14ac:dyDescent="0.3">
      <c r="F895" s="16"/>
    </row>
    <row r="896" spans="6:6" x14ac:dyDescent="0.3">
      <c r="F896" s="16"/>
    </row>
    <row r="897" spans="6:6" x14ac:dyDescent="0.3">
      <c r="F897" s="16"/>
    </row>
    <row r="898" spans="6:6" x14ac:dyDescent="0.3">
      <c r="F898" s="16"/>
    </row>
    <row r="899" spans="6:6" x14ac:dyDescent="0.3">
      <c r="F899" s="16"/>
    </row>
    <row r="900" spans="6:6" x14ac:dyDescent="0.3">
      <c r="F900" s="16"/>
    </row>
    <row r="901" spans="6:6" x14ac:dyDescent="0.3">
      <c r="F901" s="16"/>
    </row>
    <row r="902" spans="6:6" x14ac:dyDescent="0.3">
      <c r="F902" s="16"/>
    </row>
    <row r="903" spans="6:6" x14ac:dyDescent="0.3">
      <c r="F903" s="16"/>
    </row>
    <row r="904" spans="6:6" x14ac:dyDescent="0.3">
      <c r="F904" s="16"/>
    </row>
    <row r="905" spans="6:6" x14ac:dyDescent="0.3">
      <c r="F905" s="16"/>
    </row>
    <row r="906" spans="6:6" x14ac:dyDescent="0.3">
      <c r="F906" s="16"/>
    </row>
    <row r="907" spans="6:6" x14ac:dyDescent="0.3">
      <c r="F907" s="16"/>
    </row>
    <row r="908" spans="6:6" x14ac:dyDescent="0.3">
      <c r="F908" s="16"/>
    </row>
    <row r="909" spans="6:6" x14ac:dyDescent="0.3">
      <c r="F909" s="16"/>
    </row>
    <row r="910" spans="6:6" x14ac:dyDescent="0.3">
      <c r="F910" s="16"/>
    </row>
    <row r="911" spans="6:6" x14ac:dyDescent="0.3">
      <c r="F911" s="16"/>
    </row>
    <row r="912" spans="6:6" x14ac:dyDescent="0.3">
      <c r="F912" s="16"/>
    </row>
    <row r="913" spans="6:6" x14ac:dyDescent="0.3">
      <c r="F913" s="16"/>
    </row>
    <row r="914" spans="6:6" x14ac:dyDescent="0.3">
      <c r="F914" s="16"/>
    </row>
    <row r="915" spans="6:6" x14ac:dyDescent="0.3">
      <c r="F915" s="16"/>
    </row>
    <row r="916" spans="6:6" x14ac:dyDescent="0.3">
      <c r="F916" s="16"/>
    </row>
    <row r="917" spans="6:6" x14ac:dyDescent="0.3">
      <c r="F917" s="16"/>
    </row>
    <row r="918" spans="6:6" x14ac:dyDescent="0.3">
      <c r="F918" s="16"/>
    </row>
    <row r="919" spans="6:6" x14ac:dyDescent="0.3">
      <c r="F919" s="16"/>
    </row>
    <row r="920" spans="6:6" x14ac:dyDescent="0.3">
      <c r="F920" s="16"/>
    </row>
    <row r="921" spans="6:6" x14ac:dyDescent="0.3">
      <c r="F921" s="16"/>
    </row>
    <row r="922" spans="6:6" x14ac:dyDescent="0.3">
      <c r="F922" s="16"/>
    </row>
    <row r="923" spans="6:6" x14ac:dyDescent="0.3">
      <c r="F923" s="16"/>
    </row>
    <row r="924" spans="6:6" x14ac:dyDescent="0.3">
      <c r="F924" s="16"/>
    </row>
    <row r="925" spans="6:6" x14ac:dyDescent="0.3">
      <c r="F925" s="16"/>
    </row>
    <row r="926" spans="6:6" x14ac:dyDescent="0.3">
      <c r="F926" s="16"/>
    </row>
    <row r="927" spans="6:6" x14ac:dyDescent="0.3">
      <c r="F927" s="16"/>
    </row>
    <row r="928" spans="6:6" x14ac:dyDescent="0.3">
      <c r="F928" s="16"/>
    </row>
    <row r="929" spans="6:6" x14ac:dyDescent="0.3">
      <c r="F929" s="16"/>
    </row>
    <row r="930" spans="6:6" x14ac:dyDescent="0.3">
      <c r="F930" s="16"/>
    </row>
    <row r="931" spans="6:6" x14ac:dyDescent="0.3">
      <c r="F931" s="16"/>
    </row>
    <row r="932" spans="6:6" x14ac:dyDescent="0.3">
      <c r="F932" s="16"/>
    </row>
    <row r="933" spans="6:6" x14ac:dyDescent="0.3">
      <c r="F933" s="16"/>
    </row>
    <row r="934" spans="6:6" x14ac:dyDescent="0.3">
      <c r="F934" s="16"/>
    </row>
    <row r="935" spans="6:6" x14ac:dyDescent="0.3">
      <c r="F935" s="16"/>
    </row>
    <row r="936" spans="6:6" x14ac:dyDescent="0.3">
      <c r="F936" s="16"/>
    </row>
    <row r="937" spans="6:6" x14ac:dyDescent="0.3">
      <c r="F937" s="16"/>
    </row>
    <row r="938" spans="6:6" x14ac:dyDescent="0.3">
      <c r="F938" s="16"/>
    </row>
    <row r="939" spans="6:6" x14ac:dyDescent="0.3">
      <c r="F939" s="16"/>
    </row>
    <row r="940" spans="6:6" x14ac:dyDescent="0.3">
      <c r="F940" s="16"/>
    </row>
    <row r="941" spans="6:6" x14ac:dyDescent="0.3">
      <c r="F941" s="16"/>
    </row>
    <row r="942" spans="6:6" x14ac:dyDescent="0.3">
      <c r="F942" s="16"/>
    </row>
    <row r="943" spans="6:6" x14ac:dyDescent="0.3">
      <c r="F943" s="16"/>
    </row>
    <row r="944" spans="6:6" x14ac:dyDescent="0.3">
      <c r="F944" s="16"/>
    </row>
    <row r="945" spans="6:6" x14ac:dyDescent="0.3">
      <c r="F945" s="16"/>
    </row>
    <row r="946" spans="6:6" x14ac:dyDescent="0.3">
      <c r="F946" s="16"/>
    </row>
    <row r="947" spans="6:6" x14ac:dyDescent="0.3">
      <c r="F947" s="16"/>
    </row>
    <row r="948" spans="6:6" x14ac:dyDescent="0.3">
      <c r="F948" s="16"/>
    </row>
    <row r="949" spans="6:6" x14ac:dyDescent="0.3">
      <c r="F949" s="16"/>
    </row>
    <row r="950" spans="6:6" x14ac:dyDescent="0.3">
      <c r="F950" s="16"/>
    </row>
    <row r="951" spans="6:6" x14ac:dyDescent="0.3">
      <c r="F951" s="16"/>
    </row>
    <row r="952" spans="6:6" x14ac:dyDescent="0.3">
      <c r="F952" s="16"/>
    </row>
    <row r="953" spans="6:6" x14ac:dyDescent="0.3">
      <c r="F953" s="16"/>
    </row>
    <row r="954" spans="6:6" x14ac:dyDescent="0.3">
      <c r="F954" s="16"/>
    </row>
    <row r="955" spans="6:6" x14ac:dyDescent="0.3">
      <c r="F955" s="16"/>
    </row>
    <row r="956" spans="6:6" x14ac:dyDescent="0.3">
      <c r="F956" s="16"/>
    </row>
    <row r="957" spans="6:6" x14ac:dyDescent="0.3">
      <c r="F957" s="16"/>
    </row>
    <row r="958" spans="6:6" x14ac:dyDescent="0.3">
      <c r="F958" s="16"/>
    </row>
    <row r="959" spans="6:6" x14ac:dyDescent="0.3">
      <c r="F959" s="16"/>
    </row>
    <row r="960" spans="6:6" x14ac:dyDescent="0.3">
      <c r="F960" s="16"/>
    </row>
    <row r="961" spans="6:6" x14ac:dyDescent="0.3">
      <c r="F961" s="16"/>
    </row>
    <row r="962" spans="6:6" x14ac:dyDescent="0.3">
      <c r="F962" s="16"/>
    </row>
    <row r="963" spans="6:6" x14ac:dyDescent="0.3">
      <c r="F963" s="16"/>
    </row>
    <row r="964" spans="6:6" x14ac:dyDescent="0.3">
      <c r="F964" s="16"/>
    </row>
    <row r="965" spans="6:6" x14ac:dyDescent="0.3">
      <c r="F965" s="16"/>
    </row>
    <row r="966" spans="6:6" x14ac:dyDescent="0.3">
      <c r="F966" s="16"/>
    </row>
    <row r="967" spans="6:6" x14ac:dyDescent="0.3">
      <c r="F967" s="16"/>
    </row>
    <row r="968" spans="6:6" x14ac:dyDescent="0.3">
      <c r="F968" s="16"/>
    </row>
    <row r="969" spans="6:6" x14ac:dyDescent="0.3">
      <c r="F969" s="16"/>
    </row>
    <row r="970" spans="6:6" x14ac:dyDescent="0.3">
      <c r="F970" s="16"/>
    </row>
    <row r="971" spans="6:6" x14ac:dyDescent="0.3">
      <c r="F971" s="16"/>
    </row>
    <row r="972" spans="6:6" x14ac:dyDescent="0.3">
      <c r="F972" s="16"/>
    </row>
    <row r="973" spans="6:6" x14ac:dyDescent="0.3">
      <c r="F973" s="16"/>
    </row>
    <row r="974" spans="6:6" x14ac:dyDescent="0.3">
      <c r="F974" s="16"/>
    </row>
    <row r="975" spans="6:6" x14ac:dyDescent="0.3">
      <c r="F975" s="16"/>
    </row>
    <row r="976" spans="6:6" x14ac:dyDescent="0.3">
      <c r="F976" s="16"/>
    </row>
    <row r="977" spans="6:6" x14ac:dyDescent="0.3">
      <c r="F977" s="16"/>
    </row>
    <row r="978" spans="6:6" x14ac:dyDescent="0.3">
      <c r="F978" s="16"/>
    </row>
    <row r="979" spans="6:6" x14ac:dyDescent="0.3">
      <c r="F979" s="16"/>
    </row>
    <row r="980" spans="6:6" x14ac:dyDescent="0.3">
      <c r="F980" s="16"/>
    </row>
    <row r="981" spans="6:6" x14ac:dyDescent="0.3">
      <c r="F981" s="16"/>
    </row>
    <row r="982" spans="6:6" x14ac:dyDescent="0.3">
      <c r="F982" s="16"/>
    </row>
    <row r="983" spans="6:6" x14ac:dyDescent="0.3">
      <c r="F983" s="16"/>
    </row>
    <row r="984" spans="6:6" x14ac:dyDescent="0.3">
      <c r="F984" s="16"/>
    </row>
    <row r="985" spans="6:6" x14ac:dyDescent="0.3">
      <c r="F985" s="16"/>
    </row>
    <row r="986" spans="6:6" x14ac:dyDescent="0.3">
      <c r="F986" s="16"/>
    </row>
    <row r="987" spans="6:6" x14ac:dyDescent="0.3">
      <c r="F987" s="16"/>
    </row>
    <row r="988" spans="6:6" x14ac:dyDescent="0.3">
      <c r="F988" s="16"/>
    </row>
    <row r="989" spans="6:6" x14ac:dyDescent="0.3">
      <c r="F989" s="16"/>
    </row>
    <row r="990" spans="6:6" x14ac:dyDescent="0.3">
      <c r="F990" s="16"/>
    </row>
    <row r="991" spans="6:6" x14ac:dyDescent="0.3">
      <c r="F991" s="16"/>
    </row>
    <row r="992" spans="6:6" x14ac:dyDescent="0.3">
      <c r="F992" s="16"/>
    </row>
    <row r="993" spans="6:6" x14ac:dyDescent="0.3">
      <c r="F993" s="16"/>
    </row>
    <row r="994" spans="6:6" x14ac:dyDescent="0.3">
      <c r="F994" s="16"/>
    </row>
    <row r="995" spans="6:6" x14ac:dyDescent="0.3">
      <c r="F995" s="16"/>
    </row>
    <row r="996" spans="6:6" x14ac:dyDescent="0.3">
      <c r="F996" s="16"/>
    </row>
  </sheetData>
  <autoFilter ref="A1:F997" xr:uid="{3DA342C5-EE08-5142-9C6D-79A3172A852D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C0B3-459A-1242-9E87-ED634048E939}">
  <dimension ref="A1:R34"/>
  <sheetViews>
    <sheetView topLeftCell="G11" workbookViewId="0">
      <selection activeCell="N40" sqref="N40"/>
    </sheetView>
  </sheetViews>
  <sheetFormatPr defaultColWidth="11.19921875" defaultRowHeight="15.6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50</v>
      </c>
      <c r="G1" t="s">
        <v>51</v>
      </c>
      <c r="H1" t="s">
        <v>52</v>
      </c>
      <c r="J1" t="s">
        <v>7</v>
      </c>
    </row>
    <row r="2" spans="1:18" ht="16.2" thickBot="1" x14ac:dyDescent="0.35">
      <c r="A2">
        <v>5427</v>
      </c>
      <c r="B2">
        <v>2208</v>
      </c>
      <c r="C2">
        <v>239.06</v>
      </c>
      <c r="D2" s="1">
        <v>42.862676999999984</v>
      </c>
      <c r="E2">
        <v>283478</v>
      </c>
      <c r="F2" s="16">
        <v>1.1005306210000001</v>
      </c>
      <c r="G2">
        <f t="shared" ref="G2:G11" si="0">F2</f>
        <v>1.1005306210000001</v>
      </c>
      <c r="H2">
        <f t="shared" ref="H2:H11" si="1">1/G2</f>
        <v>0.908652590776027</v>
      </c>
    </row>
    <row r="3" spans="1:18" x14ac:dyDescent="0.3">
      <c r="A3">
        <v>5433</v>
      </c>
      <c r="B3">
        <v>2028</v>
      </c>
      <c r="C3">
        <v>208.65899999999999</v>
      </c>
      <c r="D3" s="1">
        <v>43.101736999999986</v>
      </c>
      <c r="E3">
        <v>283548</v>
      </c>
      <c r="F3" s="16">
        <v>1.0710752370000001</v>
      </c>
      <c r="G3">
        <f t="shared" si="0"/>
        <v>1.0710752370000001</v>
      </c>
      <c r="H3">
        <f t="shared" si="1"/>
        <v>0.93364122841727126</v>
      </c>
      <c r="J3" s="13" t="s">
        <v>8</v>
      </c>
      <c r="K3" s="13"/>
    </row>
    <row r="4" spans="1:18" x14ac:dyDescent="0.3">
      <c r="A4">
        <v>5437</v>
      </c>
      <c r="B4">
        <v>2208</v>
      </c>
      <c r="C4">
        <v>234.76899999999998</v>
      </c>
      <c r="D4" s="1">
        <v>43.310395999999983</v>
      </c>
      <c r="E4">
        <v>283672</v>
      </c>
      <c r="F4" s="16">
        <v>1.073115332</v>
      </c>
      <c r="G4">
        <f t="shared" si="0"/>
        <v>1.073115332</v>
      </c>
      <c r="H4">
        <f t="shared" si="1"/>
        <v>0.93186628704322716</v>
      </c>
      <c r="J4" s="10" t="s">
        <v>9</v>
      </c>
      <c r="K4" s="10">
        <v>0.70492650302856974</v>
      </c>
    </row>
    <row r="5" spans="1:18" x14ac:dyDescent="0.3">
      <c r="A5">
        <v>5439</v>
      </c>
      <c r="B5">
        <v>2208</v>
      </c>
      <c r="C5">
        <v>422.38599999999997</v>
      </c>
      <c r="D5" s="1">
        <v>43.545164999999983</v>
      </c>
      <c r="E5">
        <v>283818</v>
      </c>
      <c r="F5" s="16">
        <v>1.0749548879999999</v>
      </c>
      <c r="G5">
        <f t="shared" si="0"/>
        <v>1.0749548879999999</v>
      </c>
      <c r="H5">
        <f t="shared" si="1"/>
        <v>0.93027159666257553</v>
      </c>
      <c r="J5" s="10" t="s">
        <v>10</v>
      </c>
      <c r="K5" s="10">
        <v>0.49692137467208813</v>
      </c>
    </row>
    <row r="6" spans="1:18" x14ac:dyDescent="0.3">
      <c r="A6">
        <v>5441</v>
      </c>
      <c r="B6">
        <v>2208</v>
      </c>
      <c r="C6">
        <v>300.90200000000004</v>
      </c>
      <c r="D6" s="1">
        <v>43.967550999999986</v>
      </c>
      <c r="E6">
        <v>283860</v>
      </c>
      <c r="F6" s="16">
        <v>1.0799091119999999</v>
      </c>
      <c r="G6">
        <f t="shared" si="0"/>
        <v>1.0799091119999999</v>
      </c>
      <c r="H6">
        <f t="shared" si="1"/>
        <v>0.92600385429473075</v>
      </c>
      <c r="J6" s="10" t="s">
        <v>11</v>
      </c>
      <c r="K6" s="10">
        <v>0.43403654650609913</v>
      </c>
    </row>
    <row r="7" spans="1:18" x14ac:dyDescent="0.3">
      <c r="A7">
        <v>5442</v>
      </c>
      <c r="B7">
        <v>2208</v>
      </c>
      <c r="C7">
        <v>449.48099999999999</v>
      </c>
      <c r="D7" s="1">
        <v>44.268452999999987</v>
      </c>
      <c r="E7">
        <v>283876</v>
      </c>
      <c r="F7" s="16">
        <v>1.080518082</v>
      </c>
      <c r="G7">
        <f t="shared" si="0"/>
        <v>1.080518082</v>
      </c>
      <c r="H7">
        <f t="shared" si="1"/>
        <v>0.92548196708474895</v>
      </c>
      <c r="J7" s="10" t="s">
        <v>12</v>
      </c>
      <c r="K7" s="10">
        <v>9.3129231411892745E-3</v>
      </c>
    </row>
    <row r="8" spans="1:18" ht="16.2" thickBot="1" x14ac:dyDescent="0.35">
      <c r="A8">
        <v>5443</v>
      </c>
      <c r="B8">
        <v>2208</v>
      </c>
      <c r="C8">
        <v>468.15499999999997</v>
      </c>
      <c r="D8" s="1">
        <v>44.717933999999985</v>
      </c>
      <c r="E8">
        <v>283884</v>
      </c>
      <c r="F8" s="16">
        <v>1.0877049489999999</v>
      </c>
      <c r="G8">
        <f t="shared" si="0"/>
        <v>1.0877049489999999</v>
      </c>
      <c r="H8">
        <f t="shared" si="1"/>
        <v>0.91936696704319221</v>
      </c>
      <c r="J8" s="11" t="s">
        <v>13</v>
      </c>
      <c r="K8" s="11">
        <v>10</v>
      </c>
    </row>
    <row r="9" spans="1:18" x14ac:dyDescent="0.3">
      <c r="A9">
        <v>5446</v>
      </c>
      <c r="B9">
        <v>2208</v>
      </c>
      <c r="C9">
        <v>344.55799999999999</v>
      </c>
      <c r="D9" s="1">
        <v>45.186088999999988</v>
      </c>
      <c r="E9">
        <v>283933</v>
      </c>
      <c r="F9" s="16">
        <v>1.099477101</v>
      </c>
      <c r="G9">
        <f t="shared" si="0"/>
        <v>1.099477101</v>
      </c>
      <c r="H9">
        <f t="shared" si="1"/>
        <v>0.90952326254951266</v>
      </c>
    </row>
    <row r="10" spans="1:18" ht="16.2" thickBot="1" x14ac:dyDescent="0.35">
      <c r="A10">
        <v>5448</v>
      </c>
      <c r="B10">
        <v>2208</v>
      </c>
      <c r="C10">
        <v>385.03199999999998</v>
      </c>
      <c r="D10" s="1">
        <v>45.530646999999988</v>
      </c>
      <c r="E10">
        <v>283946</v>
      </c>
      <c r="F10" s="16">
        <v>1.1078438960000001</v>
      </c>
      <c r="G10">
        <f t="shared" si="0"/>
        <v>1.1078438960000001</v>
      </c>
      <c r="H10">
        <f t="shared" si="1"/>
        <v>0.90265424904232172</v>
      </c>
      <c r="J10" t="s">
        <v>14</v>
      </c>
    </row>
    <row r="11" spans="1:18" x14ac:dyDescent="0.3">
      <c r="A11">
        <v>5450</v>
      </c>
      <c r="B11">
        <v>2208</v>
      </c>
      <c r="C11">
        <v>114.03099999999999</v>
      </c>
      <c r="D11" s="1">
        <v>45.91567899999999</v>
      </c>
      <c r="E11">
        <v>284006</v>
      </c>
      <c r="F11" s="16">
        <v>1.10964255</v>
      </c>
      <c r="G11">
        <f t="shared" si="0"/>
        <v>1.10964255</v>
      </c>
      <c r="H11">
        <f t="shared" si="1"/>
        <v>0.90119110879444919</v>
      </c>
      <c r="J11" s="12"/>
      <c r="K11" s="12" t="s">
        <v>19</v>
      </c>
      <c r="L11" s="12" t="s">
        <v>20</v>
      </c>
      <c r="M11" s="12" t="s">
        <v>21</v>
      </c>
      <c r="N11" s="12" t="s">
        <v>22</v>
      </c>
      <c r="O11" s="12" t="s">
        <v>23</v>
      </c>
    </row>
    <row r="12" spans="1:18" x14ac:dyDescent="0.3">
      <c r="J12" s="10" t="s">
        <v>15</v>
      </c>
      <c r="K12" s="10">
        <v>1</v>
      </c>
      <c r="L12" s="10">
        <v>6.8535224066831586E-4</v>
      </c>
      <c r="M12" s="10">
        <v>6.8535224066831586E-4</v>
      </c>
      <c r="N12" s="10">
        <v>7.9020868652201584</v>
      </c>
      <c r="O12" s="10">
        <v>2.2805605587789816E-2</v>
      </c>
    </row>
    <row r="13" spans="1:18" x14ac:dyDescent="0.3">
      <c r="J13" s="10" t="s">
        <v>16</v>
      </c>
      <c r="K13" s="10">
        <v>8</v>
      </c>
      <c r="L13" s="10">
        <v>6.9384429946958974E-4</v>
      </c>
      <c r="M13" s="10">
        <v>8.6730537433698718E-5</v>
      </c>
      <c r="N13" s="10"/>
      <c r="O13" s="10"/>
    </row>
    <row r="14" spans="1:18" ht="16.2" thickBot="1" x14ac:dyDescent="0.35">
      <c r="J14" s="11" t="s">
        <v>17</v>
      </c>
      <c r="K14" s="11">
        <v>9</v>
      </c>
      <c r="L14" s="11">
        <v>1.3791965401379056E-3</v>
      </c>
      <c r="M14" s="11"/>
      <c r="N14" s="11"/>
      <c r="O14" s="11"/>
    </row>
    <row r="15" spans="1:18" ht="16.2" thickBot="1" x14ac:dyDescent="0.35"/>
    <row r="16" spans="1:18" x14ac:dyDescent="0.3">
      <c r="J16" s="12"/>
      <c r="K16" s="12" t="s">
        <v>24</v>
      </c>
      <c r="L16" s="12" t="s">
        <v>12</v>
      </c>
      <c r="M16" s="12" t="s">
        <v>25</v>
      </c>
      <c r="N16" s="12" t="s">
        <v>26</v>
      </c>
      <c r="O16" s="12" t="s">
        <v>27</v>
      </c>
      <c r="P16" s="12" t="s">
        <v>28</v>
      </c>
      <c r="Q16" s="12" t="s">
        <v>29</v>
      </c>
      <c r="R16" s="12" t="s">
        <v>30</v>
      </c>
    </row>
    <row r="17" spans="10:18" x14ac:dyDescent="0.3">
      <c r="J17" s="10" t="s">
        <v>18</v>
      </c>
      <c r="K17" s="10">
        <v>1.2812972539625165</v>
      </c>
      <c r="L17" s="10">
        <v>0.12896410067726732</v>
      </c>
      <c r="M17" s="10">
        <v>9.9353017408229203</v>
      </c>
      <c r="N17" s="10">
        <v>8.9094662391125834E-6</v>
      </c>
      <c r="O17" s="10">
        <v>0.98390550450785152</v>
      </c>
      <c r="P17" s="10">
        <v>1.5786890034171814</v>
      </c>
      <c r="Q17" s="10">
        <v>0.98390550450785152</v>
      </c>
      <c r="R17" s="10">
        <v>1.5786890034171814</v>
      </c>
    </row>
    <row r="18" spans="10:18" ht="16.2" thickBot="1" x14ac:dyDescent="0.35">
      <c r="J18" s="11" t="s">
        <v>31</v>
      </c>
      <c r="K18" s="11">
        <v>-8.1922865893480391E-3</v>
      </c>
      <c r="L18" s="11">
        <v>2.9142998706669638E-3</v>
      </c>
      <c r="M18" s="11">
        <v>-2.8110650766604741</v>
      </c>
      <c r="N18" s="11">
        <v>2.2805605587789816E-2</v>
      </c>
      <c r="O18" s="11">
        <v>-1.4912674142331026E-2</v>
      </c>
      <c r="P18" s="11">
        <v>-1.4718990363650512E-3</v>
      </c>
      <c r="Q18" s="11">
        <v>-1.4912674142331026E-2</v>
      </c>
      <c r="R18" s="11">
        <v>-1.4718990363650512E-3</v>
      </c>
    </row>
    <row r="22" spans="10:18" x14ac:dyDescent="0.3">
      <c r="J22" t="s">
        <v>32</v>
      </c>
    </row>
    <row r="23" spans="10:18" ht="16.2" thickBot="1" x14ac:dyDescent="0.35"/>
    <row r="24" spans="10:18" x14ac:dyDescent="0.3">
      <c r="J24" s="12" t="s">
        <v>33</v>
      </c>
      <c r="K24" s="12" t="s">
        <v>34</v>
      </c>
      <c r="L24" s="12" t="s">
        <v>35</v>
      </c>
    </row>
    <row r="25" spans="10:18" x14ac:dyDescent="0.3">
      <c r="J25" s="10">
        <v>1</v>
      </c>
      <c r="K25" s="10">
        <v>0.93015391999186003</v>
      </c>
      <c r="L25" s="10">
        <v>-2.1501329215833032E-2</v>
      </c>
    </row>
    <row r="26" spans="10:18" x14ac:dyDescent="0.3">
      <c r="J26" s="10">
        <v>2</v>
      </c>
      <c r="K26" s="10">
        <v>0.92819547195981045</v>
      </c>
      <c r="L26" s="10">
        <v>5.4457564574608153E-3</v>
      </c>
    </row>
    <row r="27" spans="10:18" x14ac:dyDescent="0.3">
      <c r="J27" s="10">
        <v>3</v>
      </c>
      <c r="K27" s="10">
        <v>0.92648607763236368</v>
      </c>
      <c r="L27" s="10">
        <v>5.380209410863479E-3</v>
      </c>
      <c r="N27" s="4" t="s">
        <v>63</v>
      </c>
    </row>
    <row r="28" spans="10:18" x14ac:dyDescent="0.3">
      <c r="J28" s="10">
        <v>4</v>
      </c>
      <c r="K28" s="10">
        <v>0.92456278270206904</v>
      </c>
      <c r="L28" s="10">
        <v>5.7088139605064869E-3</v>
      </c>
    </row>
    <row r="29" spans="10:18" x14ac:dyDescent="0.3">
      <c r="J29" s="10">
        <v>5</v>
      </c>
      <c r="K29" s="10">
        <v>0.92110247553874069</v>
      </c>
      <c r="L29" s="10">
        <v>4.9013787559900601E-3</v>
      </c>
    </row>
    <row r="30" spans="10:18" x14ac:dyDescent="0.3">
      <c r="J30" s="10">
        <v>6</v>
      </c>
      <c r="K30" s="10">
        <v>0.91863740011943262</v>
      </c>
      <c r="L30" s="10">
        <v>6.8445669653163232E-3</v>
      </c>
    </row>
    <row r="31" spans="10:18" x14ac:dyDescent="0.3">
      <c r="J31" s="10">
        <v>7</v>
      </c>
      <c r="K31" s="10">
        <v>0.91495512295096582</v>
      </c>
      <c r="L31" s="10">
        <v>4.4118440922263913E-3</v>
      </c>
    </row>
    <row r="32" spans="10:18" x14ac:dyDescent="0.3">
      <c r="J32" s="10">
        <v>8</v>
      </c>
      <c r="K32" s="10">
        <v>0.91111986302272963</v>
      </c>
      <c r="L32" s="10">
        <v>-1.5966004732169692E-3</v>
      </c>
    </row>
    <row r="33" spans="10:12" x14ac:dyDescent="0.3">
      <c r="J33" s="10">
        <v>9</v>
      </c>
      <c r="K33" s="10">
        <v>0.90829714514007698</v>
      </c>
      <c r="L33" s="10">
        <v>-5.6428960977552567E-3</v>
      </c>
    </row>
    <row r="34" spans="10:12" ht="16.2" thickBot="1" x14ac:dyDescent="0.35">
      <c r="J34" s="11">
        <v>10</v>
      </c>
      <c r="K34" s="11">
        <v>0.90514285265000716</v>
      </c>
      <c r="L34" s="11">
        <v>-3.9517438555579654E-3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DC55-8856-FC42-86D2-D71ABD173222}">
  <dimension ref="A1:R53"/>
  <sheetViews>
    <sheetView workbookViewId="0">
      <selection sqref="A1:H1"/>
    </sheetView>
  </sheetViews>
  <sheetFormatPr defaultColWidth="11.19921875" defaultRowHeight="15.6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50</v>
      </c>
      <c r="G1" t="s">
        <v>51</v>
      </c>
      <c r="H1" t="s">
        <v>52</v>
      </c>
      <c r="J1" t="s">
        <v>7</v>
      </c>
    </row>
    <row r="2" spans="1:18" ht="16.2" thickBot="1" x14ac:dyDescent="0.35">
      <c r="A2">
        <v>5205</v>
      </c>
      <c r="B2">
        <v>1728</v>
      </c>
      <c r="C2">
        <v>231.249</v>
      </c>
      <c r="D2" s="1">
        <v>28.071781999999992</v>
      </c>
      <c r="E2">
        <v>278873</v>
      </c>
      <c r="F2" s="16">
        <v>1.0456643430000001</v>
      </c>
      <c r="G2">
        <f t="shared" ref="G2:G20" si="0">F2*1.011/0.993</f>
        <v>1.0646189836586102</v>
      </c>
      <c r="H2">
        <f t="shared" ref="H2:H30" si="1">1/G2</f>
        <v>0.93930318296923077</v>
      </c>
    </row>
    <row r="3" spans="1:18" x14ac:dyDescent="0.3">
      <c r="A3">
        <v>5206</v>
      </c>
      <c r="B3">
        <v>2208</v>
      </c>
      <c r="C3">
        <v>109.598</v>
      </c>
      <c r="D3" s="1">
        <v>28.30303099999999</v>
      </c>
      <c r="E3">
        <v>278923</v>
      </c>
      <c r="F3" s="16">
        <v>1.0444791550000001</v>
      </c>
      <c r="G3">
        <f t="shared" si="0"/>
        <v>1.0634123118882175</v>
      </c>
      <c r="H3">
        <f t="shared" si="1"/>
        <v>0.9403690260312848</v>
      </c>
      <c r="J3" s="13" t="s">
        <v>8</v>
      </c>
      <c r="K3" s="13"/>
    </row>
    <row r="4" spans="1:18" x14ac:dyDescent="0.3">
      <c r="A4">
        <v>5209</v>
      </c>
      <c r="B4">
        <v>2208</v>
      </c>
      <c r="C4">
        <v>44.002000000000002</v>
      </c>
      <c r="D4" s="1">
        <v>28.412628999999988</v>
      </c>
      <c r="E4">
        <v>278957</v>
      </c>
      <c r="F4" s="16">
        <v>1.0431245060000001</v>
      </c>
      <c r="G4">
        <f t="shared" si="0"/>
        <v>1.0620331073172204</v>
      </c>
      <c r="H4">
        <f t="shared" si="1"/>
        <v>0.94159023208426995</v>
      </c>
      <c r="J4" s="10" t="s">
        <v>9</v>
      </c>
      <c r="K4" s="10">
        <v>0.98052581233780878</v>
      </c>
    </row>
    <row r="5" spans="1:18" x14ac:dyDescent="0.3">
      <c r="A5">
        <v>5211</v>
      </c>
      <c r="B5">
        <v>2208</v>
      </c>
      <c r="C5">
        <v>438.90700000000004</v>
      </c>
      <c r="D5" s="1">
        <v>28.590715999999986</v>
      </c>
      <c r="E5">
        <v>278969</v>
      </c>
      <c r="F5" s="16">
        <v>1.0417365110000001</v>
      </c>
      <c r="G5">
        <f t="shared" si="0"/>
        <v>1.060619952287009</v>
      </c>
      <c r="H5">
        <f t="shared" si="1"/>
        <v>0.94284479359803242</v>
      </c>
      <c r="J5" s="10" t="s">
        <v>10</v>
      </c>
      <c r="K5" s="10">
        <v>0.9614308686607197</v>
      </c>
    </row>
    <row r="6" spans="1:18" x14ac:dyDescent="0.3">
      <c r="A6">
        <v>5213</v>
      </c>
      <c r="B6">
        <v>2208</v>
      </c>
      <c r="C6">
        <v>39.498000000000005</v>
      </c>
      <c r="D6" s="1">
        <v>29.029622999999987</v>
      </c>
      <c r="E6">
        <v>278986</v>
      </c>
      <c r="F6" s="16">
        <v>1.0437304190000001</v>
      </c>
      <c r="G6">
        <f t="shared" si="0"/>
        <v>1.0626500036344411</v>
      </c>
      <c r="H6">
        <f t="shared" si="1"/>
        <v>0.94104361415313831</v>
      </c>
      <c r="J6" s="10" t="s">
        <v>11</v>
      </c>
      <c r="K6" s="10">
        <v>0.96000238231482049</v>
      </c>
    </row>
    <row r="7" spans="1:18" x14ac:dyDescent="0.3">
      <c r="A7">
        <v>5219</v>
      </c>
      <c r="B7">
        <v>2028</v>
      </c>
      <c r="C7">
        <v>175.29399999999998</v>
      </c>
      <c r="D7" s="1">
        <v>29.069120999999985</v>
      </c>
      <c r="E7">
        <v>279024</v>
      </c>
      <c r="F7" s="16">
        <v>1.043969081</v>
      </c>
      <c r="G7">
        <f t="shared" si="0"/>
        <v>1.0628929918338368</v>
      </c>
      <c r="H7">
        <f t="shared" si="1"/>
        <v>0.9408284819666316</v>
      </c>
      <c r="J7" s="10" t="s">
        <v>12</v>
      </c>
      <c r="K7" s="10">
        <v>3.9160105084647505E-3</v>
      </c>
    </row>
    <row r="8" spans="1:18" ht="16.2" thickBot="1" x14ac:dyDescent="0.35">
      <c r="A8">
        <v>5222</v>
      </c>
      <c r="B8">
        <v>2028</v>
      </c>
      <c r="C8">
        <v>77.926000000000002</v>
      </c>
      <c r="D8" s="1">
        <v>29.244414999999986</v>
      </c>
      <c r="E8">
        <v>279071</v>
      </c>
      <c r="F8" s="16">
        <v>1.038706774</v>
      </c>
      <c r="G8">
        <f t="shared" si="0"/>
        <v>1.0575352955830815</v>
      </c>
      <c r="H8">
        <f t="shared" si="1"/>
        <v>0.94559491695134501</v>
      </c>
      <c r="J8" s="11" t="s">
        <v>13</v>
      </c>
      <c r="K8" s="11">
        <v>29</v>
      </c>
    </row>
    <row r="9" spans="1:18" x14ac:dyDescent="0.3">
      <c r="A9">
        <v>5223</v>
      </c>
      <c r="B9">
        <v>2028</v>
      </c>
      <c r="C9">
        <v>41.650999999999996</v>
      </c>
      <c r="D9" s="1">
        <v>29.322340999999987</v>
      </c>
      <c r="E9">
        <v>279080</v>
      </c>
      <c r="F9" s="16">
        <v>1.040817981</v>
      </c>
      <c r="G9">
        <f t="shared" si="0"/>
        <v>1.0596847721963747</v>
      </c>
      <c r="H9">
        <f t="shared" si="1"/>
        <v>0.94367686149469909</v>
      </c>
    </row>
    <row r="10" spans="1:18" ht="16.2" thickBot="1" x14ac:dyDescent="0.35">
      <c r="A10">
        <v>5229</v>
      </c>
      <c r="B10">
        <v>2208</v>
      </c>
      <c r="C10">
        <v>219.715</v>
      </c>
      <c r="D10" s="1">
        <v>29.363991999999989</v>
      </c>
      <c r="E10">
        <v>279115</v>
      </c>
      <c r="F10" s="16">
        <v>1.053288459</v>
      </c>
      <c r="G10">
        <f t="shared" si="0"/>
        <v>1.0723813011570995</v>
      </c>
      <c r="H10">
        <f t="shared" si="1"/>
        <v>0.93250413721406733</v>
      </c>
      <c r="J10" t="s">
        <v>14</v>
      </c>
    </row>
    <row r="11" spans="1:18" x14ac:dyDescent="0.3">
      <c r="A11">
        <v>5247</v>
      </c>
      <c r="B11">
        <v>578</v>
      </c>
      <c r="C11">
        <v>9.1430000000000007</v>
      </c>
      <c r="D11" s="1">
        <v>29.583731999999991</v>
      </c>
      <c r="E11">
        <v>279479</v>
      </c>
      <c r="F11" s="16">
        <v>1.048595543</v>
      </c>
      <c r="G11">
        <f t="shared" si="0"/>
        <v>1.0676033171933532</v>
      </c>
      <c r="H11">
        <f t="shared" si="1"/>
        <v>0.93667749424844693</v>
      </c>
      <c r="J11" s="12"/>
      <c r="K11" s="12" t="s">
        <v>19</v>
      </c>
      <c r="L11" s="12" t="s">
        <v>20</v>
      </c>
      <c r="M11" s="12" t="s">
        <v>21</v>
      </c>
      <c r="N11" s="12" t="s">
        <v>22</v>
      </c>
      <c r="O11" s="12" t="s">
        <v>23</v>
      </c>
    </row>
    <row r="12" spans="1:18" x14ac:dyDescent="0.3">
      <c r="A12">
        <v>5251</v>
      </c>
      <c r="B12">
        <v>2208</v>
      </c>
      <c r="C12">
        <v>249.42</v>
      </c>
      <c r="D12" s="1">
        <v>29.592874999999992</v>
      </c>
      <c r="E12">
        <v>279588</v>
      </c>
      <c r="F12" s="16">
        <v>1.0471006410000001</v>
      </c>
      <c r="G12">
        <f t="shared" si="0"/>
        <v>1.0660813172719035</v>
      </c>
      <c r="H12">
        <f t="shared" si="1"/>
        <v>0.9380147497181498</v>
      </c>
      <c r="J12" s="10" t="s">
        <v>15</v>
      </c>
      <c r="K12" s="10">
        <v>1</v>
      </c>
      <c r="L12" s="10">
        <v>1.0321187445325754E-2</v>
      </c>
      <c r="M12" s="10">
        <v>1.0321187445325754E-2</v>
      </c>
      <c r="N12" s="10">
        <v>673.04169299250316</v>
      </c>
      <c r="O12" s="10">
        <v>1.2717977023496331E-20</v>
      </c>
    </row>
    <row r="13" spans="1:18" x14ac:dyDescent="0.3">
      <c r="A13">
        <v>5253</v>
      </c>
      <c r="B13">
        <v>2208</v>
      </c>
      <c r="C13">
        <v>453.04500000000002</v>
      </c>
      <c r="D13" s="1">
        <v>29.842294999999993</v>
      </c>
      <c r="E13">
        <v>279653</v>
      </c>
      <c r="F13" s="16">
        <v>1.0492909530000001</v>
      </c>
      <c r="G13">
        <f t="shared" si="0"/>
        <v>1.0683113328126888</v>
      </c>
      <c r="H13">
        <f t="shared" si="1"/>
        <v>0.9360567180048196</v>
      </c>
      <c r="J13" s="10" t="s">
        <v>16</v>
      </c>
      <c r="K13" s="10">
        <v>27</v>
      </c>
      <c r="L13" s="10">
        <v>4.1404873416497163E-4</v>
      </c>
      <c r="M13" s="10">
        <v>1.5335138302406357E-5</v>
      </c>
      <c r="N13" s="10"/>
      <c r="O13" s="10"/>
    </row>
    <row r="14" spans="1:18" ht="16.2" thickBot="1" x14ac:dyDescent="0.35">
      <c r="A14">
        <v>5254</v>
      </c>
      <c r="B14">
        <v>2208</v>
      </c>
      <c r="C14">
        <v>220.18199999999999</v>
      </c>
      <c r="D14" s="1">
        <v>30.295339999999992</v>
      </c>
      <c r="E14">
        <v>279667</v>
      </c>
      <c r="F14" s="16">
        <v>1.05356391</v>
      </c>
      <c r="G14">
        <f t="shared" si="0"/>
        <v>1.0726617452265861</v>
      </c>
      <c r="H14">
        <f t="shared" si="1"/>
        <v>0.93226033691428301</v>
      </c>
      <c r="J14" s="11" t="s">
        <v>17</v>
      </c>
      <c r="K14" s="11">
        <v>28</v>
      </c>
      <c r="L14" s="11">
        <v>1.0735236179490727E-2</v>
      </c>
      <c r="M14" s="11"/>
      <c r="N14" s="11"/>
      <c r="O14" s="11"/>
    </row>
    <row r="15" spans="1:18" ht="16.2" thickBot="1" x14ac:dyDescent="0.35">
      <c r="A15">
        <v>5256</v>
      </c>
      <c r="B15">
        <v>2208</v>
      </c>
      <c r="C15">
        <v>100.125</v>
      </c>
      <c r="D15" s="1">
        <v>30.515521999999994</v>
      </c>
      <c r="E15">
        <v>279681</v>
      </c>
      <c r="F15" s="16">
        <v>1.056972689</v>
      </c>
      <c r="G15">
        <f t="shared" si="0"/>
        <v>1.0761323147824773</v>
      </c>
      <c r="H15">
        <f t="shared" si="1"/>
        <v>0.92925376021454553</v>
      </c>
    </row>
    <row r="16" spans="1:18" x14ac:dyDescent="0.3">
      <c r="A16">
        <v>5257</v>
      </c>
      <c r="B16">
        <v>2208</v>
      </c>
      <c r="C16">
        <v>436.12200000000001</v>
      </c>
      <c r="D16" s="1">
        <v>30.615646999999992</v>
      </c>
      <c r="E16">
        <v>279691</v>
      </c>
      <c r="F16" s="16">
        <v>1.059424207</v>
      </c>
      <c r="G16">
        <f t="shared" si="0"/>
        <v>1.0786282711752264</v>
      </c>
      <c r="H16">
        <f t="shared" si="1"/>
        <v>0.92710345790440252</v>
      </c>
      <c r="J16" s="12"/>
      <c r="K16" s="12" t="s">
        <v>24</v>
      </c>
      <c r="L16" s="12" t="s">
        <v>12</v>
      </c>
      <c r="M16" s="12" t="s">
        <v>25</v>
      </c>
      <c r="N16" s="12" t="s">
        <v>26</v>
      </c>
      <c r="O16" s="12" t="s">
        <v>27</v>
      </c>
      <c r="P16" s="12" t="s">
        <v>28</v>
      </c>
      <c r="Q16" s="12" t="s">
        <v>29</v>
      </c>
      <c r="R16" s="12" t="s">
        <v>30</v>
      </c>
    </row>
    <row r="17" spans="1:18" x14ac:dyDescent="0.3">
      <c r="A17">
        <v>5258</v>
      </c>
      <c r="B17">
        <v>2208</v>
      </c>
      <c r="C17">
        <v>421.89700000000005</v>
      </c>
      <c r="D17" s="1">
        <v>31.051768999999993</v>
      </c>
      <c r="E17">
        <v>279715</v>
      </c>
      <c r="F17" s="16">
        <v>1.0625874689999999</v>
      </c>
      <c r="G17">
        <f t="shared" si="0"/>
        <v>1.0818488732719032</v>
      </c>
      <c r="H17">
        <f t="shared" si="1"/>
        <v>0.92434352404105902</v>
      </c>
      <c r="J17" s="10" t="s">
        <v>18</v>
      </c>
      <c r="K17" s="10">
        <v>1.2019498086868512</v>
      </c>
      <c r="L17" s="10">
        <v>1.0844624011666835E-2</v>
      </c>
      <c r="M17" s="10">
        <v>110.83370040250107</v>
      </c>
      <c r="N17" s="10">
        <v>1.9367812142954636E-37</v>
      </c>
      <c r="O17" s="10">
        <v>1.1796984781999584</v>
      </c>
      <c r="P17" s="10">
        <v>1.224201139173744</v>
      </c>
      <c r="Q17" s="10">
        <v>1.1796984781999584</v>
      </c>
      <c r="R17" s="10">
        <v>1.224201139173744</v>
      </c>
    </row>
    <row r="18" spans="1:18" ht="16.2" thickBot="1" x14ac:dyDescent="0.35">
      <c r="A18">
        <v>5261</v>
      </c>
      <c r="B18">
        <v>2208</v>
      </c>
      <c r="C18">
        <v>549.63100000000009</v>
      </c>
      <c r="D18" s="1">
        <v>31.473665999999994</v>
      </c>
      <c r="E18">
        <v>279760</v>
      </c>
      <c r="F18" s="16">
        <v>1.0710610030000001</v>
      </c>
      <c r="G18">
        <f t="shared" si="0"/>
        <v>1.0904760060755287</v>
      </c>
      <c r="H18">
        <f t="shared" si="1"/>
        <v>0.91703072275644171</v>
      </c>
      <c r="J18" s="11" t="s">
        <v>31</v>
      </c>
      <c r="K18" s="11">
        <v>-9.0217099655884869E-3</v>
      </c>
      <c r="L18" s="11">
        <v>3.4775059112151276E-4</v>
      </c>
      <c r="M18" s="11">
        <v>-25.943047103077607</v>
      </c>
      <c r="N18" s="11">
        <v>1.2717977023496241E-20</v>
      </c>
      <c r="O18" s="11">
        <v>-9.7352352405756654E-3</v>
      </c>
      <c r="P18" s="11">
        <v>-8.3081846906013085E-3</v>
      </c>
      <c r="Q18" s="11">
        <v>-9.7352352405756654E-3</v>
      </c>
      <c r="R18" s="11">
        <v>-8.3081846906013085E-3</v>
      </c>
    </row>
    <row r="19" spans="1:18" x14ac:dyDescent="0.3">
      <c r="A19">
        <v>5264</v>
      </c>
      <c r="B19">
        <v>2208</v>
      </c>
      <c r="C19">
        <v>236.37299999999999</v>
      </c>
      <c r="D19" s="1">
        <v>32.023296999999992</v>
      </c>
      <c r="E19">
        <v>279794</v>
      </c>
      <c r="F19" s="16">
        <v>1.074641945</v>
      </c>
      <c r="G19">
        <f>F19*1.011/0.993</f>
        <v>1.0941218594108759</v>
      </c>
      <c r="H19">
        <f t="shared" si="1"/>
        <v>0.9139749758207415</v>
      </c>
    </row>
    <row r="20" spans="1:18" x14ac:dyDescent="0.3">
      <c r="A20">
        <v>5265</v>
      </c>
      <c r="B20">
        <v>2208</v>
      </c>
      <c r="C20">
        <v>86.448999999999998</v>
      </c>
      <c r="D20" s="1">
        <v>32.259669999999993</v>
      </c>
      <c r="E20">
        <v>279823</v>
      </c>
      <c r="F20" s="16">
        <v>1.0755432190000001</v>
      </c>
      <c r="G20">
        <f t="shared" si="0"/>
        <v>1.0950394707039273</v>
      </c>
      <c r="H20">
        <f t="shared" si="1"/>
        <v>0.91320909131902539</v>
      </c>
    </row>
    <row r="21" spans="1:18" x14ac:dyDescent="0.3">
      <c r="A21">
        <v>5266</v>
      </c>
      <c r="B21">
        <v>2208</v>
      </c>
      <c r="C21">
        <v>400.04500000000002</v>
      </c>
      <c r="D21" s="1">
        <v>32.346118999999995</v>
      </c>
      <c r="E21">
        <v>279841</v>
      </c>
      <c r="F21" s="16">
        <v>1.0778852299999999</v>
      </c>
      <c r="G21">
        <f>F21*1.011/0.993</f>
        <v>1.0974239350755284</v>
      </c>
      <c r="H21">
        <f t="shared" si="1"/>
        <v>0.91122488587892581</v>
      </c>
    </row>
    <row r="22" spans="1:18" x14ac:dyDescent="0.3">
      <c r="A22">
        <v>5267</v>
      </c>
      <c r="B22">
        <v>2208</v>
      </c>
      <c r="C22">
        <v>74.282000000000011</v>
      </c>
      <c r="D22" s="1">
        <v>32.746163999999993</v>
      </c>
      <c r="E22">
        <v>279844</v>
      </c>
      <c r="F22" s="16">
        <v>1.084110261</v>
      </c>
      <c r="G22">
        <f t="shared" ref="G22:G30" si="2">F22*1.011/0.993</f>
        <v>1.1037618065166162</v>
      </c>
      <c r="H22">
        <f t="shared" si="1"/>
        <v>0.90599257384699683</v>
      </c>
      <c r="J22" t="s">
        <v>32</v>
      </c>
    </row>
    <row r="23" spans="1:18" ht="16.2" thickBot="1" x14ac:dyDescent="0.35">
      <c r="A23">
        <v>5270</v>
      </c>
      <c r="B23">
        <v>2208</v>
      </c>
      <c r="C23">
        <v>80.802999999999997</v>
      </c>
      <c r="D23" s="1">
        <v>32.82044599999999</v>
      </c>
      <c r="E23">
        <v>279887</v>
      </c>
      <c r="F23" s="16">
        <v>1.084711451</v>
      </c>
      <c r="G23">
        <f t="shared" si="2"/>
        <v>1.1043738942205437</v>
      </c>
      <c r="H23">
        <f t="shared" si="1"/>
        <v>0.90549043691927389</v>
      </c>
    </row>
    <row r="24" spans="1:18" x14ac:dyDescent="0.3">
      <c r="A24">
        <v>5274</v>
      </c>
      <c r="B24">
        <v>2208</v>
      </c>
      <c r="C24">
        <v>490.92700000000002</v>
      </c>
      <c r="D24" s="1">
        <v>32.901248999999993</v>
      </c>
      <c r="E24">
        <v>279931</v>
      </c>
      <c r="F24" s="16">
        <v>1.0838157690000001</v>
      </c>
      <c r="G24">
        <f t="shared" si="2"/>
        <v>1.1034619762930513</v>
      </c>
      <c r="H24">
        <f t="shared" si="1"/>
        <v>0.90623874812558614</v>
      </c>
      <c r="J24" s="12" t="s">
        <v>33</v>
      </c>
      <c r="K24" s="12" t="s">
        <v>34</v>
      </c>
      <c r="L24" s="12" t="s">
        <v>35</v>
      </c>
    </row>
    <row r="25" spans="1:18" x14ac:dyDescent="0.3">
      <c r="A25">
        <v>5275</v>
      </c>
      <c r="B25">
        <v>2208</v>
      </c>
      <c r="C25">
        <v>100.80699999999999</v>
      </c>
      <c r="D25" s="1">
        <v>33.392175999999992</v>
      </c>
      <c r="E25">
        <v>279966</v>
      </c>
      <c r="F25" s="16">
        <v>1.0948810280000001</v>
      </c>
      <c r="G25">
        <f t="shared" si="2"/>
        <v>1.1147278140060424</v>
      </c>
      <c r="H25">
        <f t="shared" si="1"/>
        <v>0.89707997543028872</v>
      </c>
      <c r="J25" s="10">
        <v>1</v>
      </c>
      <c r="K25" s="10">
        <v>0.94869433326562369</v>
      </c>
      <c r="L25" s="10">
        <v>-9.391150296392925E-3</v>
      </c>
    </row>
    <row r="26" spans="1:18" x14ac:dyDescent="0.3">
      <c r="A26">
        <v>5276</v>
      </c>
      <c r="B26">
        <v>2208</v>
      </c>
      <c r="C26">
        <v>254.81</v>
      </c>
      <c r="D26" s="1">
        <v>33.492982999999995</v>
      </c>
      <c r="E26">
        <v>279975</v>
      </c>
      <c r="F26" s="16">
        <v>1.0950697250000001</v>
      </c>
      <c r="G26">
        <f t="shared" si="2"/>
        <v>1.1149199314954683</v>
      </c>
      <c r="H26">
        <f t="shared" si="1"/>
        <v>0.89692539504489488</v>
      </c>
      <c r="J26" s="10">
        <v>2</v>
      </c>
      <c r="K26" s="10">
        <v>0.94660807185779139</v>
      </c>
      <c r="L26" s="10">
        <v>-6.239045826506584E-3</v>
      </c>
    </row>
    <row r="27" spans="1:18" x14ac:dyDescent="0.3">
      <c r="A27">
        <v>5277</v>
      </c>
      <c r="B27">
        <v>2208</v>
      </c>
      <c r="C27">
        <v>606.76499999999999</v>
      </c>
      <c r="D27" s="1">
        <v>33.747792999999994</v>
      </c>
      <c r="E27">
        <v>279993</v>
      </c>
      <c r="F27" s="16">
        <v>1.1020795640000001</v>
      </c>
      <c r="G27">
        <f t="shared" si="2"/>
        <v>1.1220568370634441</v>
      </c>
      <c r="H27">
        <f t="shared" si="1"/>
        <v>0.89122045066551059</v>
      </c>
      <c r="J27" s="10">
        <v>3</v>
      </c>
      <c r="K27" s="10">
        <v>0.94561931048898284</v>
      </c>
      <c r="L27" s="10">
        <v>-4.0290784047128936E-3</v>
      </c>
    </row>
    <row r="28" spans="1:18" x14ac:dyDescent="0.3">
      <c r="A28">
        <v>5279</v>
      </c>
      <c r="B28">
        <v>2208</v>
      </c>
      <c r="C28">
        <v>344.76100000000002</v>
      </c>
      <c r="D28" s="1">
        <v>34.354557999999997</v>
      </c>
      <c r="E28">
        <v>280186</v>
      </c>
      <c r="F28" s="16">
        <v>1.104512326</v>
      </c>
      <c r="G28">
        <f t="shared" si="2"/>
        <v>1.1245336974682778</v>
      </c>
      <c r="H28">
        <f t="shared" si="1"/>
        <v>0.88925747823418089</v>
      </c>
      <c r="J28" s="10">
        <v>4</v>
      </c>
      <c r="K28" s="10">
        <v>0.94401266122634109</v>
      </c>
      <c r="L28" s="10">
        <v>-1.167867628308672E-3</v>
      </c>
    </row>
    <row r="29" spans="1:18" x14ac:dyDescent="0.3">
      <c r="A29">
        <v>5282</v>
      </c>
      <c r="B29">
        <v>2208</v>
      </c>
      <c r="C29">
        <v>465.78500000000003</v>
      </c>
      <c r="D29" s="1">
        <v>34.701307999999997</v>
      </c>
      <c r="E29">
        <v>280234</v>
      </c>
      <c r="F29" s="16">
        <v>1.1065132419999999</v>
      </c>
      <c r="G29">
        <f t="shared" si="2"/>
        <v>1.1265708838489423</v>
      </c>
      <c r="H29">
        <f t="shared" si="1"/>
        <v>0.88764942742305619</v>
      </c>
      <c r="J29" s="10">
        <v>5</v>
      </c>
      <c r="K29" s="10">
        <v>0.94005296957047457</v>
      </c>
      <c r="L29" s="10">
        <v>9.9064458266373556E-4</v>
      </c>
    </row>
    <row r="30" spans="1:18" x14ac:dyDescent="0.3">
      <c r="A30">
        <v>5287</v>
      </c>
      <c r="B30">
        <v>2208</v>
      </c>
      <c r="C30">
        <v>569.14099999999996</v>
      </c>
      <c r="D30" s="1">
        <v>35.167092999999994</v>
      </c>
      <c r="E30">
        <v>280327</v>
      </c>
      <c r="F30" s="16">
        <v>1.1045672600000001</v>
      </c>
      <c r="G30">
        <f t="shared" si="2"/>
        <v>1.1245896272507554</v>
      </c>
      <c r="H30">
        <f t="shared" si="1"/>
        <v>0.88921325234402593</v>
      </c>
      <c r="J30" s="10">
        <v>6</v>
      </c>
      <c r="K30" s="10">
        <v>0.93969663007025384</v>
      </c>
      <c r="L30" s="10">
        <v>1.1318518963777668E-3</v>
      </c>
    </row>
    <row r="31" spans="1:18" x14ac:dyDescent="0.3">
      <c r="J31" s="10">
        <v>7</v>
      </c>
      <c r="K31" s="10">
        <v>0.93811517844354597</v>
      </c>
      <c r="L31" s="10">
        <v>7.4797385077990386E-3</v>
      </c>
    </row>
    <row r="32" spans="1:18" x14ac:dyDescent="0.3">
      <c r="J32" s="10">
        <v>8</v>
      </c>
      <c r="K32" s="10">
        <v>0.93741215267276745</v>
      </c>
      <c r="L32" s="10">
        <v>6.2647088219316416E-3</v>
      </c>
    </row>
    <row r="33" spans="10:14" x14ac:dyDescent="0.3">
      <c r="J33" s="10">
        <v>9</v>
      </c>
      <c r="K33" s="10">
        <v>0.93703638943099077</v>
      </c>
      <c r="L33" s="10">
        <v>-4.532252216923438E-3</v>
      </c>
    </row>
    <row r="34" spans="10:14" x14ac:dyDescent="0.3">
      <c r="J34" s="10">
        <v>10</v>
      </c>
      <c r="K34" s="10">
        <v>0.93505395888315224</v>
      </c>
      <c r="L34" s="10">
        <v>1.6235353652946927E-3</v>
      </c>
      <c r="N34" s="4" t="s">
        <v>60</v>
      </c>
    </row>
    <row r="35" spans="10:14" x14ac:dyDescent="0.3">
      <c r="J35" s="10">
        <v>11</v>
      </c>
      <c r="K35" s="10">
        <v>0.93497147338893694</v>
      </c>
      <c r="L35" s="10">
        <v>3.0432763292128628E-3</v>
      </c>
    </row>
    <row r="36" spans="10:14" x14ac:dyDescent="0.3">
      <c r="J36" s="10">
        <v>12</v>
      </c>
      <c r="K36" s="10">
        <v>0.93272127848931974</v>
      </c>
      <c r="L36" s="10">
        <v>3.3354395154998606E-3</v>
      </c>
    </row>
    <row r="37" spans="10:14" x14ac:dyDescent="0.3">
      <c r="J37" s="10">
        <v>13</v>
      </c>
      <c r="K37" s="10">
        <v>0.92863403789795973</v>
      </c>
      <c r="L37" s="10">
        <v>3.6262990163232756E-3</v>
      </c>
    </row>
    <row r="38" spans="10:14" x14ac:dyDescent="0.3">
      <c r="J38" s="10">
        <v>14</v>
      </c>
      <c r="K38" s="10">
        <v>0.92664761975431653</v>
      </c>
      <c r="L38" s="10">
        <v>2.6061404602290006E-3</v>
      </c>
    </row>
    <row r="39" spans="10:14" x14ac:dyDescent="0.3">
      <c r="J39" s="10">
        <v>15</v>
      </c>
      <c r="K39" s="10">
        <v>0.92574432104401194</v>
      </c>
      <c r="L39" s="10">
        <v>1.3591368603905751E-3</v>
      </c>
    </row>
    <row r="40" spans="10:14" x14ac:dyDescent="0.3">
      <c r="J40" s="10">
        <v>16</v>
      </c>
      <c r="K40" s="10">
        <v>0.92180975485039962</v>
      </c>
      <c r="L40" s="10">
        <v>2.5337691906593962E-3</v>
      </c>
    </row>
    <row r="41" spans="10:14" x14ac:dyDescent="0.3">
      <c r="J41" s="10">
        <v>17</v>
      </c>
      <c r="K41" s="10">
        <v>0.91800352248104766</v>
      </c>
      <c r="L41" s="10">
        <v>-9.7279972460595499E-4</v>
      </c>
    </row>
    <row r="42" spans="10:14" x14ac:dyDescent="0.3">
      <c r="J42" s="10">
        <v>18</v>
      </c>
      <c r="K42" s="10">
        <v>0.91304491101095131</v>
      </c>
      <c r="L42" s="10">
        <v>9.3006480979018757E-4</v>
      </c>
    </row>
    <row r="43" spans="10:14" x14ac:dyDescent="0.3">
      <c r="J43" s="10">
        <v>19</v>
      </c>
      <c r="K43" s="10">
        <v>0.91091242236125525</v>
      </c>
      <c r="L43" s="10">
        <v>2.2966689577701427E-3</v>
      </c>
    </row>
    <row r="44" spans="10:14" x14ac:dyDescent="0.3">
      <c r="J44" s="10">
        <v>20</v>
      </c>
      <c r="K44" s="10">
        <v>0.91013250455644013</v>
      </c>
      <c r="L44" s="10">
        <v>1.0923813224856804E-3</v>
      </c>
    </row>
    <row r="45" spans="10:14" x14ac:dyDescent="0.3">
      <c r="J45" s="10">
        <v>21</v>
      </c>
      <c r="K45" s="10">
        <v>0.90652341459325636</v>
      </c>
      <c r="L45" s="10">
        <v>-5.3084074625953104E-4</v>
      </c>
    </row>
    <row r="46" spans="10:14" x14ac:dyDescent="0.3">
      <c r="J46" s="10">
        <v>22</v>
      </c>
      <c r="K46" s="10">
        <v>0.90585326393359256</v>
      </c>
      <c r="L46" s="10">
        <v>-3.6282701431866737E-4</v>
      </c>
    </row>
    <row r="47" spans="10:14" x14ac:dyDescent="0.3">
      <c r="J47" s="10">
        <v>23</v>
      </c>
      <c r="K47" s="10">
        <v>0.90512428270324308</v>
      </c>
      <c r="L47" s="10">
        <v>1.1144654223430583E-3</v>
      </c>
    </row>
    <row r="48" spans="10:14" x14ac:dyDescent="0.3">
      <c r="J48" s="10">
        <v>24</v>
      </c>
      <c r="K48" s="10">
        <v>0.90069528169496649</v>
      </c>
      <c r="L48" s="10">
        <v>-3.6153062646777645E-3</v>
      </c>
    </row>
    <row r="49" spans="10:12" x14ac:dyDescent="0.3">
      <c r="J49" s="10">
        <v>25</v>
      </c>
      <c r="K49" s="10">
        <v>0.89978583017846547</v>
      </c>
      <c r="L49" s="10">
        <v>-2.8604351335705935E-3</v>
      </c>
    </row>
    <row r="50" spans="10:12" x14ac:dyDescent="0.3">
      <c r="J50" s="10">
        <v>26</v>
      </c>
      <c r="K50" s="10">
        <v>0.89748700826213379</v>
      </c>
      <c r="L50" s="10">
        <v>-6.2665575966232012E-3</v>
      </c>
    </row>
    <row r="51" spans="10:12" x14ac:dyDescent="0.3">
      <c r="J51" s="10">
        <v>27</v>
      </c>
      <c r="K51" s="10">
        <v>0.8920129504148635</v>
      </c>
      <c r="L51" s="10">
        <v>-2.7554721806826166E-3</v>
      </c>
    </row>
    <row r="52" spans="10:12" x14ac:dyDescent="0.3">
      <c r="J52" s="10">
        <v>28</v>
      </c>
      <c r="K52" s="10">
        <v>0.88888467248429581</v>
      </c>
      <c r="L52" s="10">
        <v>-1.2352450612396204E-3</v>
      </c>
    </row>
    <row r="53" spans="10:12" ht="16.2" thickBot="1" x14ac:dyDescent="0.35">
      <c r="J53" s="11">
        <v>29</v>
      </c>
      <c r="K53" s="11">
        <v>0.88468249530797416</v>
      </c>
      <c r="L53" s="11">
        <v>4.530757036051769E-3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CDF-0937-1E46-9925-1DBFB7782427}">
  <dimension ref="A1:R45"/>
  <sheetViews>
    <sheetView topLeftCell="F12" workbookViewId="0">
      <selection activeCell="N30" sqref="N30"/>
    </sheetView>
  </sheetViews>
  <sheetFormatPr defaultColWidth="11.19921875" defaultRowHeight="15.6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50</v>
      </c>
      <c r="G1" t="s">
        <v>51</v>
      </c>
      <c r="H1" t="s">
        <v>52</v>
      </c>
      <c r="J1" t="s">
        <v>7</v>
      </c>
    </row>
    <row r="2" spans="1:18" ht="16.2" thickBot="1" x14ac:dyDescent="0.35">
      <c r="A2">
        <v>5288</v>
      </c>
      <c r="B2">
        <v>2208</v>
      </c>
      <c r="C2">
        <v>423.72300000000001</v>
      </c>
      <c r="D2" s="1">
        <v>35.736233999999996</v>
      </c>
      <c r="E2">
        <v>280383</v>
      </c>
      <c r="F2" s="16">
        <v>1.056130311</v>
      </c>
      <c r="G2">
        <f t="shared" ref="G2" si="0">F2*1.011/0.993</f>
        <v>1.0752746670906344</v>
      </c>
      <c r="H2">
        <f t="shared" ref="H2:H22" si="1">1/G2</f>
        <v>0.92999494046083619</v>
      </c>
    </row>
    <row r="3" spans="1:18" x14ac:dyDescent="0.3">
      <c r="A3">
        <v>5331</v>
      </c>
      <c r="B3">
        <v>157</v>
      </c>
      <c r="C3">
        <v>12.148</v>
      </c>
      <c r="D3" s="1">
        <v>36.160286999999997</v>
      </c>
      <c r="E3">
        <v>281613</v>
      </c>
      <c r="F3" s="16">
        <v>1.051921409</v>
      </c>
      <c r="G3">
        <f>F3</f>
        <v>1.051921409</v>
      </c>
      <c r="H3">
        <f t="shared" si="1"/>
        <v>0.95064136107909558</v>
      </c>
      <c r="J3" s="13" t="s">
        <v>8</v>
      </c>
      <c r="K3" s="13"/>
    </row>
    <row r="4" spans="1:18" x14ac:dyDescent="0.3">
      <c r="A4">
        <v>5338</v>
      </c>
      <c r="B4">
        <v>1165</v>
      </c>
      <c r="C4">
        <v>91.584000000000003</v>
      </c>
      <c r="D4" s="1">
        <v>36.183266000000003</v>
      </c>
      <c r="E4">
        <v>281636</v>
      </c>
      <c r="F4" s="16">
        <v>1.0531545579999999</v>
      </c>
      <c r="G4">
        <f t="shared" ref="G4:G22" si="2">F4</f>
        <v>1.0531545579999999</v>
      </c>
      <c r="H4">
        <f t="shared" si="1"/>
        <v>0.94952824578669304</v>
      </c>
      <c r="J4" s="10" t="s">
        <v>9</v>
      </c>
      <c r="K4" s="10">
        <v>0.76457196075040568</v>
      </c>
    </row>
    <row r="5" spans="1:18" x14ac:dyDescent="0.3">
      <c r="A5">
        <v>5339</v>
      </c>
      <c r="B5">
        <v>2208</v>
      </c>
      <c r="C5">
        <v>505.02199999999999</v>
      </c>
      <c r="D5" s="1">
        <v>36.274850000000001</v>
      </c>
      <c r="E5">
        <v>281663</v>
      </c>
      <c r="F5" s="16">
        <v>1.0617535760000001</v>
      </c>
      <c r="G5">
        <f t="shared" si="2"/>
        <v>1.0617535760000001</v>
      </c>
      <c r="H5">
        <f t="shared" si="1"/>
        <v>0.94183812760711616</v>
      </c>
      <c r="J5" s="10" t="s">
        <v>10</v>
      </c>
      <c r="K5" s="10">
        <v>0.58457028316571991</v>
      </c>
    </row>
    <row r="6" spans="1:18" x14ac:dyDescent="0.3">
      <c r="A6">
        <v>5340</v>
      </c>
      <c r="B6">
        <v>2208</v>
      </c>
      <c r="C6">
        <v>499.56</v>
      </c>
      <c r="D6" s="1">
        <v>36.779871999999997</v>
      </c>
      <c r="E6">
        <v>281707</v>
      </c>
      <c r="F6" s="16">
        <v>1.0691182770000001</v>
      </c>
      <c r="G6">
        <f t="shared" si="2"/>
        <v>1.0691182770000001</v>
      </c>
      <c r="H6">
        <f t="shared" si="1"/>
        <v>0.93535020541043468</v>
      </c>
      <c r="J6" s="10" t="s">
        <v>11</v>
      </c>
      <c r="K6" s="10">
        <v>0.5627055612270736</v>
      </c>
    </row>
    <row r="7" spans="1:18" x14ac:dyDescent="0.3">
      <c r="A7">
        <v>5345</v>
      </c>
      <c r="B7">
        <v>2208</v>
      </c>
      <c r="C7">
        <v>417.20600000000002</v>
      </c>
      <c r="D7" s="1">
        <v>37.279432</v>
      </c>
      <c r="E7">
        <v>281797</v>
      </c>
      <c r="F7" s="16">
        <v>1.0753865300000001</v>
      </c>
      <c r="G7">
        <f t="shared" si="2"/>
        <v>1.0753865300000001</v>
      </c>
      <c r="H7">
        <f t="shared" si="1"/>
        <v>0.9298982013471937</v>
      </c>
      <c r="J7" s="10" t="s">
        <v>12</v>
      </c>
      <c r="K7" s="10">
        <v>7.6338197815887555E-3</v>
      </c>
    </row>
    <row r="8" spans="1:18" ht="16.2" thickBot="1" x14ac:dyDescent="0.35">
      <c r="A8">
        <v>5351</v>
      </c>
      <c r="B8">
        <v>2208</v>
      </c>
      <c r="C8">
        <v>418.678</v>
      </c>
      <c r="D8" s="1">
        <v>37.696638</v>
      </c>
      <c r="E8">
        <v>281974</v>
      </c>
      <c r="F8" s="16">
        <v>1.0707000840000001</v>
      </c>
      <c r="G8">
        <f t="shared" si="2"/>
        <v>1.0707000840000001</v>
      </c>
      <c r="H8">
        <f t="shared" si="1"/>
        <v>0.93396835859405791</v>
      </c>
      <c r="J8" s="11" t="s">
        <v>13</v>
      </c>
      <c r="K8" s="11">
        <v>21</v>
      </c>
    </row>
    <row r="9" spans="1:18" x14ac:dyDescent="0.3">
      <c r="A9">
        <v>5352</v>
      </c>
      <c r="B9">
        <v>2208</v>
      </c>
      <c r="C9">
        <v>385.18600000000004</v>
      </c>
      <c r="D9" s="1">
        <v>38.115316</v>
      </c>
      <c r="E9">
        <v>282033</v>
      </c>
      <c r="F9" s="16">
        <v>1.0739346110000001</v>
      </c>
      <c r="G9">
        <f t="shared" si="2"/>
        <v>1.0739346110000001</v>
      </c>
      <c r="H9">
        <f t="shared" si="1"/>
        <v>0.93115538856583135</v>
      </c>
    </row>
    <row r="10" spans="1:18" ht="16.2" thickBot="1" x14ac:dyDescent="0.35">
      <c r="A10">
        <v>5355</v>
      </c>
      <c r="B10">
        <v>2208</v>
      </c>
      <c r="C10">
        <v>408.149</v>
      </c>
      <c r="D10" s="1">
        <v>38.500501999999997</v>
      </c>
      <c r="E10">
        <v>282092</v>
      </c>
      <c r="F10" s="16">
        <v>1.0843310079999999</v>
      </c>
      <c r="G10">
        <f t="shared" si="2"/>
        <v>1.0843310079999999</v>
      </c>
      <c r="H10">
        <f t="shared" si="1"/>
        <v>0.92222761557326971</v>
      </c>
      <c r="J10" t="s">
        <v>14</v>
      </c>
    </row>
    <row r="11" spans="1:18" x14ac:dyDescent="0.3">
      <c r="A11">
        <v>5391</v>
      </c>
      <c r="B11">
        <v>2208</v>
      </c>
      <c r="C11">
        <v>44.292000000000002</v>
      </c>
      <c r="D11" s="1">
        <v>38.954800999999996</v>
      </c>
      <c r="E11">
        <v>282707</v>
      </c>
      <c r="F11" s="16">
        <v>1.0743136950000001</v>
      </c>
      <c r="G11">
        <f t="shared" si="2"/>
        <v>1.0743136950000001</v>
      </c>
      <c r="H11">
        <f t="shared" si="1"/>
        <v>0.93082681962832092</v>
      </c>
      <c r="J11" s="12"/>
      <c r="K11" s="12" t="s">
        <v>19</v>
      </c>
      <c r="L11" s="12" t="s">
        <v>20</v>
      </c>
      <c r="M11" s="12" t="s">
        <v>21</v>
      </c>
      <c r="N11" s="12" t="s">
        <v>22</v>
      </c>
      <c r="O11" s="12" t="s">
        <v>23</v>
      </c>
    </row>
    <row r="12" spans="1:18" x14ac:dyDescent="0.3">
      <c r="A12">
        <v>5393</v>
      </c>
      <c r="B12">
        <v>2208</v>
      </c>
      <c r="C12">
        <v>504.65</v>
      </c>
      <c r="D12" s="1">
        <v>38.999092999999995</v>
      </c>
      <c r="E12">
        <v>282730</v>
      </c>
      <c r="F12" s="16">
        <v>1.0787511409999999</v>
      </c>
      <c r="G12">
        <f t="shared" si="2"/>
        <v>1.0787511409999999</v>
      </c>
      <c r="H12">
        <f t="shared" si="1"/>
        <v>0.9269978607605478</v>
      </c>
      <c r="J12" s="10" t="s">
        <v>15</v>
      </c>
      <c r="K12" s="10">
        <v>1</v>
      </c>
      <c r="L12" s="10">
        <v>1.5580327464036932E-3</v>
      </c>
      <c r="M12" s="10">
        <v>1.5580327464036932E-3</v>
      </c>
      <c r="N12" s="10">
        <v>26.735774861718248</v>
      </c>
      <c r="O12" s="10">
        <v>5.4380958031107399E-5</v>
      </c>
    </row>
    <row r="13" spans="1:18" x14ac:dyDescent="0.3">
      <c r="A13">
        <v>5394</v>
      </c>
      <c r="B13">
        <v>2208</v>
      </c>
      <c r="C13">
        <v>469.68899999999996</v>
      </c>
      <c r="D13" s="1">
        <v>39.503742999999993</v>
      </c>
      <c r="E13">
        <v>282796</v>
      </c>
      <c r="F13" s="16">
        <v>1.080918303</v>
      </c>
      <c r="G13">
        <f t="shared" si="2"/>
        <v>1.080918303</v>
      </c>
      <c r="H13">
        <f t="shared" si="1"/>
        <v>0.92513929796968197</v>
      </c>
      <c r="J13" s="10" t="s">
        <v>16</v>
      </c>
      <c r="K13" s="10">
        <v>19</v>
      </c>
      <c r="L13" s="10">
        <v>1.10722888469774E-3</v>
      </c>
      <c r="M13" s="10">
        <v>5.827520445777579E-5</v>
      </c>
      <c r="N13" s="10"/>
      <c r="O13" s="10"/>
    </row>
    <row r="14" spans="1:18" ht="16.2" thickBot="1" x14ac:dyDescent="0.35">
      <c r="A14">
        <v>5395</v>
      </c>
      <c r="B14">
        <v>2208</v>
      </c>
      <c r="C14">
        <v>27.755000000000003</v>
      </c>
      <c r="D14" s="1">
        <v>39.973431999999995</v>
      </c>
      <c r="E14">
        <v>282829</v>
      </c>
      <c r="F14" s="16">
        <v>1.088945064</v>
      </c>
      <c r="G14">
        <f t="shared" si="2"/>
        <v>1.088945064</v>
      </c>
      <c r="H14">
        <f t="shared" si="1"/>
        <v>0.91831997137368904</v>
      </c>
      <c r="J14" s="11" t="s">
        <v>17</v>
      </c>
      <c r="K14" s="11">
        <v>20</v>
      </c>
      <c r="L14" s="11">
        <v>2.6652616311014332E-3</v>
      </c>
      <c r="M14" s="11"/>
      <c r="N14" s="11"/>
      <c r="O14" s="11"/>
    </row>
    <row r="15" spans="1:18" ht="16.2" thickBot="1" x14ac:dyDescent="0.35">
      <c r="A15">
        <v>5401</v>
      </c>
      <c r="B15">
        <v>2208</v>
      </c>
      <c r="C15">
        <v>222.733</v>
      </c>
      <c r="D15" s="1">
        <v>40.001186999999994</v>
      </c>
      <c r="E15">
        <v>282917</v>
      </c>
      <c r="F15" s="16">
        <v>1.088092394</v>
      </c>
      <c r="G15">
        <f t="shared" si="2"/>
        <v>1.088092394</v>
      </c>
      <c r="H15">
        <f t="shared" si="1"/>
        <v>0.91903960133738416</v>
      </c>
    </row>
    <row r="16" spans="1:18" x14ac:dyDescent="0.3">
      <c r="A16">
        <v>5405</v>
      </c>
      <c r="B16">
        <v>2208</v>
      </c>
      <c r="C16">
        <v>179.80099999999999</v>
      </c>
      <c r="D16" s="1">
        <v>40.223919999999993</v>
      </c>
      <c r="E16">
        <v>283039</v>
      </c>
      <c r="F16" s="16">
        <v>1.0881280040000001</v>
      </c>
      <c r="G16">
        <f t="shared" si="2"/>
        <v>1.0881280040000001</v>
      </c>
      <c r="H16">
        <f t="shared" si="1"/>
        <v>0.91900952491247523</v>
      </c>
      <c r="J16" s="12"/>
      <c r="K16" s="12" t="s">
        <v>24</v>
      </c>
      <c r="L16" s="12" t="s">
        <v>12</v>
      </c>
      <c r="M16" s="12" t="s">
        <v>25</v>
      </c>
      <c r="N16" s="12" t="s">
        <v>26</v>
      </c>
      <c r="O16" s="12" t="s">
        <v>27</v>
      </c>
      <c r="P16" s="12" t="s">
        <v>28</v>
      </c>
      <c r="Q16" s="12" t="s">
        <v>29</v>
      </c>
      <c r="R16" s="12" t="s">
        <v>30</v>
      </c>
    </row>
    <row r="17" spans="1:18" x14ac:dyDescent="0.3">
      <c r="A17">
        <v>5406</v>
      </c>
      <c r="B17">
        <v>2208</v>
      </c>
      <c r="C17">
        <v>269.84400000000005</v>
      </c>
      <c r="D17" s="1">
        <v>40.40372099999999</v>
      </c>
      <c r="E17">
        <v>283049</v>
      </c>
      <c r="F17" s="16">
        <v>1.090455282</v>
      </c>
      <c r="G17">
        <f t="shared" si="2"/>
        <v>1.090455282</v>
      </c>
      <c r="H17">
        <f t="shared" si="1"/>
        <v>0.91704815090253289</v>
      </c>
      <c r="J17" s="10" t="s">
        <v>18</v>
      </c>
      <c r="K17" s="10">
        <v>1.0908329141616135</v>
      </c>
      <c r="L17" s="10">
        <v>3.1536767859334867E-2</v>
      </c>
      <c r="M17" s="10">
        <v>34.589242595408443</v>
      </c>
      <c r="N17" s="10">
        <v>1.268288885833596E-18</v>
      </c>
      <c r="O17" s="10">
        <v>1.0248257004337349</v>
      </c>
      <c r="P17" s="10">
        <v>1.1568401278894922</v>
      </c>
      <c r="Q17" s="10">
        <v>1.0248257004337349</v>
      </c>
      <c r="R17" s="10">
        <v>1.1568401278894922</v>
      </c>
    </row>
    <row r="18" spans="1:18" ht="16.2" thickBot="1" x14ac:dyDescent="0.35">
      <c r="A18">
        <v>5416</v>
      </c>
      <c r="B18">
        <v>2208</v>
      </c>
      <c r="C18">
        <v>621.77300000000002</v>
      </c>
      <c r="D18" s="1">
        <v>40.681127999999987</v>
      </c>
      <c r="E18">
        <v>283270</v>
      </c>
      <c r="F18" s="16">
        <v>1.061083859</v>
      </c>
      <c r="G18">
        <f t="shared" si="2"/>
        <v>1.061083859</v>
      </c>
      <c r="H18">
        <f t="shared" si="1"/>
        <v>0.94243258109913441</v>
      </c>
      <c r="J18" s="11" t="s">
        <v>31</v>
      </c>
      <c r="K18" s="11">
        <v>-4.1737069884581418E-3</v>
      </c>
      <c r="L18" s="11">
        <v>8.0718962060578815E-4</v>
      </c>
      <c r="M18" s="11">
        <v>-5.1706648374960702</v>
      </c>
      <c r="N18" s="11">
        <v>5.4380958031107304E-5</v>
      </c>
      <c r="O18" s="11">
        <v>-5.863174280854774E-3</v>
      </c>
      <c r="P18" s="11">
        <v>-2.4842396960615097E-3</v>
      </c>
      <c r="Q18" s="11">
        <v>-5.863174280854774E-3</v>
      </c>
      <c r="R18" s="11">
        <v>-2.4842396960615097E-3</v>
      </c>
    </row>
    <row r="19" spans="1:18" x14ac:dyDescent="0.3">
      <c r="A19">
        <v>5418</v>
      </c>
      <c r="B19">
        <v>2112</v>
      </c>
      <c r="C19">
        <v>379.36899999999997</v>
      </c>
      <c r="D19" s="1">
        <v>41.302900999999984</v>
      </c>
      <c r="E19">
        <v>283305</v>
      </c>
      <c r="F19" s="16">
        <v>1.0818368009999999</v>
      </c>
      <c r="G19">
        <f t="shared" si="2"/>
        <v>1.0818368009999999</v>
      </c>
      <c r="H19">
        <f t="shared" si="1"/>
        <v>0.9243538388374718</v>
      </c>
    </row>
    <row r="20" spans="1:18" x14ac:dyDescent="0.3">
      <c r="A20">
        <v>5421</v>
      </c>
      <c r="B20">
        <v>2208</v>
      </c>
      <c r="C20">
        <v>467.96600000000001</v>
      </c>
      <c r="D20" s="1">
        <v>41.682269999999981</v>
      </c>
      <c r="E20">
        <v>283353</v>
      </c>
      <c r="F20" s="16">
        <v>1.0897199930000001</v>
      </c>
      <c r="G20">
        <f t="shared" si="2"/>
        <v>1.0897199930000001</v>
      </c>
      <c r="H20">
        <f t="shared" si="1"/>
        <v>0.91766692950819329</v>
      </c>
    </row>
    <row r="21" spans="1:18" x14ac:dyDescent="0.3">
      <c r="A21">
        <v>5423</v>
      </c>
      <c r="B21">
        <v>2208</v>
      </c>
      <c r="C21">
        <v>567.87799999999993</v>
      </c>
      <c r="D21" s="1">
        <v>42.150355999999981</v>
      </c>
      <c r="E21">
        <v>283407</v>
      </c>
      <c r="F21" s="16">
        <v>1.090149246</v>
      </c>
      <c r="G21">
        <f t="shared" si="2"/>
        <v>1.090149246</v>
      </c>
      <c r="H21">
        <f t="shared" si="1"/>
        <v>0.91730559248582011</v>
      </c>
    </row>
    <row r="22" spans="1:18" x14ac:dyDescent="0.3">
      <c r="A22">
        <v>5424</v>
      </c>
      <c r="B22">
        <v>2208</v>
      </c>
      <c r="C22">
        <v>138.50800000000001</v>
      </c>
      <c r="D22" s="1">
        <v>42.718233999999981</v>
      </c>
      <c r="E22">
        <v>283453</v>
      </c>
      <c r="F22" s="16">
        <v>1.1047989810000001</v>
      </c>
      <c r="G22">
        <f t="shared" si="2"/>
        <v>1.1047989810000001</v>
      </c>
      <c r="H22">
        <f t="shared" si="1"/>
        <v>0.90514203687521322</v>
      </c>
      <c r="J22" t="s">
        <v>32</v>
      </c>
    </row>
    <row r="23" spans="1:18" ht="16.2" thickBot="1" x14ac:dyDescent="0.35"/>
    <row r="24" spans="1:18" x14ac:dyDescent="0.3">
      <c r="J24" s="12" t="s">
        <v>33</v>
      </c>
      <c r="K24" s="12" t="s">
        <v>34</v>
      </c>
      <c r="L24" s="12" t="s">
        <v>35</v>
      </c>
    </row>
    <row r="25" spans="1:18" x14ac:dyDescent="0.3">
      <c r="J25" s="10">
        <v>1</v>
      </c>
      <c r="K25" s="10">
        <v>0.94168034457463812</v>
      </c>
      <c r="L25" s="10">
        <v>-1.1685404113801923E-2</v>
      </c>
    </row>
    <row r="26" spans="1:18" x14ac:dyDescent="0.3">
      <c r="J26" s="10">
        <v>2</v>
      </c>
      <c r="K26" s="10">
        <v>0.93991047160506147</v>
      </c>
      <c r="L26" s="10">
        <v>1.0730889474034111E-2</v>
      </c>
    </row>
    <row r="27" spans="1:18" x14ac:dyDescent="0.3">
      <c r="J27" s="10">
        <v>3</v>
      </c>
      <c r="K27" s="10">
        <v>0.93981456399217367</v>
      </c>
      <c r="L27" s="10">
        <v>9.7136817945193688E-3</v>
      </c>
    </row>
    <row r="28" spans="1:18" x14ac:dyDescent="0.3">
      <c r="J28" s="10">
        <v>4</v>
      </c>
      <c r="K28" s="10">
        <v>0.93943231921134274</v>
      </c>
      <c r="L28" s="10">
        <v>2.4058083957734233E-3</v>
      </c>
    </row>
    <row r="29" spans="1:18" x14ac:dyDescent="0.3">
      <c r="J29" s="10">
        <v>5</v>
      </c>
      <c r="K29" s="10">
        <v>0.93732450536061762</v>
      </c>
      <c r="L29" s="10">
        <v>-1.974299950182945E-3</v>
      </c>
    </row>
    <row r="30" spans="1:18" x14ac:dyDescent="0.3">
      <c r="J30" s="10">
        <v>6</v>
      </c>
      <c r="K30" s="10">
        <v>0.93523948829746351</v>
      </c>
      <c r="L30" s="10">
        <v>-5.3412869502698079E-3</v>
      </c>
      <c r="N30" s="4" t="s">
        <v>62</v>
      </c>
    </row>
    <row r="31" spans="1:18" x14ac:dyDescent="0.3">
      <c r="J31" s="10">
        <v>7</v>
      </c>
      <c r="K31" s="10">
        <v>0.93349819269963685</v>
      </c>
      <c r="L31" s="10">
        <v>4.701658944210596E-4</v>
      </c>
    </row>
    <row r="32" spans="1:18" x14ac:dyDescent="0.3">
      <c r="J32" s="10">
        <v>8</v>
      </c>
      <c r="K32" s="10">
        <v>0.93175075340512314</v>
      </c>
      <c r="L32" s="10">
        <v>-5.9536483929178985E-4</v>
      </c>
    </row>
    <row r="33" spans="10:12" x14ac:dyDescent="0.3">
      <c r="J33" s="10">
        <v>9</v>
      </c>
      <c r="K33" s="10">
        <v>0.93014309990506683</v>
      </c>
      <c r="L33" s="10">
        <v>-7.915484331797118E-3</v>
      </c>
    </row>
    <row r="34" spans="10:12" x14ac:dyDescent="0.3">
      <c r="J34" s="10">
        <v>10</v>
      </c>
      <c r="K34" s="10">
        <v>0.92824698899391733</v>
      </c>
      <c r="L34" s="10">
        <v>2.5798306344035904E-3</v>
      </c>
    </row>
    <row r="35" spans="10:12" x14ac:dyDescent="0.3">
      <c r="J35" s="10">
        <v>11</v>
      </c>
      <c r="K35" s="10">
        <v>0.92806212716398462</v>
      </c>
      <c r="L35" s="10">
        <v>-1.0642664034368199E-3</v>
      </c>
    </row>
    <row r="36" spans="10:12" x14ac:dyDescent="0.3">
      <c r="J36" s="10">
        <v>12</v>
      </c>
      <c r="K36" s="10">
        <v>0.9259558659322592</v>
      </c>
      <c r="L36" s="10">
        <v>-8.1656796257723041E-4</v>
      </c>
    </row>
    <row r="37" spans="10:12" x14ac:dyDescent="0.3">
      <c r="J37" s="10">
        <v>13</v>
      </c>
      <c r="K37" s="10">
        <v>0.92399552167055721</v>
      </c>
      <c r="L37" s="10">
        <v>-5.6755502968681704E-3</v>
      </c>
    </row>
    <row r="38" spans="10:12" x14ac:dyDescent="0.3">
      <c r="J38" s="10">
        <v>14</v>
      </c>
      <c r="K38" s="10">
        <v>0.92387968043309265</v>
      </c>
      <c r="L38" s="10">
        <v>-4.8400790957084938E-3</v>
      </c>
    </row>
    <row r="39" spans="10:12" x14ac:dyDescent="0.3">
      <c r="J39" s="10">
        <v>15</v>
      </c>
      <c r="K39" s="10">
        <v>0.92295005815443232</v>
      </c>
      <c r="L39" s="10">
        <v>-3.9405332419570893E-3</v>
      </c>
    </row>
    <row r="40" spans="10:12" x14ac:dyDescent="0.3">
      <c r="J40" s="10">
        <v>16</v>
      </c>
      <c r="K40" s="10">
        <v>0.92219962146420054</v>
      </c>
      <c r="L40" s="10">
        <v>-5.1514705616676482E-3</v>
      </c>
    </row>
    <row r="41" spans="10:12" x14ac:dyDescent="0.3">
      <c r="J41" s="10">
        <v>17</v>
      </c>
      <c r="K41" s="10">
        <v>0.92104180592965346</v>
      </c>
      <c r="L41" s="10">
        <v>2.1390775169480958E-2</v>
      </c>
    </row>
    <row r="42" spans="10:12" x14ac:dyDescent="0.3">
      <c r="J42" s="10">
        <v>18</v>
      </c>
      <c r="K42" s="10">
        <v>0.91844670761431879</v>
      </c>
      <c r="L42" s="10">
        <v>5.907131223153006E-3</v>
      </c>
    </row>
    <row r="43" spans="10:12" x14ac:dyDescent="0.3">
      <c r="J43" s="10">
        <v>19</v>
      </c>
      <c r="K43" s="10">
        <v>0.91686333256781449</v>
      </c>
      <c r="L43" s="10">
        <v>8.0359694037879237E-4</v>
      </c>
    </row>
    <row r="44" spans="10:12" x14ac:dyDescent="0.3">
      <c r="J44" s="10">
        <v>20</v>
      </c>
      <c r="K44" s="10">
        <v>0.914909678758415</v>
      </c>
      <c r="L44" s="10">
        <v>2.3959137274051079E-3</v>
      </c>
    </row>
    <row r="45" spans="10:12" ht="16.2" thickBot="1" x14ac:dyDescent="0.35">
      <c r="J45" s="11">
        <v>21</v>
      </c>
      <c r="K45" s="11">
        <v>0.91253952238122338</v>
      </c>
      <c r="L45" s="11">
        <v>-7.3974855060101596E-3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2B0A-3C7F-D845-B372-BD7256F682E9}">
  <dimension ref="A1:R39"/>
  <sheetViews>
    <sheetView workbookViewId="0">
      <selection sqref="A1:H1"/>
    </sheetView>
  </sheetViews>
  <sheetFormatPr defaultColWidth="11.19921875" defaultRowHeight="15.6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50</v>
      </c>
      <c r="G1" t="s">
        <v>51</v>
      </c>
      <c r="H1" t="s">
        <v>52</v>
      </c>
      <c r="J1" t="s">
        <v>7</v>
      </c>
    </row>
    <row r="2" spans="1:18" ht="16.2" thickBot="1" x14ac:dyDescent="0.35">
      <c r="A2">
        <v>5151</v>
      </c>
      <c r="B2">
        <v>578</v>
      </c>
      <c r="C2">
        <v>58.521000000000001</v>
      </c>
      <c r="D2" s="1">
        <v>24.03976599999999</v>
      </c>
      <c r="E2">
        <v>277981</v>
      </c>
      <c r="F2" s="16">
        <v>1.0426564890000001</v>
      </c>
      <c r="G2">
        <f t="shared" ref="G2" si="0">F2*1.011/0.993</f>
        <v>1.0615566066253777</v>
      </c>
      <c r="H2">
        <f t="shared" ref="H2:H16" si="1">1/G2</f>
        <v>0.94201288349468026</v>
      </c>
    </row>
    <row r="3" spans="1:18" x14ac:dyDescent="0.3">
      <c r="A3">
        <v>5154</v>
      </c>
      <c r="B3">
        <v>2064</v>
      </c>
      <c r="C3">
        <v>378.19100000000003</v>
      </c>
      <c r="D3" s="1">
        <v>24.098286999999988</v>
      </c>
      <c r="E3">
        <v>278017</v>
      </c>
      <c r="F3" s="16">
        <v>1.0427864280000001</v>
      </c>
      <c r="G3">
        <f>F3*1.011/0.993</f>
        <v>1.0616889010151056</v>
      </c>
      <c r="H3">
        <f t="shared" si="1"/>
        <v>0.9418955016331777</v>
      </c>
      <c r="J3" s="13" t="s">
        <v>8</v>
      </c>
      <c r="K3" s="13"/>
    </row>
    <row r="4" spans="1:18" x14ac:dyDescent="0.3">
      <c r="A4">
        <v>5161</v>
      </c>
      <c r="B4">
        <v>2064</v>
      </c>
      <c r="C4">
        <v>349.22500000000002</v>
      </c>
      <c r="D4" s="1">
        <v>24.47647799999999</v>
      </c>
      <c r="E4">
        <v>278167</v>
      </c>
      <c r="F4" s="16">
        <v>1.0386850519999999</v>
      </c>
      <c r="G4">
        <f t="shared" ref="G4:G7" si="2">F4*1.011/0.993</f>
        <v>1.0575131798308155</v>
      </c>
      <c r="H4">
        <f t="shared" si="1"/>
        <v>0.94561469215918736</v>
      </c>
      <c r="J4" s="10" t="s">
        <v>9</v>
      </c>
      <c r="K4" s="10">
        <v>0.74228671364959653</v>
      </c>
    </row>
    <row r="5" spans="1:18" x14ac:dyDescent="0.3">
      <c r="A5">
        <v>5162</v>
      </c>
      <c r="B5">
        <v>2064</v>
      </c>
      <c r="C5">
        <v>42.224999999999994</v>
      </c>
      <c r="D5" s="1">
        <v>24.82570299999999</v>
      </c>
      <c r="E5">
        <v>278193</v>
      </c>
      <c r="F5" s="16">
        <v>1.04377466</v>
      </c>
      <c r="G5">
        <f t="shared" si="2"/>
        <v>1.0626950465861027</v>
      </c>
      <c r="H5">
        <f t="shared" si="1"/>
        <v>0.94100372746865635</v>
      </c>
      <c r="J5" s="10" t="s">
        <v>10</v>
      </c>
      <c r="K5" s="10">
        <v>0.55098956526071818</v>
      </c>
    </row>
    <row r="6" spans="1:18" x14ac:dyDescent="0.3">
      <c r="A6">
        <v>5163</v>
      </c>
      <c r="B6">
        <v>2064</v>
      </c>
      <c r="C6">
        <v>363.16</v>
      </c>
      <c r="D6" s="1">
        <v>24.867927999999988</v>
      </c>
      <c r="E6">
        <v>278239</v>
      </c>
      <c r="F6" s="16">
        <v>1.0420938019999999</v>
      </c>
      <c r="G6">
        <f t="shared" si="2"/>
        <v>1.060983719861027</v>
      </c>
      <c r="H6">
        <f t="shared" si="1"/>
        <v>0.94252153099105518</v>
      </c>
      <c r="J6" s="10" t="s">
        <v>11</v>
      </c>
      <c r="K6" s="10">
        <v>0.51645030105000422</v>
      </c>
    </row>
    <row r="7" spans="1:18" x14ac:dyDescent="0.3">
      <c r="A7">
        <v>5169</v>
      </c>
      <c r="B7">
        <v>2064</v>
      </c>
      <c r="C7">
        <v>33.742999999999995</v>
      </c>
      <c r="D7" s="1">
        <v>25.231087999999989</v>
      </c>
      <c r="E7">
        <v>278273</v>
      </c>
      <c r="F7" s="16">
        <v>1.044079749</v>
      </c>
      <c r="G7">
        <f t="shared" si="2"/>
        <v>1.063005665900302</v>
      </c>
      <c r="H7">
        <f t="shared" si="1"/>
        <v>0.94072875816053159</v>
      </c>
      <c r="J7" s="10" t="s">
        <v>12</v>
      </c>
      <c r="K7" s="10">
        <v>3.6854511344728484E-3</v>
      </c>
    </row>
    <row r="8" spans="1:18" ht="16.2" thickBot="1" x14ac:dyDescent="0.35">
      <c r="A8">
        <v>5170</v>
      </c>
      <c r="B8">
        <v>2064</v>
      </c>
      <c r="C8">
        <v>26.637</v>
      </c>
      <c r="D8" s="1">
        <v>25.26483099999999</v>
      </c>
      <c r="E8">
        <v>278288</v>
      </c>
      <c r="F8" s="16">
        <v>1.0382657230000001</v>
      </c>
      <c r="G8">
        <f>F8*1.011/0.993</f>
        <v>1.0570862497009061</v>
      </c>
      <c r="H8">
        <f t="shared" si="1"/>
        <v>0.94599660177487099</v>
      </c>
      <c r="J8" s="11" t="s">
        <v>13</v>
      </c>
      <c r="K8" s="11">
        <v>15</v>
      </c>
    </row>
    <row r="9" spans="1:18" x14ac:dyDescent="0.3">
      <c r="A9">
        <v>5173</v>
      </c>
      <c r="B9">
        <v>2064</v>
      </c>
      <c r="C9">
        <v>447.036</v>
      </c>
      <c r="D9" s="1">
        <v>25.291467999999991</v>
      </c>
      <c r="E9">
        <v>278308</v>
      </c>
      <c r="F9" s="16">
        <v>1.053633638</v>
      </c>
      <c r="G9">
        <f t="shared" ref="G9:G16" si="3">F9*1.011/0.993</f>
        <v>1.0727327371782478</v>
      </c>
      <c r="H9">
        <f t="shared" si="1"/>
        <v>0.93219864122953267</v>
      </c>
    </row>
    <row r="10" spans="1:18" ht="16.2" thickBot="1" x14ac:dyDescent="0.35">
      <c r="A10">
        <v>5179</v>
      </c>
      <c r="B10">
        <v>2064</v>
      </c>
      <c r="C10">
        <v>154.376</v>
      </c>
      <c r="D10" s="1">
        <v>25.738503999999992</v>
      </c>
      <c r="E10">
        <v>278315</v>
      </c>
      <c r="F10" s="16">
        <v>1.0558378319999999</v>
      </c>
      <c r="G10">
        <f t="shared" si="3"/>
        <v>1.0749768863564952</v>
      </c>
      <c r="H10">
        <f t="shared" si="1"/>
        <v>0.93025255955909869</v>
      </c>
      <c r="J10" t="s">
        <v>14</v>
      </c>
    </row>
    <row r="11" spans="1:18" x14ac:dyDescent="0.3">
      <c r="A11">
        <v>5181</v>
      </c>
      <c r="B11">
        <v>2064</v>
      </c>
      <c r="C11">
        <v>381.47400000000005</v>
      </c>
      <c r="D11" s="1">
        <v>25.892879999999991</v>
      </c>
      <c r="E11">
        <v>278345</v>
      </c>
      <c r="F11" s="16">
        <v>1.0502221329999999</v>
      </c>
      <c r="G11">
        <f t="shared" si="3"/>
        <v>1.069259392208459</v>
      </c>
      <c r="H11">
        <f t="shared" si="1"/>
        <v>0.93522676282935424</v>
      </c>
      <c r="J11" s="12"/>
      <c r="K11" s="12" t="s">
        <v>19</v>
      </c>
      <c r="L11" s="12" t="s">
        <v>20</v>
      </c>
      <c r="M11" s="12" t="s">
        <v>21</v>
      </c>
      <c r="N11" s="12" t="s">
        <v>22</v>
      </c>
      <c r="O11" s="12" t="s">
        <v>23</v>
      </c>
    </row>
    <row r="12" spans="1:18" x14ac:dyDescent="0.3">
      <c r="A12">
        <v>5183</v>
      </c>
      <c r="B12">
        <v>2161</v>
      </c>
      <c r="C12">
        <v>321.06099999999998</v>
      </c>
      <c r="D12" s="1">
        <v>26.274353999999992</v>
      </c>
      <c r="E12">
        <v>278406</v>
      </c>
      <c r="F12" s="16">
        <v>1.04847395</v>
      </c>
      <c r="G12">
        <f t="shared" si="3"/>
        <v>1.0674795200906344</v>
      </c>
      <c r="H12">
        <f t="shared" si="1"/>
        <v>0.93678612205608869</v>
      </c>
      <c r="J12" s="10" t="s">
        <v>15</v>
      </c>
      <c r="K12" s="10">
        <v>1</v>
      </c>
      <c r="L12" s="10">
        <v>2.1667639789782719E-4</v>
      </c>
      <c r="M12" s="10">
        <v>2.1667639789782719E-4</v>
      </c>
      <c r="N12" s="10">
        <v>15.952556542585606</v>
      </c>
      <c r="O12" s="10">
        <v>1.5290740642919277E-3</v>
      </c>
    </row>
    <row r="13" spans="1:18" x14ac:dyDescent="0.3">
      <c r="A13">
        <v>5187</v>
      </c>
      <c r="B13">
        <v>2160</v>
      </c>
      <c r="C13">
        <v>302.70499999999998</v>
      </c>
      <c r="D13" s="1">
        <v>26.595414999999992</v>
      </c>
      <c r="E13">
        <v>278509</v>
      </c>
      <c r="F13" s="16">
        <v>1.0503085969999999</v>
      </c>
      <c r="G13">
        <f t="shared" si="3"/>
        <v>1.0693474235317217</v>
      </c>
      <c r="H13">
        <f t="shared" si="1"/>
        <v>0.93514977265041821</v>
      </c>
      <c r="J13" s="10" t="s">
        <v>16</v>
      </c>
      <c r="K13" s="10">
        <v>13</v>
      </c>
      <c r="L13" s="10">
        <v>1.7657315083963369E-4</v>
      </c>
      <c r="M13" s="10">
        <v>1.3582550064587207E-5</v>
      </c>
      <c r="N13" s="10"/>
      <c r="O13" s="10"/>
    </row>
    <row r="14" spans="1:18" ht="16.2" thickBot="1" x14ac:dyDescent="0.35">
      <c r="A14">
        <v>5197</v>
      </c>
      <c r="B14">
        <v>2160</v>
      </c>
      <c r="C14">
        <v>185.41399999999999</v>
      </c>
      <c r="D14" s="1">
        <v>26.904035999999991</v>
      </c>
      <c r="E14">
        <v>278769</v>
      </c>
      <c r="F14" s="16">
        <v>1.0531842410000001</v>
      </c>
      <c r="G14">
        <f t="shared" si="3"/>
        <v>1.0722751940090633</v>
      </c>
      <c r="H14">
        <f t="shared" si="1"/>
        <v>0.93259641329681597</v>
      </c>
      <c r="J14" s="11" t="s">
        <v>17</v>
      </c>
      <c r="K14" s="11">
        <v>14</v>
      </c>
      <c r="L14" s="11">
        <v>3.9324954873746088E-4</v>
      </c>
      <c r="M14" s="11"/>
      <c r="N14" s="11"/>
      <c r="O14" s="11"/>
    </row>
    <row r="15" spans="1:18" ht="16.2" thickBot="1" x14ac:dyDescent="0.35">
      <c r="A15">
        <v>5198</v>
      </c>
      <c r="B15">
        <v>2160</v>
      </c>
      <c r="C15">
        <v>455.19199999999995</v>
      </c>
      <c r="D15" s="1">
        <v>27.089449999999992</v>
      </c>
      <c r="E15">
        <v>278801</v>
      </c>
      <c r="F15" s="16">
        <v>1.05349523</v>
      </c>
      <c r="G15">
        <f t="shared" si="3"/>
        <v>1.0725918202719031</v>
      </c>
      <c r="H15">
        <f t="shared" si="1"/>
        <v>0.93232111330710965</v>
      </c>
    </row>
    <row r="16" spans="1:18" x14ac:dyDescent="0.3">
      <c r="A16">
        <v>5199</v>
      </c>
      <c r="B16">
        <v>2208</v>
      </c>
      <c r="C16">
        <v>527.14</v>
      </c>
      <c r="D16" s="1">
        <v>27.544641999999993</v>
      </c>
      <c r="E16">
        <v>278819</v>
      </c>
      <c r="F16" s="16">
        <v>1.053414281</v>
      </c>
      <c r="G16">
        <f t="shared" si="3"/>
        <v>1.0725094039184289</v>
      </c>
      <c r="H16">
        <f t="shared" si="1"/>
        <v>0.93239275697395785</v>
      </c>
      <c r="J16" s="12"/>
      <c r="K16" s="12" t="s">
        <v>24</v>
      </c>
      <c r="L16" s="12" t="s">
        <v>12</v>
      </c>
      <c r="M16" s="12" t="s">
        <v>25</v>
      </c>
      <c r="N16" s="12" t="s">
        <v>26</v>
      </c>
      <c r="O16" s="12" t="s">
        <v>27</v>
      </c>
      <c r="P16" s="12" t="s">
        <v>28</v>
      </c>
      <c r="Q16" s="12" t="s">
        <v>29</v>
      </c>
      <c r="R16" s="12" t="s">
        <v>30</v>
      </c>
    </row>
    <row r="17" spans="10:18" x14ac:dyDescent="0.3">
      <c r="J17" s="10" t="s">
        <v>18</v>
      </c>
      <c r="K17" s="10">
        <v>1.0300772603049566</v>
      </c>
      <c r="L17" s="10">
        <v>2.3128221618929877E-2</v>
      </c>
      <c r="M17" s="10">
        <v>44.537676838147547</v>
      </c>
      <c r="N17" s="10">
        <v>1.3384030744846362E-15</v>
      </c>
      <c r="O17" s="10">
        <v>0.98011177523969539</v>
      </c>
      <c r="P17" s="10">
        <v>1.0800427453702179</v>
      </c>
      <c r="Q17" s="10">
        <v>0.98011177523969539</v>
      </c>
      <c r="R17" s="10">
        <v>1.0800427453702179</v>
      </c>
    </row>
    <row r="18" spans="10:18" ht="16.2" thickBot="1" x14ac:dyDescent="0.35">
      <c r="J18" s="11" t="s">
        <v>31</v>
      </c>
      <c r="K18" s="11">
        <v>-3.6041018904477327E-3</v>
      </c>
      <c r="L18" s="11">
        <v>9.0236431843787449E-4</v>
      </c>
      <c r="M18" s="11">
        <v>-3.9940651650399515</v>
      </c>
      <c r="N18" s="11">
        <v>1.529074064291926E-3</v>
      </c>
      <c r="O18" s="11">
        <v>-5.553541480711327E-3</v>
      </c>
      <c r="P18" s="11">
        <v>-1.6546623001841381E-3</v>
      </c>
      <c r="Q18" s="11">
        <v>-5.553541480711327E-3</v>
      </c>
      <c r="R18" s="11">
        <v>-1.6546623001841381E-3</v>
      </c>
    </row>
    <row r="22" spans="10:18" x14ac:dyDescent="0.3">
      <c r="J22" t="s">
        <v>32</v>
      </c>
    </row>
    <row r="23" spans="10:18" ht="16.2" thickBot="1" x14ac:dyDescent="0.35"/>
    <row r="24" spans="10:18" x14ac:dyDescent="0.3">
      <c r="J24" s="12" t="s">
        <v>33</v>
      </c>
      <c r="K24" s="12" t="s">
        <v>34</v>
      </c>
      <c r="L24" s="12" t="s">
        <v>35</v>
      </c>
    </row>
    <row r="25" spans="10:18" x14ac:dyDescent="0.3">
      <c r="J25" s="10">
        <v>1</v>
      </c>
      <c r="K25" s="10">
        <v>0.94343549421843553</v>
      </c>
      <c r="L25" s="10">
        <v>-1.4226107237552688E-3</v>
      </c>
    </row>
    <row r="26" spans="10:18" x14ac:dyDescent="0.3">
      <c r="J26" s="10">
        <v>2</v>
      </c>
      <c r="K26" s="10">
        <v>0.94322457857170461</v>
      </c>
      <c r="L26" s="10">
        <v>-1.3290769385269074E-3</v>
      </c>
    </row>
    <row r="27" spans="10:18" x14ac:dyDescent="0.3">
      <c r="J27" s="10">
        <v>3</v>
      </c>
      <c r="K27" s="10">
        <v>0.94186153967365427</v>
      </c>
      <c r="L27" s="10">
        <v>3.7531524855330956E-3</v>
      </c>
    </row>
    <row r="28" spans="10:18" x14ac:dyDescent="0.3">
      <c r="J28" s="10">
        <v>4</v>
      </c>
      <c r="K28" s="10">
        <v>0.94060289719096268</v>
      </c>
      <c r="L28" s="10">
        <v>4.0083027769366453E-4</v>
      </c>
      <c r="N28" s="4" t="s">
        <v>56</v>
      </c>
    </row>
    <row r="29" spans="10:18" x14ac:dyDescent="0.3">
      <c r="J29" s="10">
        <v>5</v>
      </c>
      <c r="K29" s="10">
        <v>0.94045071398863855</v>
      </c>
      <c r="L29" s="10">
        <v>2.070817002416625E-3</v>
      </c>
    </row>
    <row r="30" spans="10:18" x14ac:dyDescent="0.3">
      <c r="J30" s="10">
        <v>6</v>
      </c>
      <c r="K30" s="10">
        <v>0.93914184834610359</v>
      </c>
      <c r="L30" s="10">
        <v>1.5869098144279947E-3</v>
      </c>
    </row>
    <row r="31" spans="10:18" x14ac:dyDescent="0.3">
      <c r="J31" s="10">
        <v>7</v>
      </c>
      <c r="K31" s="10">
        <v>0.93902023513601418</v>
      </c>
      <c r="L31" s="10">
        <v>6.9763666388568124E-3</v>
      </c>
    </row>
    <row r="32" spans="10:18" x14ac:dyDescent="0.3">
      <c r="J32" s="10">
        <v>8</v>
      </c>
      <c r="K32" s="10">
        <v>0.9389242326739583</v>
      </c>
      <c r="L32" s="10">
        <v>-6.7255914444256382E-3</v>
      </c>
    </row>
    <row r="33" spans="10:12" x14ac:dyDescent="0.3">
      <c r="J33" s="10">
        <v>9</v>
      </c>
      <c r="K33" s="10">
        <v>0.93731306938126013</v>
      </c>
      <c r="L33" s="10">
        <v>-7.0605098221614426E-3</v>
      </c>
    </row>
    <row r="34" spans="10:12" x14ac:dyDescent="0.3">
      <c r="J34" s="10">
        <v>10</v>
      </c>
      <c r="K34" s="10">
        <v>0.93675668254782041</v>
      </c>
      <c r="L34" s="10">
        <v>-1.5299197184661661E-3</v>
      </c>
    </row>
    <row r="35" spans="10:12" x14ac:dyDescent="0.3">
      <c r="J35" s="10">
        <v>11</v>
      </c>
      <c r="K35" s="10">
        <v>0.93538181138326371</v>
      </c>
      <c r="L35" s="10">
        <v>1.4043106728249821E-3</v>
      </c>
    </row>
    <row r="36" spans="10:12" x14ac:dyDescent="0.3">
      <c r="J36" s="10">
        <v>12</v>
      </c>
      <c r="K36" s="10">
        <v>0.93422467482621463</v>
      </c>
      <c r="L36" s="10">
        <v>9.2509782420358011E-4</v>
      </c>
    </row>
    <row r="37" spans="10:12" x14ac:dyDescent="0.3">
      <c r="J37" s="10">
        <v>13</v>
      </c>
      <c r="K37" s="10">
        <v>0.93311237329668284</v>
      </c>
      <c r="L37" s="10">
        <v>-5.1595999986686625E-4</v>
      </c>
    </row>
    <row r="38" spans="10:12" x14ac:dyDescent="0.3">
      <c r="J38" s="10">
        <v>14</v>
      </c>
      <c r="K38" s="10">
        <v>0.93244412234876728</v>
      </c>
      <c r="L38" s="10">
        <v>-1.2300904165762905E-4</v>
      </c>
    </row>
    <row r="39" spans="10:12" ht="16.2" thickBot="1" x14ac:dyDescent="0.35">
      <c r="J39" s="11">
        <v>15</v>
      </c>
      <c r="K39" s="11">
        <v>0.93080356400105058</v>
      </c>
      <c r="L39" s="11">
        <v>1.5891929729072718E-3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340E-B70F-0045-8AE4-3E63F6ECFFDC}">
  <dimension ref="A1:R87"/>
  <sheetViews>
    <sheetView workbookViewId="0">
      <selection sqref="A1:H1"/>
    </sheetView>
  </sheetViews>
  <sheetFormatPr defaultColWidth="11.19921875" defaultRowHeight="15.6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50</v>
      </c>
      <c r="G1" t="s">
        <v>51</v>
      </c>
      <c r="H1" t="s">
        <v>52</v>
      </c>
      <c r="J1" t="s">
        <v>7</v>
      </c>
    </row>
    <row r="2" spans="1:18" ht="16.2" thickBot="1" x14ac:dyDescent="0.35">
      <c r="A2">
        <v>4925</v>
      </c>
      <c r="B2">
        <v>589</v>
      </c>
      <c r="C2">
        <v>33.055</v>
      </c>
      <c r="D2" s="1">
        <v>4.3865790000000002</v>
      </c>
      <c r="E2">
        <v>273425</v>
      </c>
      <c r="F2" s="16">
        <v>1.0100616120000001</v>
      </c>
      <c r="G2">
        <f>F2*1.011/0.993</f>
        <v>1.0283708859335348</v>
      </c>
      <c r="H2">
        <f>1/G2</f>
        <v>0.97241181530748977</v>
      </c>
    </row>
    <row r="3" spans="1:18" x14ac:dyDescent="0.3">
      <c r="A3">
        <v>4926</v>
      </c>
      <c r="B3">
        <v>877</v>
      </c>
      <c r="C3">
        <v>114.64699999999999</v>
      </c>
      <c r="D3" s="1">
        <v>4.4196340000000003</v>
      </c>
      <c r="E3">
        <v>273443</v>
      </c>
      <c r="F3" s="16">
        <v>1.013973773</v>
      </c>
      <c r="G3">
        <f t="shared" ref="G3:G64" si="0">F3*1.011/0.993</f>
        <v>1.0323539622386706</v>
      </c>
      <c r="H3">
        <f t="shared" ref="H3:H64" si="1">1/G3</f>
        <v>0.96866001059509599</v>
      </c>
      <c r="J3" s="13" t="s">
        <v>8</v>
      </c>
      <c r="K3" s="13"/>
    </row>
    <row r="4" spans="1:18" x14ac:dyDescent="0.3">
      <c r="A4">
        <v>4930</v>
      </c>
      <c r="B4">
        <v>877</v>
      </c>
      <c r="C4">
        <v>35.704000000000001</v>
      </c>
      <c r="D4" s="1">
        <v>4.534281</v>
      </c>
      <c r="E4">
        <v>273492</v>
      </c>
      <c r="F4" s="16">
        <v>1.016039114</v>
      </c>
      <c r="G4">
        <f t="shared" si="0"/>
        <v>1.0344567414441086</v>
      </c>
      <c r="H4">
        <f t="shared" si="1"/>
        <v>0.96669097888423372</v>
      </c>
      <c r="J4" s="10" t="s">
        <v>9</v>
      </c>
      <c r="K4" s="10">
        <v>0.96415579849895416</v>
      </c>
    </row>
    <row r="5" spans="1:18" x14ac:dyDescent="0.3">
      <c r="A5">
        <v>4935</v>
      </c>
      <c r="B5">
        <v>877</v>
      </c>
      <c r="C5">
        <v>81.250999999999991</v>
      </c>
      <c r="D5" s="1">
        <v>4.569985</v>
      </c>
      <c r="E5">
        <v>273502</v>
      </c>
      <c r="F5" s="16">
        <v>1.0141545409999999</v>
      </c>
      <c r="G5">
        <f t="shared" si="0"/>
        <v>1.0325380069999999</v>
      </c>
      <c r="H5">
        <f t="shared" si="1"/>
        <v>0.96848735176873746</v>
      </c>
      <c r="J5" s="10" t="s">
        <v>10</v>
      </c>
      <c r="K5" s="10">
        <v>0.92959640377915587</v>
      </c>
    </row>
    <row r="6" spans="1:18" x14ac:dyDescent="0.3">
      <c r="A6">
        <v>4942</v>
      </c>
      <c r="B6">
        <v>1165</v>
      </c>
      <c r="C6">
        <v>44.792000000000002</v>
      </c>
      <c r="D6" s="1">
        <v>4.6512599999999997</v>
      </c>
      <c r="E6">
        <v>273554</v>
      </c>
      <c r="F6" s="16">
        <v>1.0124788870000001</v>
      </c>
      <c r="G6">
        <f t="shared" si="0"/>
        <v>1.0308319786072506</v>
      </c>
      <c r="H6">
        <f t="shared" si="1"/>
        <v>0.9700901997152751</v>
      </c>
      <c r="J6" s="10" t="s">
        <v>11</v>
      </c>
      <c r="K6" s="10">
        <v>0.92844224646406015</v>
      </c>
    </row>
    <row r="7" spans="1:18" x14ac:dyDescent="0.3">
      <c r="A7">
        <v>4947</v>
      </c>
      <c r="B7">
        <v>1165</v>
      </c>
      <c r="C7">
        <v>300.67399999999998</v>
      </c>
      <c r="D7" s="1">
        <v>4.6961120000000003</v>
      </c>
      <c r="E7">
        <v>273725</v>
      </c>
      <c r="F7" s="16">
        <v>0.99911806110000001</v>
      </c>
      <c r="G7">
        <f t="shared" si="0"/>
        <v>1.0172289625096675</v>
      </c>
      <c r="H7">
        <f t="shared" si="1"/>
        <v>0.98306284706329938</v>
      </c>
      <c r="J7" s="10" t="s">
        <v>12</v>
      </c>
      <c r="K7" s="10">
        <v>6.697416979095587E-3</v>
      </c>
    </row>
    <row r="8" spans="1:18" ht="16.2" thickBot="1" x14ac:dyDescent="0.35">
      <c r="A8">
        <v>4953</v>
      </c>
      <c r="B8">
        <v>589</v>
      </c>
      <c r="C8">
        <v>10.624000000000001</v>
      </c>
      <c r="D8" s="1">
        <v>4.9967899999999998</v>
      </c>
      <c r="E8">
        <v>274094</v>
      </c>
      <c r="F8" s="16">
        <v>1.003770144</v>
      </c>
      <c r="G8">
        <f t="shared" si="0"/>
        <v>1.0219653731963745</v>
      </c>
      <c r="H8">
        <f t="shared" si="1"/>
        <v>0.97850673440365799</v>
      </c>
      <c r="J8" s="11" t="s">
        <v>13</v>
      </c>
      <c r="K8" s="11">
        <v>63</v>
      </c>
    </row>
    <row r="9" spans="1:18" x14ac:dyDescent="0.3">
      <c r="A9">
        <v>4956</v>
      </c>
      <c r="B9">
        <v>1165</v>
      </c>
      <c r="C9">
        <v>10.585999999999999</v>
      </c>
      <c r="D9" s="1">
        <v>5.0074449999999997</v>
      </c>
      <c r="E9">
        <v>274142</v>
      </c>
      <c r="F9" s="16">
        <v>1.0003199190000001</v>
      </c>
      <c r="G9">
        <f t="shared" si="0"/>
        <v>1.0184526063534742</v>
      </c>
      <c r="H9">
        <f t="shared" si="1"/>
        <v>0.98188172307836397</v>
      </c>
    </row>
    <row r="10" spans="1:18" ht="16.2" thickBot="1" x14ac:dyDescent="0.35">
      <c r="A10">
        <v>4958</v>
      </c>
      <c r="B10">
        <v>1453</v>
      </c>
      <c r="C10">
        <v>119.17700000000001</v>
      </c>
      <c r="D10" s="1">
        <v>5.0180309999999997</v>
      </c>
      <c r="E10">
        <v>274157</v>
      </c>
      <c r="F10" s="16">
        <v>0.99560689250000001</v>
      </c>
      <c r="G10">
        <f t="shared" si="0"/>
        <v>1.0136541473489427</v>
      </c>
      <c r="H10">
        <f t="shared" si="1"/>
        <v>0.98652977705990452</v>
      </c>
      <c r="J10" t="s">
        <v>14</v>
      </c>
    </row>
    <row r="11" spans="1:18" x14ac:dyDescent="0.3">
      <c r="A11">
        <v>4960</v>
      </c>
      <c r="B11">
        <v>1740</v>
      </c>
      <c r="C11">
        <v>12.206</v>
      </c>
      <c r="D11" s="1">
        <v>5.1372079999999993</v>
      </c>
      <c r="E11">
        <v>274170</v>
      </c>
      <c r="F11" s="16">
        <v>0.99226479550000002</v>
      </c>
      <c r="G11">
        <f t="shared" si="0"/>
        <v>1.0102514685302113</v>
      </c>
      <c r="H11">
        <f t="shared" si="1"/>
        <v>0.98985255765564395</v>
      </c>
      <c r="J11" s="12"/>
      <c r="K11" s="12" t="s">
        <v>19</v>
      </c>
      <c r="L11" s="12" t="s">
        <v>20</v>
      </c>
      <c r="M11" s="12" t="s">
        <v>21</v>
      </c>
      <c r="N11" s="12" t="s">
        <v>22</v>
      </c>
      <c r="O11" s="12" t="s">
        <v>23</v>
      </c>
    </row>
    <row r="12" spans="1:18" x14ac:dyDescent="0.3">
      <c r="A12">
        <v>4961</v>
      </c>
      <c r="B12">
        <v>1740</v>
      </c>
      <c r="C12">
        <v>162.74100000000001</v>
      </c>
      <c r="D12" s="1">
        <v>5.1494139999999993</v>
      </c>
      <c r="E12">
        <v>274198</v>
      </c>
      <c r="F12" s="16">
        <v>0.9968384414</v>
      </c>
      <c r="G12">
        <f t="shared" si="0"/>
        <v>1.0149080203981871</v>
      </c>
      <c r="H12">
        <f t="shared" si="1"/>
        <v>0.98531096404939422</v>
      </c>
      <c r="J12" s="10" t="s">
        <v>15</v>
      </c>
      <c r="K12" s="10">
        <v>1</v>
      </c>
      <c r="L12" s="10">
        <v>3.6128015293482633E-2</v>
      </c>
      <c r="M12" s="10">
        <v>3.6128015293482633E-2</v>
      </c>
      <c r="N12" s="10">
        <v>805.43301300480982</v>
      </c>
      <c r="O12" s="10">
        <v>7.4898005346494577E-37</v>
      </c>
    </row>
    <row r="13" spans="1:18" x14ac:dyDescent="0.3">
      <c r="A13">
        <v>4964</v>
      </c>
      <c r="B13">
        <v>1740</v>
      </c>
      <c r="C13">
        <v>222.55500000000001</v>
      </c>
      <c r="D13" s="1">
        <v>5.3121549999999989</v>
      </c>
      <c r="E13">
        <v>274239</v>
      </c>
      <c r="F13" s="16">
        <v>1.0018537279999999</v>
      </c>
      <c r="G13">
        <f t="shared" si="0"/>
        <v>1.0200142185377643</v>
      </c>
      <c r="H13">
        <f t="shared" si="1"/>
        <v>0.9803784906386348</v>
      </c>
      <c r="J13" s="10" t="s">
        <v>16</v>
      </c>
      <c r="K13" s="10">
        <v>61</v>
      </c>
      <c r="L13" s="10">
        <v>2.7361790457045496E-3</v>
      </c>
      <c r="M13" s="10">
        <v>4.485539419187786E-5</v>
      </c>
      <c r="N13" s="10"/>
      <c r="O13" s="10"/>
    </row>
    <row r="14" spans="1:18" ht="16.2" thickBot="1" x14ac:dyDescent="0.35">
      <c r="A14">
        <v>4965</v>
      </c>
      <c r="B14">
        <v>1812</v>
      </c>
      <c r="C14">
        <v>177.96699999999998</v>
      </c>
      <c r="D14" s="1">
        <v>5.5347099999999987</v>
      </c>
      <c r="E14">
        <v>274249</v>
      </c>
      <c r="F14" s="16">
        <v>1.0112015080000001</v>
      </c>
      <c r="G14">
        <f t="shared" si="0"/>
        <v>1.0295314447009065</v>
      </c>
      <c r="H14">
        <f t="shared" si="1"/>
        <v>0.97131564572125739</v>
      </c>
      <c r="J14" s="11" t="s">
        <v>17</v>
      </c>
      <c r="K14" s="11">
        <v>62</v>
      </c>
      <c r="L14" s="11">
        <v>3.8864194339187183E-2</v>
      </c>
      <c r="M14" s="11"/>
      <c r="N14" s="11"/>
      <c r="O14" s="11"/>
    </row>
    <row r="15" spans="1:18" ht="16.2" thickBot="1" x14ac:dyDescent="0.35">
      <c r="A15">
        <v>4976</v>
      </c>
      <c r="B15">
        <v>1812</v>
      </c>
      <c r="C15">
        <v>67.326999999999998</v>
      </c>
      <c r="D15" s="1">
        <v>5.7126769999999985</v>
      </c>
      <c r="E15">
        <v>274282</v>
      </c>
      <c r="F15" s="16">
        <v>1.004562929</v>
      </c>
      <c r="G15">
        <f t="shared" si="0"/>
        <v>1.02277252892145</v>
      </c>
      <c r="H15">
        <f t="shared" si="1"/>
        <v>0.97773451253577914</v>
      </c>
    </row>
    <row r="16" spans="1:18" x14ac:dyDescent="0.3">
      <c r="A16">
        <v>4979</v>
      </c>
      <c r="B16">
        <v>2028</v>
      </c>
      <c r="C16">
        <v>279.64699999999999</v>
      </c>
      <c r="D16" s="1">
        <v>5.7800049999999983</v>
      </c>
      <c r="E16">
        <v>274314</v>
      </c>
      <c r="F16" s="16">
        <v>1.002435637</v>
      </c>
      <c r="G16">
        <f t="shared" si="0"/>
        <v>1.0206066757371601</v>
      </c>
      <c r="H16">
        <f t="shared" si="1"/>
        <v>0.97980938570456011</v>
      </c>
      <c r="J16" s="12"/>
      <c r="K16" s="12" t="s">
        <v>24</v>
      </c>
      <c r="L16" s="12" t="s">
        <v>12</v>
      </c>
      <c r="M16" s="12" t="s">
        <v>25</v>
      </c>
      <c r="N16" s="12" t="s">
        <v>26</v>
      </c>
      <c r="O16" s="12" t="s">
        <v>27</v>
      </c>
      <c r="P16" s="12" t="s">
        <v>28</v>
      </c>
      <c r="Q16" s="12" t="s">
        <v>29</v>
      </c>
      <c r="R16" s="12" t="s">
        <v>30</v>
      </c>
    </row>
    <row r="17" spans="1:18" x14ac:dyDescent="0.3">
      <c r="A17">
        <v>4980</v>
      </c>
      <c r="B17">
        <v>2028</v>
      </c>
      <c r="C17">
        <v>392.553</v>
      </c>
      <c r="D17" s="1">
        <v>6.059651999999998</v>
      </c>
      <c r="E17">
        <v>274335</v>
      </c>
      <c r="F17" s="16">
        <v>1.004045665</v>
      </c>
      <c r="G17">
        <f t="shared" si="0"/>
        <v>1.0222458885347432</v>
      </c>
      <c r="H17">
        <f t="shared" si="1"/>
        <v>0.97823822156269102</v>
      </c>
      <c r="J17" s="10" t="s">
        <v>18</v>
      </c>
      <c r="K17" s="10">
        <v>0.99749302455555688</v>
      </c>
      <c r="L17" s="10">
        <v>1.8347827748364468E-3</v>
      </c>
      <c r="M17" s="10">
        <v>543.65728642971033</v>
      </c>
      <c r="N17" s="10">
        <v>4.0043053600199867E-114</v>
      </c>
      <c r="O17" s="10">
        <v>0.99382414964565147</v>
      </c>
      <c r="P17" s="10">
        <v>1.0011618994654623</v>
      </c>
      <c r="Q17" s="10">
        <v>0.99382414964565147</v>
      </c>
      <c r="R17" s="10">
        <v>1.0011618994654623</v>
      </c>
    </row>
    <row r="18" spans="1:18" ht="16.2" thickBot="1" x14ac:dyDescent="0.35">
      <c r="A18">
        <v>4984</v>
      </c>
      <c r="B18">
        <v>2028</v>
      </c>
      <c r="C18">
        <v>11.917000000000002</v>
      </c>
      <c r="D18" s="1">
        <v>6.4522049999999984</v>
      </c>
      <c r="E18">
        <v>274382</v>
      </c>
      <c r="F18" s="16">
        <v>1.005713348</v>
      </c>
      <c r="G18">
        <f t="shared" si="0"/>
        <v>1.0239438014380664</v>
      </c>
      <c r="H18">
        <f t="shared" si="1"/>
        <v>0.97661609806667238</v>
      </c>
      <c r="J18" s="11" t="s">
        <v>31</v>
      </c>
      <c r="K18" s="11">
        <v>-3.7726200173864473E-3</v>
      </c>
      <c r="L18" s="11">
        <v>1.3293163656892594E-4</v>
      </c>
      <c r="M18" s="11">
        <v>-28.380151743865117</v>
      </c>
      <c r="N18" s="11">
        <v>7.4898005346493507E-37</v>
      </c>
      <c r="O18" s="11">
        <v>-4.0384332530616473E-3</v>
      </c>
      <c r="P18" s="11">
        <v>-3.5068067817112473E-3</v>
      </c>
      <c r="Q18" s="11">
        <v>-4.0384332530616473E-3</v>
      </c>
      <c r="R18" s="11">
        <v>-3.5068067817112473E-3</v>
      </c>
    </row>
    <row r="19" spans="1:18" x14ac:dyDescent="0.3">
      <c r="A19">
        <v>4985</v>
      </c>
      <c r="B19">
        <v>2028</v>
      </c>
      <c r="C19">
        <v>343.27699999999999</v>
      </c>
      <c r="D19" s="1">
        <v>6.4641219999999988</v>
      </c>
      <c r="E19">
        <v>274387</v>
      </c>
      <c r="F19" s="16">
        <v>1.009519925</v>
      </c>
      <c r="G19">
        <f t="shared" si="0"/>
        <v>1.0278193798338369</v>
      </c>
      <c r="H19">
        <f t="shared" si="1"/>
        <v>0.97293359088215059</v>
      </c>
    </row>
    <row r="20" spans="1:18" x14ac:dyDescent="0.3">
      <c r="A20">
        <v>4988</v>
      </c>
      <c r="B20">
        <v>2028</v>
      </c>
      <c r="C20">
        <v>389.90800000000002</v>
      </c>
      <c r="D20" s="1">
        <v>6.8073989999999984</v>
      </c>
      <c r="E20">
        <v>274420</v>
      </c>
      <c r="F20" s="16">
        <v>1.01537692</v>
      </c>
      <c r="G20">
        <f t="shared" si="0"/>
        <v>1.0337825439274924</v>
      </c>
      <c r="H20">
        <f t="shared" si="1"/>
        <v>0.96732142158335588</v>
      </c>
    </row>
    <row r="21" spans="1:18" x14ac:dyDescent="0.3">
      <c r="A21">
        <v>4990</v>
      </c>
      <c r="B21">
        <v>2028</v>
      </c>
      <c r="C21">
        <v>281.02299999999997</v>
      </c>
      <c r="D21" s="1">
        <v>7.1973069999999986</v>
      </c>
      <c r="E21">
        <v>274440</v>
      </c>
      <c r="F21" s="16">
        <v>1.012816419</v>
      </c>
      <c r="G21">
        <f t="shared" si="0"/>
        <v>1.0311756290120846</v>
      </c>
      <c r="H21">
        <f t="shared" si="1"/>
        <v>0.96976690668887089</v>
      </c>
    </row>
    <row r="22" spans="1:18" x14ac:dyDescent="0.3">
      <c r="A22">
        <v>5005</v>
      </c>
      <c r="B22">
        <v>590</v>
      </c>
      <c r="C22">
        <v>55.295000000000002</v>
      </c>
      <c r="D22" s="1">
        <v>7.4783899999999983</v>
      </c>
      <c r="E22">
        <v>274953</v>
      </c>
      <c r="F22" s="16">
        <v>1.013010301</v>
      </c>
      <c r="G22">
        <f t="shared" si="0"/>
        <v>1.0313730254894258</v>
      </c>
      <c r="H22">
        <f t="shared" si="1"/>
        <v>0.96958130112571239</v>
      </c>
      <c r="J22" t="s">
        <v>32</v>
      </c>
    </row>
    <row r="23" spans="1:18" ht="16.2" thickBot="1" x14ac:dyDescent="0.35">
      <c r="A23">
        <v>5013</v>
      </c>
      <c r="B23">
        <v>2028</v>
      </c>
      <c r="C23">
        <v>483.23200000000003</v>
      </c>
      <c r="D23" s="1">
        <v>7.5336849999999984</v>
      </c>
      <c r="E23">
        <v>274966</v>
      </c>
      <c r="F23" s="16">
        <v>1.0096974430000001</v>
      </c>
      <c r="G23">
        <f t="shared" si="0"/>
        <v>1.0280001156827796</v>
      </c>
      <c r="H23">
        <f t="shared" si="1"/>
        <v>0.97276253644759325</v>
      </c>
    </row>
    <row r="24" spans="1:18" x14ac:dyDescent="0.3">
      <c r="A24">
        <v>5017</v>
      </c>
      <c r="B24">
        <v>2028</v>
      </c>
      <c r="C24">
        <v>536.74900000000002</v>
      </c>
      <c r="D24" s="1">
        <v>8.0169169999999976</v>
      </c>
      <c r="E24">
        <v>274998</v>
      </c>
      <c r="F24" s="16">
        <v>1.005200777</v>
      </c>
      <c r="G24">
        <f t="shared" si="0"/>
        <v>1.0234219391208459</v>
      </c>
      <c r="H24">
        <f t="shared" si="1"/>
        <v>0.9771140931950647</v>
      </c>
      <c r="J24" s="12" t="s">
        <v>33</v>
      </c>
      <c r="K24" s="12" t="s">
        <v>34</v>
      </c>
      <c r="L24" s="12" t="s">
        <v>35</v>
      </c>
    </row>
    <row r="25" spans="1:18" x14ac:dyDescent="0.3">
      <c r="A25">
        <v>5020</v>
      </c>
      <c r="B25">
        <v>2028</v>
      </c>
      <c r="C25">
        <v>453.90999999999997</v>
      </c>
      <c r="D25" s="1">
        <v>8.5536669999999972</v>
      </c>
      <c r="E25">
        <v>275059</v>
      </c>
      <c r="F25" s="16">
        <v>1.004023082</v>
      </c>
      <c r="G25">
        <f t="shared" si="0"/>
        <v>1.0222228961752264</v>
      </c>
      <c r="H25">
        <f t="shared" si="1"/>
        <v>0.97826022459643958</v>
      </c>
      <c r="J25" s="10">
        <v>1</v>
      </c>
      <c r="K25" s="10">
        <v>0.98094412881230986</v>
      </c>
      <c r="L25" s="10">
        <v>-8.5323135048200882E-3</v>
      </c>
    </row>
    <row r="26" spans="1:18" x14ac:dyDescent="0.3">
      <c r="A26">
        <v>5021</v>
      </c>
      <c r="B26">
        <v>2028</v>
      </c>
      <c r="C26">
        <v>230.62300000000002</v>
      </c>
      <c r="D26" s="1">
        <v>9.0075769999999977</v>
      </c>
      <c r="E26">
        <v>275124</v>
      </c>
      <c r="F26" s="16">
        <v>1.005115097</v>
      </c>
      <c r="G26">
        <f t="shared" si="0"/>
        <v>1.0233347060090634</v>
      </c>
      <c r="H26">
        <f t="shared" si="1"/>
        <v>0.97719738627836905</v>
      </c>
      <c r="J26" s="10">
        <v>2</v>
      </c>
      <c r="K26" s="10">
        <v>0.98081942485763518</v>
      </c>
      <c r="L26" s="10">
        <v>-1.2159414262539192E-2</v>
      </c>
    </row>
    <row r="27" spans="1:18" x14ac:dyDescent="0.3">
      <c r="A27">
        <v>5024</v>
      </c>
      <c r="B27">
        <v>2028</v>
      </c>
      <c r="C27">
        <v>222.66799999999998</v>
      </c>
      <c r="D27" s="1">
        <v>9.2381999999999973</v>
      </c>
      <c r="E27">
        <v>275282</v>
      </c>
      <c r="F27" s="16">
        <v>1.0133003359999999</v>
      </c>
      <c r="G27">
        <f t="shared" si="0"/>
        <v>1.0316683179214501</v>
      </c>
      <c r="H27">
        <f t="shared" si="1"/>
        <v>0.96930377974070803</v>
      </c>
      <c r="J27" s="10">
        <v>3</v>
      </c>
      <c r="K27" s="10">
        <v>0.98038690529050188</v>
      </c>
      <c r="L27" s="10">
        <v>-1.3695926406268155E-2</v>
      </c>
    </row>
    <row r="28" spans="1:18" x14ac:dyDescent="0.3">
      <c r="A28">
        <v>5026</v>
      </c>
      <c r="B28">
        <v>2028</v>
      </c>
      <c r="C28">
        <v>442.80400000000003</v>
      </c>
      <c r="D28" s="1">
        <v>9.4608679999999978</v>
      </c>
      <c r="E28">
        <v>275309</v>
      </c>
      <c r="F28" s="16">
        <v>1.02049115</v>
      </c>
      <c r="G28">
        <f>F28*1.011/0.993</f>
        <v>1.038989479003021</v>
      </c>
      <c r="H28">
        <f t="shared" si="1"/>
        <v>0.96247365368854942</v>
      </c>
      <c r="J28" s="10">
        <v>4</v>
      </c>
      <c r="K28" s="10">
        <v>0.98025220766540111</v>
      </c>
      <c r="L28" s="10">
        <v>-1.1764855896663651E-2</v>
      </c>
    </row>
    <row r="29" spans="1:18" x14ac:dyDescent="0.3">
      <c r="A29">
        <v>5027</v>
      </c>
      <c r="B29">
        <v>2028</v>
      </c>
      <c r="C29">
        <v>229.60599999999999</v>
      </c>
      <c r="D29" s="1">
        <v>9.9036719999999985</v>
      </c>
      <c r="E29">
        <v>275319</v>
      </c>
      <c r="F29" s="16">
        <v>1.032090306</v>
      </c>
      <c r="G29">
        <f t="shared" si="0"/>
        <v>1.0507988916072506</v>
      </c>
      <c r="H29">
        <f t="shared" si="1"/>
        <v>0.95165688504909718</v>
      </c>
      <c r="J29" s="10">
        <v>5</v>
      </c>
      <c r="K29" s="10">
        <v>0.97994558797348796</v>
      </c>
      <c r="L29" s="10">
        <v>-9.8553882582128605E-3</v>
      </c>
    </row>
    <row r="30" spans="1:18" x14ac:dyDescent="0.3">
      <c r="A30">
        <v>5028</v>
      </c>
      <c r="B30">
        <v>2028</v>
      </c>
      <c r="C30">
        <v>122.584</v>
      </c>
      <c r="D30" s="1">
        <v>10.133277999999999</v>
      </c>
      <c r="E30">
        <v>275344</v>
      </c>
      <c r="F30" s="16">
        <v>1.035214595</v>
      </c>
      <c r="G30">
        <f t="shared" si="0"/>
        <v>1.053979814244713</v>
      </c>
      <c r="H30">
        <f t="shared" si="1"/>
        <v>0.94878477413403295</v>
      </c>
      <c r="J30" s="10">
        <v>6</v>
      </c>
      <c r="K30" s="10">
        <v>0.97977637842046816</v>
      </c>
      <c r="L30" s="10">
        <v>3.2864686428312195E-3</v>
      </c>
    </row>
    <row r="31" spans="1:18" x14ac:dyDescent="0.3">
      <c r="A31">
        <v>5029</v>
      </c>
      <c r="B31">
        <v>2028</v>
      </c>
      <c r="C31">
        <v>163.679</v>
      </c>
      <c r="D31" s="1">
        <v>10.255861999999999</v>
      </c>
      <c r="E31">
        <v>275370</v>
      </c>
      <c r="F31" s="16">
        <v>1.036558278</v>
      </c>
      <c r="G31">
        <f t="shared" si="0"/>
        <v>1.0553478540362538</v>
      </c>
      <c r="H31">
        <f t="shared" si="1"/>
        <v>0.94755487129236882</v>
      </c>
      <c r="J31" s="10">
        <v>7</v>
      </c>
      <c r="K31" s="10">
        <v>0.97864203457888044</v>
      </c>
      <c r="L31" s="10">
        <v>-1.3530017522245252E-4</v>
      </c>
    </row>
    <row r="32" spans="1:18" x14ac:dyDescent="0.3">
      <c r="A32">
        <v>5030</v>
      </c>
      <c r="B32">
        <v>2028</v>
      </c>
      <c r="C32">
        <v>576.30599999999993</v>
      </c>
      <c r="D32" s="1">
        <v>10.419540999999999</v>
      </c>
      <c r="E32">
        <v>275375</v>
      </c>
      <c r="F32" s="16">
        <v>1.0249755979999999</v>
      </c>
      <c r="G32">
        <f t="shared" si="0"/>
        <v>1.0435552160906343</v>
      </c>
      <c r="H32">
        <f t="shared" si="1"/>
        <v>0.95826266265641336</v>
      </c>
      <c r="J32" s="10">
        <v>8</v>
      </c>
      <c r="K32" s="10">
        <v>0.9786018373125952</v>
      </c>
      <c r="L32" s="10">
        <v>3.2798857657687641E-3</v>
      </c>
    </row>
    <row r="33" spans="1:14" x14ac:dyDescent="0.3">
      <c r="A33">
        <v>5038</v>
      </c>
      <c r="B33">
        <v>1884</v>
      </c>
      <c r="C33">
        <v>99.759</v>
      </c>
      <c r="D33" s="1">
        <v>10.995846999999999</v>
      </c>
      <c r="E33">
        <v>275656</v>
      </c>
      <c r="F33" s="16">
        <v>1.030643129</v>
      </c>
      <c r="G33">
        <f t="shared" si="0"/>
        <v>1.0493254817915407</v>
      </c>
      <c r="H33">
        <f t="shared" si="1"/>
        <v>0.9529931535567725</v>
      </c>
      <c r="J33" s="10">
        <v>9</v>
      </c>
      <c r="K33" s="10">
        <v>0.97856190035709112</v>
      </c>
      <c r="L33" s="10">
        <v>7.9678767028134034E-3</v>
      </c>
      <c r="N33" s="4" t="s">
        <v>53</v>
      </c>
    </row>
    <row r="34" spans="1:14" x14ac:dyDescent="0.3">
      <c r="A34">
        <v>5043</v>
      </c>
      <c r="B34">
        <v>2064</v>
      </c>
      <c r="C34">
        <v>608.06200000000001</v>
      </c>
      <c r="D34" s="1">
        <v>11.095606</v>
      </c>
      <c r="E34">
        <v>275757</v>
      </c>
      <c r="F34" s="16">
        <v>1.018679101</v>
      </c>
      <c r="G34">
        <f t="shared" si="0"/>
        <v>1.0371445831933532</v>
      </c>
      <c r="H34">
        <f t="shared" si="1"/>
        <v>0.96418572319108531</v>
      </c>
      <c r="J34" s="10">
        <v>10</v>
      </c>
      <c r="K34" s="10">
        <v>0.97811229082127904</v>
      </c>
      <c r="L34" s="10">
        <v>1.174026683436491E-2</v>
      </c>
    </row>
    <row r="35" spans="1:14" x14ac:dyDescent="0.3">
      <c r="A35">
        <v>5045</v>
      </c>
      <c r="B35">
        <v>2064</v>
      </c>
      <c r="C35">
        <v>784.29700000000003</v>
      </c>
      <c r="D35" s="1">
        <v>11.703668</v>
      </c>
      <c r="E35">
        <v>275828</v>
      </c>
      <c r="F35" s="16">
        <v>1.0252246730000001</v>
      </c>
      <c r="G35">
        <f t="shared" si="0"/>
        <v>1.0438088060453172</v>
      </c>
      <c r="H35">
        <f t="shared" si="1"/>
        <v>0.95802985585904776</v>
      </c>
      <c r="J35" s="10">
        <v>11</v>
      </c>
      <c r="K35" s="10">
        <v>0.97806624222134686</v>
      </c>
      <c r="L35" s="10">
        <v>7.2447218280473624E-3</v>
      </c>
    </row>
    <row r="36" spans="1:14" x14ac:dyDescent="0.3">
      <c r="A36">
        <v>5048</v>
      </c>
      <c r="B36">
        <v>2064</v>
      </c>
      <c r="C36">
        <v>281.25699999999995</v>
      </c>
      <c r="D36" s="1">
        <v>12.487965000000001</v>
      </c>
      <c r="E36">
        <v>275886</v>
      </c>
      <c r="F36" s="16">
        <v>1.032526206</v>
      </c>
      <c r="G36">
        <f t="shared" si="0"/>
        <v>1.0512426931178247</v>
      </c>
      <c r="H36">
        <f t="shared" si="1"/>
        <v>0.95125512552591762</v>
      </c>
      <c r="J36" s="10">
        <v>12</v>
      </c>
      <c r="K36" s="10">
        <v>0.97745228226709735</v>
      </c>
      <c r="L36" s="10">
        <v>2.9262083715374532E-3</v>
      </c>
    </row>
    <row r="37" spans="1:14" x14ac:dyDescent="0.3">
      <c r="A37">
        <v>5052</v>
      </c>
      <c r="B37">
        <v>2064</v>
      </c>
      <c r="C37">
        <v>396.78100000000001</v>
      </c>
      <c r="D37" s="1">
        <v>12.769222000000001</v>
      </c>
      <c r="E37">
        <v>275911</v>
      </c>
      <c r="F37" s="16">
        <v>1.033171324</v>
      </c>
      <c r="G37">
        <f t="shared" si="0"/>
        <v>1.0518995050996978</v>
      </c>
      <c r="H37">
        <f t="shared" si="1"/>
        <v>0.95066115646211014</v>
      </c>
      <c r="J37" s="10">
        <v>13</v>
      </c>
      <c r="K37" s="10">
        <v>0.97661266681912795</v>
      </c>
      <c r="L37" s="10">
        <v>-5.2970210978705579E-3</v>
      </c>
    </row>
    <row r="38" spans="1:14" x14ac:dyDescent="0.3">
      <c r="A38">
        <v>5056</v>
      </c>
      <c r="B38">
        <v>2064</v>
      </c>
      <c r="C38">
        <v>25.395</v>
      </c>
      <c r="D38" s="1">
        <v>13.166003000000002</v>
      </c>
      <c r="E38">
        <v>275963</v>
      </c>
      <c r="F38" s="16">
        <v>1.03722314</v>
      </c>
      <c r="G38">
        <f t="shared" si="0"/>
        <v>1.0560247679154078</v>
      </c>
      <c r="H38">
        <f t="shared" si="1"/>
        <v>0.9469474868226806</v>
      </c>
      <c r="J38" s="10">
        <v>14</v>
      </c>
      <c r="K38" s="10">
        <v>0.97594126495249378</v>
      </c>
      <c r="L38" s="10">
        <v>1.7932475832853623E-3</v>
      </c>
    </row>
    <row r="39" spans="1:14" x14ac:dyDescent="0.3">
      <c r="A39">
        <v>5060</v>
      </c>
      <c r="B39">
        <v>2064</v>
      </c>
      <c r="C39">
        <v>139.422</v>
      </c>
      <c r="D39" s="1">
        <v>13.254972</v>
      </c>
      <c r="E39">
        <v>276092</v>
      </c>
      <c r="F39" s="16">
        <v>1.042093559</v>
      </c>
      <c r="G39">
        <f t="shared" si="0"/>
        <v>1.0609834724561933</v>
      </c>
      <c r="H39">
        <f t="shared" si="1"/>
        <v>0.94252175077240774</v>
      </c>
      <c r="J39" s="10">
        <v>15</v>
      </c>
      <c r="K39" s="10">
        <v>0.9756872619919631</v>
      </c>
      <c r="L39" s="10">
        <v>4.1221237125970145E-3</v>
      </c>
    </row>
    <row r="40" spans="1:14" x14ac:dyDescent="0.3">
      <c r="A40">
        <v>5069</v>
      </c>
      <c r="B40">
        <v>2064</v>
      </c>
      <c r="C40">
        <v>618.34100000000001</v>
      </c>
      <c r="D40" s="1">
        <v>13.525080000000001</v>
      </c>
      <c r="E40">
        <v>276224</v>
      </c>
      <c r="F40" s="16">
        <v>1.0451100600000001</v>
      </c>
      <c r="G40">
        <f>F40*1.011/0.993</f>
        <v>1.0640546532326283</v>
      </c>
      <c r="H40">
        <f t="shared" si="1"/>
        <v>0.93980135039301937</v>
      </c>
      <c r="J40" s="10">
        <v>16</v>
      </c>
      <c r="K40" s="10">
        <v>0.97463226012196102</v>
      </c>
      <c r="L40" s="10">
        <v>3.6059614407299989E-3</v>
      </c>
    </row>
    <row r="41" spans="1:14" x14ac:dyDescent="0.3">
      <c r="A41">
        <v>5071</v>
      </c>
      <c r="B41">
        <v>2064</v>
      </c>
      <c r="C41">
        <v>401.00200000000001</v>
      </c>
      <c r="D41" s="1">
        <v>14.143421</v>
      </c>
      <c r="E41">
        <v>276282</v>
      </c>
      <c r="F41" s="16">
        <v>1.0480147609999999</v>
      </c>
      <c r="G41">
        <f t="shared" si="0"/>
        <v>1.0670120074229605</v>
      </c>
      <c r="H41">
        <f t="shared" si="1"/>
        <v>0.93719657608651707</v>
      </c>
      <c r="J41" s="10">
        <v>17</v>
      </c>
      <c r="K41" s="10">
        <v>0.97315130681627593</v>
      </c>
      <c r="L41" s="10">
        <v>3.4647912503964484E-3</v>
      </c>
    </row>
    <row r="42" spans="1:14" x14ac:dyDescent="0.3">
      <c r="A42">
        <v>5072</v>
      </c>
      <c r="B42">
        <v>2064</v>
      </c>
      <c r="C42">
        <v>194.41199999999998</v>
      </c>
      <c r="D42" s="1">
        <v>14.544423</v>
      </c>
      <c r="E42">
        <v>276315</v>
      </c>
      <c r="F42" s="16">
        <v>1.048437998</v>
      </c>
      <c r="G42">
        <f t="shared" si="0"/>
        <v>1.0674429163927492</v>
      </c>
      <c r="H42">
        <f t="shared" si="1"/>
        <v>0.9368182454002677</v>
      </c>
      <c r="J42" s="10">
        <v>18</v>
      </c>
      <c r="K42" s="10">
        <v>0.97310634850352873</v>
      </c>
      <c r="L42" s="10">
        <v>-1.7275762137813899E-4</v>
      </c>
    </row>
    <row r="43" spans="1:14" x14ac:dyDescent="0.3">
      <c r="A43">
        <v>5073</v>
      </c>
      <c r="B43">
        <v>2064</v>
      </c>
      <c r="C43">
        <v>554.39499999999998</v>
      </c>
      <c r="D43" s="1">
        <v>14.738835</v>
      </c>
      <c r="E43">
        <v>276349</v>
      </c>
      <c r="F43" s="16">
        <v>1.049427812</v>
      </c>
      <c r="G43">
        <f t="shared" si="0"/>
        <v>1.0684506726404832</v>
      </c>
      <c r="H43">
        <f t="shared" si="1"/>
        <v>0.93593464406614135</v>
      </c>
      <c r="J43" s="10">
        <v>19</v>
      </c>
      <c r="K43" s="10">
        <v>0.97181129482182038</v>
      </c>
      <c r="L43" s="10">
        <v>-4.4898732384645035E-3</v>
      </c>
    </row>
    <row r="44" spans="1:14" x14ac:dyDescent="0.3">
      <c r="A44">
        <v>5076</v>
      </c>
      <c r="B44">
        <v>2064</v>
      </c>
      <c r="C44">
        <v>606.02599999999995</v>
      </c>
      <c r="D44" s="1">
        <v>15.293229999999999</v>
      </c>
      <c r="E44">
        <v>276437</v>
      </c>
      <c r="F44" s="16">
        <v>1.0532370740000001</v>
      </c>
      <c r="G44">
        <f t="shared" si="0"/>
        <v>1.0723289847069488</v>
      </c>
      <c r="H44">
        <f t="shared" si="1"/>
        <v>0.93254963193341711</v>
      </c>
      <c r="J44" s="10">
        <v>20</v>
      </c>
      <c r="K44" s="10">
        <v>0.97034032009608129</v>
      </c>
      <c r="L44" s="10">
        <v>-5.7341340721039913E-4</v>
      </c>
    </row>
    <row r="45" spans="1:14" x14ac:dyDescent="0.3">
      <c r="A45">
        <v>5078</v>
      </c>
      <c r="B45">
        <v>2064</v>
      </c>
      <c r="C45">
        <v>586.54700000000003</v>
      </c>
      <c r="D45" s="1">
        <v>15.899255999999999</v>
      </c>
      <c r="E45">
        <v>276495</v>
      </c>
      <c r="F45" s="16">
        <v>1.0441331220000001</v>
      </c>
      <c r="G45">
        <f t="shared" si="0"/>
        <v>1.0630600063867071</v>
      </c>
      <c r="H45">
        <f t="shared" si="1"/>
        <v>0.94068067088607243</v>
      </c>
      <c r="J45" s="10">
        <v>21</v>
      </c>
      <c r="K45" s="10">
        <v>0.96927990074373427</v>
      </c>
      <c r="L45" s="10">
        <v>3.0140038197812302E-4</v>
      </c>
    </row>
    <row r="46" spans="1:14" x14ac:dyDescent="0.3">
      <c r="A46">
        <v>5080</v>
      </c>
      <c r="B46">
        <v>2064</v>
      </c>
      <c r="C46">
        <v>497.73199999999997</v>
      </c>
      <c r="D46" s="1">
        <v>16.485803000000001</v>
      </c>
      <c r="E46">
        <v>276525</v>
      </c>
      <c r="F46" s="16">
        <v>1.0458907719999999</v>
      </c>
      <c r="G46">
        <f t="shared" si="0"/>
        <v>1.0648495171117822</v>
      </c>
      <c r="H46">
        <f t="shared" si="1"/>
        <v>0.93909982953490445</v>
      </c>
      <c r="J46" s="10">
        <v>22</v>
      </c>
      <c r="K46" s="10">
        <v>0.96907129371987288</v>
      </c>
      <c r="L46" s="10">
        <v>3.6912427277203674E-3</v>
      </c>
    </row>
    <row r="47" spans="1:14" x14ac:dyDescent="0.3">
      <c r="A47">
        <v>5083</v>
      </c>
      <c r="B47">
        <v>2064</v>
      </c>
      <c r="C47">
        <v>375.404</v>
      </c>
      <c r="D47" s="1">
        <v>16.983535</v>
      </c>
      <c r="E47">
        <v>276542</v>
      </c>
      <c r="F47" s="16">
        <v>1.0491313980000001</v>
      </c>
      <c r="G47">
        <f t="shared" si="0"/>
        <v>1.0681488855770394</v>
      </c>
      <c r="H47">
        <f t="shared" si="1"/>
        <v>0.93619907627369403</v>
      </c>
      <c r="J47" s="10">
        <v>23</v>
      </c>
      <c r="K47" s="10">
        <v>0.96724824300363121</v>
      </c>
      <c r="L47" s="10">
        <v>9.8658501914334895E-3</v>
      </c>
    </row>
    <row r="48" spans="1:14" x14ac:dyDescent="0.3">
      <c r="A48">
        <v>5085</v>
      </c>
      <c r="B48">
        <v>2064</v>
      </c>
      <c r="C48">
        <v>524.32399999999996</v>
      </c>
      <c r="D48" s="1">
        <v>17.358938999999999</v>
      </c>
      <c r="E48">
        <v>276581</v>
      </c>
      <c r="F48" s="16">
        <v>1.0478571080000001</v>
      </c>
      <c r="G48">
        <f t="shared" si="0"/>
        <v>1.0668514966646525</v>
      </c>
      <c r="H48">
        <f t="shared" si="1"/>
        <v>0.93733757990343225</v>
      </c>
      <c r="J48" s="10">
        <v>24</v>
      </c>
      <c r="K48" s="10">
        <v>0.96522328920929901</v>
      </c>
      <c r="L48" s="10">
        <v>1.3036935387140569E-2</v>
      </c>
    </row>
    <row r="49" spans="1:12" x14ac:dyDescent="0.3">
      <c r="A49">
        <v>5091</v>
      </c>
      <c r="B49">
        <v>2064</v>
      </c>
      <c r="C49">
        <v>307.33799999999997</v>
      </c>
      <c r="D49" s="1">
        <v>17.883262999999999</v>
      </c>
      <c r="E49">
        <v>276653</v>
      </c>
      <c r="F49" s="16">
        <v>1.0429242059999999</v>
      </c>
      <c r="G49">
        <f t="shared" si="0"/>
        <v>1.0618291765015102</v>
      </c>
      <c r="H49">
        <f t="shared" si="1"/>
        <v>0.94177107027212836</v>
      </c>
      <c r="J49" s="10">
        <v>25</v>
      </c>
      <c r="K49" s="10">
        <v>0.96351085925720714</v>
      </c>
      <c r="L49" s="10">
        <v>1.3686527021161909E-2</v>
      </c>
    </row>
    <row r="50" spans="1:12" x14ac:dyDescent="0.3">
      <c r="A50">
        <v>5093</v>
      </c>
      <c r="B50">
        <v>2064</v>
      </c>
      <c r="C50">
        <v>570.87700000000007</v>
      </c>
      <c r="D50" s="1">
        <v>18.190601000000001</v>
      </c>
      <c r="E50">
        <v>276775</v>
      </c>
      <c r="F50" s="16">
        <v>1.0462894730000001</v>
      </c>
      <c r="G50">
        <f t="shared" si="0"/>
        <v>1.0652554453202416</v>
      </c>
      <c r="H50">
        <f t="shared" si="1"/>
        <v>0.93874197441851681</v>
      </c>
      <c r="J50" s="10">
        <v>26</v>
      </c>
      <c r="K50" s="10">
        <v>0.9626408063109374</v>
      </c>
      <c r="L50" s="10">
        <v>6.6629734297706245E-3</v>
      </c>
    </row>
    <row r="51" spans="1:12" x14ac:dyDescent="0.3">
      <c r="A51">
        <v>5095</v>
      </c>
      <c r="B51">
        <v>2064</v>
      </c>
      <c r="C51">
        <v>574.2829999999999</v>
      </c>
      <c r="D51" s="1">
        <v>18.761478</v>
      </c>
      <c r="E51">
        <v>276807</v>
      </c>
      <c r="F51" s="16">
        <v>1.053112056</v>
      </c>
      <c r="G51">
        <f t="shared" si="0"/>
        <v>1.0722017005196374</v>
      </c>
      <c r="H51">
        <f t="shared" si="1"/>
        <v>0.93266033761684475</v>
      </c>
      <c r="J51" s="10">
        <v>27</v>
      </c>
      <c r="K51" s="10">
        <v>0.961800764556906</v>
      </c>
      <c r="L51" s="10">
        <v>6.7288913164342823E-4</v>
      </c>
    </row>
    <row r="52" spans="1:12" x14ac:dyDescent="0.3">
      <c r="A52">
        <v>5096</v>
      </c>
      <c r="B52">
        <v>2064</v>
      </c>
      <c r="C52">
        <v>525.26599999999996</v>
      </c>
      <c r="D52" s="1">
        <v>19.335761000000002</v>
      </c>
      <c r="E52">
        <v>276831</v>
      </c>
      <c r="F52" s="16">
        <v>1.060077814</v>
      </c>
      <c r="G52">
        <f t="shared" si="0"/>
        <v>1.0792937260362536</v>
      </c>
      <c r="H52">
        <f t="shared" si="1"/>
        <v>0.92653183825364871</v>
      </c>
      <c r="J52" s="10">
        <v>28</v>
      </c>
      <c r="K52" s="10">
        <v>0.96013023332272718</v>
      </c>
      <c r="L52" s="10">
        <v>-8.4733482736299992E-3</v>
      </c>
    </row>
    <row r="53" spans="1:12" x14ac:dyDescent="0.3">
      <c r="A53">
        <v>5097</v>
      </c>
      <c r="B53">
        <v>2064</v>
      </c>
      <c r="C53">
        <v>554.58500000000004</v>
      </c>
      <c r="D53" s="1">
        <v>19.861027</v>
      </c>
      <c r="E53">
        <v>276870</v>
      </c>
      <c r="F53" s="16">
        <v>1.065093866</v>
      </c>
      <c r="G53">
        <f t="shared" si="0"/>
        <v>1.084400703450151</v>
      </c>
      <c r="H53">
        <f t="shared" si="1"/>
        <v>0.92216834313956075</v>
      </c>
      <c r="J53" s="10">
        <v>29</v>
      </c>
      <c r="K53" s="10">
        <v>0.95926401713101517</v>
      </c>
      <c r="L53" s="10">
        <v>-1.0479242996982219E-2</v>
      </c>
    </row>
    <row r="54" spans="1:12" x14ac:dyDescent="0.3">
      <c r="A54">
        <v>5101</v>
      </c>
      <c r="B54">
        <v>2064</v>
      </c>
      <c r="C54">
        <v>186.911</v>
      </c>
      <c r="D54" s="1">
        <v>20.415611999999999</v>
      </c>
      <c r="E54">
        <v>276935</v>
      </c>
      <c r="F54" s="16">
        <v>1.0640654089999999</v>
      </c>
      <c r="G54">
        <f t="shared" si="0"/>
        <v>1.0833536037250753</v>
      </c>
      <c r="H54">
        <f t="shared" si="1"/>
        <v>0.92305965158701031</v>
      </c>
      <c r="J54" s="10">
        <v>30</v>
      </c>
      <c r="K54" s="10">
        <v>0.95880155427880387</v>
      </c>
      <c r="L54" s="10">
        <v>-1.1246682986435053E-2</v>
      </c>
    </row>
    <row r="55" spans="1:12" x14ac:dyDescent="0.3">
      <c r="A55">
        <v>5102</v>
      </c>
      <c r="B55">
        <v>2064</v>
      </c>
      <c r="C55">
        <v>544.55799999999999</v>
      </c>
      <c r="D55" s="1">
        <v>20.602522999999998</v>
      </c>
      <c r="E55">
        <v>276940</v>
      </c>
      <c r="F55" s="16">
        <v>1.065305591</v>
      </c>
      <c r="G55">
        <f t="shared" si="0"/>
        <v>1.0846162663655587</v>
      </c>
      <c r="H55">
        <f t="shared" si="1"/>
        <v>0.92198506606479413</v>
      </c>
      <c r="J55" s="10">
        <v>31</v>
      </c>
      <c r="K55" s="10">
        <v>0.95818405560697806</v>
      </c>
      <c r="L55" s="10">
        <v>7.8607049435297505E-5</v>
      </c>
    </row>
    <row r="56" spans="1:12" x14ac:dyDescent="0.3">
      <c r="A56">
        <v>5105</v>
      </c>
      <c r="B56">
        <v>2064</v>
      </c>
      <c r="C56">
        <v>730.9</v>
      </c>
      <c r="D56" s="1">
        <v>21.147080999999996</v>
      </c>
      <c r="E56">
        <v>277069</v>
      </c>
      <c r="F56" s="16">
        <v>1.0825963759999999</v>
      </c>
      <c r="G56">
        <f t="shared" si="0"/>
        <v>1.1022204794924468</v>
      </c>
      <c r="H56">
        <f t="shared" si="1"/>
        <v>0.90725949898924252</v>
      </c>
      <c r="J56" s="10">
        <v>32</v>
      </c>
      <c r="K56" s="10">
        <v>0.95600987205523813</v>
      </c>
      <c r="L56" s="10">
        <v>-3.0167184984656314E-3</v>
      </c>
    </row>
    <row r="57" spans="1:12" x14ac:dyDescent="0.3">
      <c r="A57">
        <v>5106</v>
      </c>
      <c r="B57">
        <v>2064</v>
      </c>
      <c r="C57">
        <v>497.154</v>
      </c>
      <c r="D57" s="1">
        <v>21.877980999999995</v>
      </c>
      <c r="E57">
        <v>277093</v>
      </c>
      <c r="F57" s="16">
        <v>1.0723713909999999</v>
      </c>
      <c r="G57">
        <f t="shared" si="0"/>
        <v>1.0918101473323261</v>
      </c>
      <c r="H57">
        <f t="shared" si="1"/>
        <v>0.91591015383338359</v>
      </c>
      <c r="J57" s="10">
        <v>33</v>
      </c>
      <c r="K57" s="10">
        <v>0.95563351925492368</v>
      </c>
      <c r="L57" s="10">
        <v>8.5522039361616287E-3</v>
      </c>
    </row>
    <row r="58" spans="1:12" x14ac:dyDescent="0.3">
      <c r="A58">
        <v>5107</v>
      </c>
      <c r="B58">
        <v>2064</v>
      </c>
      <c r="C58">
        <v>199.94800000000001</v>
      </c>
      <c r="D58" s="1">
        <v>22.375134999999993</v>
      </c>
      <c r="E58">
        <v>277126</v>
      </c>
      <c r="F58" s="16">
        <v>1.075005811</v>
      </c>
      <c r="G58">
        <f t="shared" si="0"/>
        <v>1.0944923211691842</v>
      </c>
      <c r="H58">
        <f t="shared" si="1"/>
        <v>0.91366561524319934</v>
      </c>
      <c r="J58" s="10">
        <v>34</v>
      </c>
      <c r="K58" s="10">
        <v>0.95333953238191171</v>
      </c>
      <c r="L58" s="10">
        <v>4.6903234771360491E-3</v>
      </c>
    </row>
    <row r="59" spans="1:12" x14ac:dyDescent="0.3">
      <c r="A59">
        <v>5108</v>
      </c>
      <c r="B59">
        <v>2064</v>
      </c>
      <c r="C59">
        <v>153.51900000000001</v>
      </c>
      <c r="D59" s="1">
        <v>22.575082999999992</v>
      </c>
      <c r="E59">
        <v>277148</v>
      </c>
      <c r="F59" s="16">
        <v>1.0749852799999999</v>
      </c>
      <c r="G59">
        <f t="shared" si="0"/>
        <v>1.0944714180060422</v>
      </c>
      <c r="H59">
        <f t="shared" si="1"/>
        <v>0.91368306522051113</v>
      </c>
      <c r="J59" s="10">
        <v>35</v>
      </c>
      <c r="K59" s="10">
        <v>0.95038067782013558</v>
      </c>
      <c r="L59" s="10">
        <v>8.7444770578204434E-4</v>
      </c>
    </row>
    <row r="60" spans="1:12" x14ac:dyDescent="0.3">
      <c r="A60">
        <v>5109</v>
      </c>
      <c r="B60">
        <v>2064</v>
      </c>
      <c r="C60">
        <v>408.61200000000002</v>
      </c>
      <c r="D60" s="1">
        <v>22.728601999999992</v>
      </c>
      <c r="E60">
        <v>277166</v>
      </c>
      <c r="F60" s="16">
        <v>1.0787139480000001</v>
      </c>
      <c r="G60">
        <f t="shared" si="0"/>
        <v>1.0982676751540785</v>
      </c>
      <c r="H60">
        <f t="shared" si="1"/>
        <v>0.91052484073129769</v>
      </c>
      <c r="J60" s="10">
        <v>36</v>
      </c>
      <c r="K60" s="10">
        <v>0.94931960203190546</v>
      </c>
      <c r="L60" s="10">
        <v>1.3415544302046722E-3</v>
      </c>
    </row>
    <row r="61" spans="1:12" x14ac:dyDescent="0.3">
      <c r="A61">
        <v>5110</v>
      </c>
      <c r="B61">
        <v>2064</v>
      </c>
      <c r="C61">
        <v>38.783999999999999</v>
      </c>
      <c r="D61" s="1">
        <v>23.137213999999993</v>
      </c>
      <c r="E61">
        <v>277180</v>
      </c>
      <c r="F61" s="16">
        <v>1.08073408</v>
      </c>
      <c r="G61">
        <f t="shared" si="0"/>
        <v>1.1003244258610272</v>
      </c>
      <c r="H61">
        <f t="shared" si="1"/>
        <v>0.90882286759878006</v>
      </c>
      <c r="J61" s="10">
        <v>37</v>
      </c>
      <c r="K61" s="10">
        <v>0.94782269808878683</v>
      </c>
      <c r="L61" s="10">
        <v>-8.7521126610623501E-4</v>
      </c>
    </row>
    <row r="62" spans="1:12" x14ac:dyDescent="0.3">
      <c r="A62">
        <v>5111</v>
      </c>
      <c r="B62">
        <v>2064</v>
      </c>
      <c r="C62">
        <v>483.55200000000002</v>
      </c>
      <c r="D62" s="1">
        <v>23.175997999999993</v>
      </c>
      <c r="E62">
        <v>277194</v>
      </c>
      <c r="F62" s="16">
        <v>1.088507629</v>
      </c>
      <c r="G62">
        <f t="shared" si="0"/>
        <v>1.1082388851148035</v>
      </c>
      <c r="H62">
        <f t="shared" si="1"/>
        <v>0.90233253266186297</v>
      </c>
      <c r="J62" s="10">
        <v>38</v>
      </c>
      <c r="K62" s="10">
        <v>0.94748705185846005</v>
      </c>
      <c r="L62" s="10">
        <v>-4.9653010860523095E-3</v>
      </c>
    </row>
    <row r="63" spans="1:12" x14ac:dyDescent="0.3">
      <c r="A63">
        <v>5116</v>
      </c>
      <c r="B63">
        <v>2064</v>
      </c>
      <c r="C63">
        <v>172.57900000000001</v>
      </c>
      <c r="D63" s="1">
        <v>23.784942999999991</v>
      </c>
      <c r="E63">
        <v>277305</v>
      </c>
      <c r="F63" s="16">
        <v>1.0878067840000001</v>
      </c>
      <c r="G63">
        <f t="shared" si="0"/>
        <v>1.1075253359758308</v>
      </c>
      <c r="H63">
        <f t="shared" si="1"/>
        <v>0.9029138815311244</v>
      </c>
      <c r="J63" s="10">
        <v>39</v>
      </c>
      <c r="K63" s="10">
        <v>0.94646803701080384</v>
      </c>
      <c r="L63" s="10">
        <v>-6.6666866177844675E-3</v>
      </c>
    </row>
    <row r="64" spans="1:12" x14ac:dyDescent="0.3">
      <c r="A64">
        <v>5117</v>
      </c>
      <c r="B64">
        <v>2064</v>
      </c>
      <c r="C64">
        <v>72.876999999999995</v>
      </c>
      <c r="D64" s="1">
        <v>23.95752199999999</v>
      </c>
      <c r="E64">
        <v>277420</v>
      </c>
      <c r="F64" s="16">
        <v>1.083790746</v>
      </c>
      <c r="G64">
        <f t="shared" si="0"/>
        <v>1.1034364997039274</v>
      </c>
      <c r="H64">
        <f t="shared" si="1"/>
        <v>0.90625967173309807</v>
      </c>
      <c r="J64" s="10">
        <v>40</v>
      </c>
      <c r="K64" s="10">
        <v>0.944135271376633</v>
      </c>
      <c r="L64" s="10">
        <v>-6.938695290115926E-3</v>
      </c>
    </row>
    <row r="65" spans="10:12" x14ac:dyDescent="0.3">
      <c r="J65" s="10">
        <v>41</v>
      </c>
      <c r="K65" s="10">
        <v>0.94262244320442101</v>
      </c>
      <c r="L65" s="10">
        <v>-5.8041978041533104E-3</v>
      </c>
    </row>
    <row r="66" spans="10:12" x14ac:dyDescent="0.3">
      <c r="J66" s="10">
        <v>42</v>
      </c>
      <c r="K66" s="10">
        <v>0.94188900060160086</v>
      </c>
      <c r="L66" s="10">
        <v>-5.9543565354595041E-3</v>
      </c>
    </row>
    <row r="67" spans="10:12" x14ac:dyDescent="0.3">
      <c r="J67" s="10">
        <v>43</v>
      </c>
      <c r="K67" s="10">
        <v>0.939797478927062</v>
      </c>
      <c r="L67" s="10">
        <v>-7.2478469936448908E-3</v>
      </c>
    </row>
    <row r="68" spans="10:12" x14ac:dyDescent="0.3">
      <c r="J68" s="10">
        <v>44</v>
      </c>
      <c r="K68" s="10">
        <v>0.93751117310840526</v>
      </c>
      <c r="L68" s="10">
        <v>3.169497777667174E-3</v>
      </c>
    </row>
    <row r="69" spans="10:12" x14ac:dyDescent="0.3">
      <c r="J69" s="10">
        <v>45</v>
      </c>
      <c r="K69" s="10">
        <v>0.93529835415506735</v>
      </c>
      <c r="L69" s="10">
        <v>3.8014753798371048E-3</v>
      </c>
    </row>
    <row r="70" spans="10:12" x14ac:dyDescent="0.3">
      <c r="J70" s="10">
        <v>46</v>
      </c>
      <c r="K70" s="10">
        <v>0.93342060044857356</v>
      </c>
      <c r="L70" s="10">
        <v>2.7784758251204744E-3</v>
      </c>
    </row>
    <row r="71" spans="10:12" x14ac:dyDescent="0.3">
      <c r="J71" s="10">
        <v>47</v>
      </c>
      <c r="K71" s="10">
        <v>0.93200434380356656</v>
      </c>
      <c r="L71" s="10">
        <v>5.3332360998656902E-3</v>
      </c>
    </row>
    <row r="72" spans="10:12" x14ac:dyDescent="0.3">
      <c r="J72" s="10">
        <v>48</v>
      </c>
      <c r="K72" s="10">
        <v>0.93002626858557047</v>
      </c>
      <c r="L72" s="10">
        <v>1.1744801686557893E-2</v>
      </c>
    </row>
    <row r="73" spans="10:12" x14ac:dyDescent="0.3">
      <c r="J73" s="10">
        <v>49</v>
      </c>
      <c r="K73" s="10">
        <v>0.92886679909466696</v>
      </c>
      <c r="L73" s="10">
        <v>9.8751753238498496E-3</v>
      </c>
    </row>
    <row r="74" spans="10:12" x14ac:dyDescent="0.3">
      <c r="J74" s="10">
        <v>50</v>
      </c>
      <c r="K74" s="10">
        <v>0.92671309709700145</v>
      </c>
      <c r="L74" s="10">
        <v>5.9472405198432998E-3</v>
      </c>
    </row>
    <row r="75" spans="10:12" x14ac:dyDescent="0.3">
      <c r="J75" s="10">
        <v>51</v>
      </c>
      <c r="K75" s="10">
        <v>0.92454654555555671</v>
      </c>
      <c r="L75" s="10">
        <v>1.9852926980920005E-3</v>
      </c>
    </row>
    <row r="76" spans="10:12" x14ac:dyDescent="0.3">
      <c r="J76" s="10">
        <v>52</v>
      </c>
      <c r="K76" s="10">
        <v>0.92256491652950423</v>
      </c>
      <c r="L76" s="10">
        <v>-3.9657338994347757E-4</v>
      </c>
    </row>
    <row r="77" spans="10:12" x14ac:dyDescent="0.3">
      <c r="J77" s="10">
        <v>53</v>
      </c>
      <c r="K77" s="10">
        <v>0.92047267805716193</v>
      </c>
      <c r="L77" s="10">
        <v>2.5869735298483798E-3</v>
      </c>
    </row>
    <row r="78" spans="10:12" x14ac:dyDescent="0.3">
      <c r="J78" s="10">
        <v>54</v>
      </c>
      <c r="K78" s="10">
        <v>0.9197675338770922</v>
      </c>
      <c r="L78" s="10">
        <v>2.2175321877019316E-3</v>
      </c>
    </row>
    <row r="79" spans="10:12" x14ac:dyDescent="0.3">
      <c r="J79" s="10">
        <v>55</v>
      </c>
      <c r="K79" s="10">
        <v>0.91771312346566425</v>
      </c>
      <c r="L79" s="10">
        <v>-1.045362447642173E-2</v>
      </c>
    </row>
    <row r="80" spans="10:12" x14ac:dyDescent="0.3">
      <c r="J80" s="10">
        <v>56</v>
      </c>
      <c r="K80" s="10">
        <v>0.91495571549495658</v>
      </c>
      <c r="L80" s="10">
        <v>9.5443833842701054E-4</v>
      </c>
    </row>
    <row r="81" spans="10:12" x14ac:dyDescent="0.3">
      <c r="J81" s="10">
        <v>57</v>
      </c>
      <c r="K81" s="10">
        <v>0.91308014236283275</v>
      </c>
      <c r="L81" s="10">
        <v>5.8547288036658873E-4</v>
      </c>
    </row>
    <row r="82" spans="10:12" x14ac:dyDescent="0.3">
      <c r="J82" s="10">
        <v>58</v>
      </c>
      <c r="K82" s="10">
        <v>0.91232581453559647</v>
      </c>
      <c r="L82" s="10">
        <v>1.3572506849146571E-3</v>
      </c>
    </row>
    <row r="83" spans="10:12" x14ac:dyDescent="0.3">
      <c r="J83" s="10">
        <v>59</v>
      </c>
      <c r="K83" s="10">
        <v>0.91174664568314723</v>
      </c>
      <c r="L83" s="10">
        <v>-1.2218049518495366E-3</v>
      </c>
    </row>
    <row r="84" spans="10:12" x14ac:dyDescent="0.3">
      <c r="J84" s="10">
        <v>60</v>
      </c>
      <c r="K84" s="10">
        <v>0.910205107872603</v>
      </c>
      <c r="L84" s="10">
        <v>-1.3822402738229433E-3</v>
      </c>
    </row>
    <row r="85" spans="10:12" x14ac:dyDescent="0.3">
      <c r="J85" s="10">
        <v>61</v>
      </c>
      <c r="K85" s="10">
        <v>0.91005879057784866</v>
      </c>
      <c r="L85" s="10">
        <v>-7.7262579159856903E-3</v>
      </c>
    </row>
    <row r="86" spans="10:12" x14ac:dyDescent="0.3">
      <c r="J86" s="10">
        <v>62</v>
      </c>
      <c r="K86" s="10">
        <v>0.9077614724813613</v>
      </c>
      <c r="L86" s="10">
        <v>-4.8475909502369019E-3</v>
      </c>
    </row>
    <row r="87" spans="10:12" ht="16.2" thickBot="1" x14ac:dyDescent="0.35">
      <c r="J87" s="11">
        <v>63</v>
      </c>
      <c r="K87" s="11">
        <v>0.90711039749138078</v>
      </c>
      <c r="L87" s="11">
        <v>-8.5072575828271102E-4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9D2B-7487-E245-A526-8B6718540F99}">
  <dimension ref="A1:L122"/>
  <sheetViews>
    <sheetView tabSelected="1" topLeftCell="D5" zoomScale="101" workbookViewId="0">
      <selection activeCell="I116" sqref="I116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>
        <v>4925</v>
      </c>
      <c r="B2">
        <v>589</v>
      </c>
      <c r="C2">
        <v>33.055</v>
      </c>
      <c r="D2" s="1">
        <v>4.3865790000000002</v>
      </c>
      <c r="E2">
        <v>273425</v>
      </c>
      <c r="F2" s="2">
        <v>-1.4690363E-2</v>
      </c>
      <c r="G2" s="2">
        <v>6.6264187470000003E-3</v>
      </c>
      <c r="H2" t="s">
        <v>37</v>
      </c>
      <c r="I2">
        <f>-0.0013287-0.0002726*D2</f>
        <v>-2.5244814354000002E-3</v>
      </c>
    </row>
    <row r="3" spans="1:9" x14ac:dyDescent="0.3">
      <c r="A3">
        <v>4926</v>
      </c>
      <c r="B3">
        <v>877</v>
      </c>
      <c r="C3">
        <v>114.64699999999999</v>
      </c>
      <c r="D3" s="1">
        <v>4.4196340000000003</v>
      </c>
      <c r="E3">
        <v>273443</v>
      </c>
      <c r="F3" s="2">
        <v>4.0029497449999996E-3</v>
      </c>
      <c r="G3" s="2">
        <v>9.7527722429999999E-4</v>
      </c>
      <c r="H3" t="s">
        <v>37</v>
      </c>
      <c r="I3">
        <f t="shared" ref="I3:I55" si="0">-0.0013287-0.0002726*D3</f>
        <v>-2.5334922284000003E-3</v>
      </c>
    </row>
    <row r="4" spans="1:9" x14ac:dyDescent="0.3">
      <c r="A4">
        <v>4930</v>
      </c>
      <c r="B4">
        <v>877</v>
      </c>
      <c r="C4">
        <v>35.704000000000001</v>
      </c>
      <c r="D4" s="1">
        <v>4.534281</v>
      </c>
      <c r="E4">
        <v>273492</v>
      </c>
      <c r="F4" s="2">
        <v>-6.3881562059999994E-2</v>
      </c>
      <c r="G4" s="2">
        <v>1.7562043789999999E-2</v>
      </c>
      <c r="H4" t="s">
        <v>37</v>
      </c>
      <c r="I4">
        <f t="shared" si="0"/>
        <v>-2.5647450006000003E-3</v>
      </c>
    </row>
    <row r="5" spans="1:9" x14ac:dyDescent="0.3">
      <c r="A5">
        <v>4935</v>
      </c>
      <c r="B5">
        <v>877</v>
      </c>
      <c r="C5">
        <v>81.250999999999991</v>
      </c>
      <c r="D5" s="1">
        <v>4.569985</v>
      </c>
      <c r="E5">
        <v>273502</v>
      </c>
      <c r="F5" s="2">
        <v>6.7749138559999996E-3</v>
      </c>
      <c r="G5" s="2">
        <v>2.0182422349999999E-3</v>
      </c>
      <c r="H5" t="s">
        <v>37</v>
      </c>
      <c r="I5">
        <f t="shared" si="0"/>
        <v>-2.5744779109999998E-3</v>
      </c>
    </row>
    <row r="6" spans="1:9" x14ac:dyDescent="0.3">
      <c r="A6">
        <v>4942</v>
      </c>
      <c r="B6">
        <v>1165</v>
      </c>
      <c r="C6">
        <v>44.792000000000002</v>
      </c>
      <c r="D6" s="1">
        <v>4.6512599999999997</v>
      </c>
      <c r="E6">
        <v>273554</v>
      </c>
      <c r="F6" s="2">
        <v>1.1521844E-3</v>
      </c>
      <c r="G6" s="2">
        <v>1.8591139749999999E-3</v>
      </c>
      <c r="H6" t="s">
        <v>37</v>
      </c>
      <c r="I6">
        <f t="shared" si="0"/>
        <v>-2.5966334759999999E-3</v>
      </c>
    </row>
    <row r="7" spans="1:9" x14ac:dyDescent="0.3">
      <c r="A7">
        <v>4947</v>
      </c>
      <c r="B7">
        <v>1165</v>
      </c>
      <c r="C7">
        <v>300.67399999999998</v>
      </c>
      <c r="D7" s="1">
        <v>4.6961120000000003</v>
      </c>
      <c r="E7">
        <v>273725</v>
      </c>
      <c r="F7" s="2">
        <v>-1.2909519330000001E-2</v>
      </c>
      <c r="G7" s="2">
        <v>7.7765987159999995E-4</v>
      </c>
      <c r="H7" t="s">
        <v>37</v>
      </c>
      <c r="I7">
        <f t="shared" si="0"/>
        <v>-2.6088601311999998E-3</v>
      </c>
    </row>
    <row r="8" spans="1:9" x14ac:dyDescent="0.3">
      <c r="A8">
        <v>4958</v>
      </c>
      <c r="B8">
        <v>1453</v>
      </c>
      <c r="C8">
        <v>119.17700000000001</v>
      </c>
      <c r="D8" s="1">
        <v>5.0180309999999997</v>
      </c>
      <c r="E8">
        <v>274157</v>
      </c>
      <c r="F8" s="2">
        <v>3.5015740710000001E-3</v>
      </c>
      <c r="G8" s="2">
        <v>1.507362647E-3</v>
      </c>
      <c r="H8" t="s">
        <v>37</v>
      </c>
      <c r="I8">
        <f t="shared" si="0"/>
        <v>-2.6966152505999998E-3</v>
      </c>
    </row>
    <row r="9" spans="1:9" x14ac:dyDescent="0.3">
      <c r="A9">
        <v>4961</v>
      </c>
      <c r="B9">
        <v>1740</v>
      </c>
      <c r="C9">
        <v>162.74100000000001</v>
      </c>
      <c r="D9" s="1">
        <v>5.1494139999999993</v>
      </c>
      <c r="E9">
        <v>274198</v>
      </c>
      <c r="F9" s="2">
        <v>-8.2151645179999997E-4</v>
      </c>
      <c r="G9" s="2">
        <v>1.790372953E-3</v>
      </c>
      <c r="H9" t="s">
        <v>37</v>
      </c>
      <c r="I9">
        <f t="shared" si="0"/>
        <v>-2.7324302563999999E-3</v>
      </c>
    </row>
    <row r="10" spans="1:9" x14ac:dyDescent="0.3">
      <c r="A10">
        <v>4964</v>
      </c>
      <c r="B10">
        <v>1740</v>
      </c>
      <c r="C10">
        <v>222.55500000000001</v>
      </c>
      <c r="D10" s="1">
        <v>5.3121549999999989</v>
      </c>
      <c r="E10">
        <v>274239</v>
      </c>
      <c r="F10" s="2">
        <v>-2.217170227E-2</v>
      </c>
      <c r="G10" s="2">
        <v>1.5739188579999999E-3</v>
      </c>
      <c r="H10" t="s">
        <v>37</v>
      </c>
      <c r="I10">
        <f t="shared" si="0"/>
        <v>-2.776793453E-3</v>
      </c>
    </row>
    <row r="11" spans="1:9" x14ac:dyDescent="0.3">
      <c r="A11">
        <v>4965</v>
      </c>
      <c r="B11">
        <v>1812</v>
      </c>
      <c r="C11">
        <v>177.96699999999998</v>
      </c>
      <c r="D11" s="1">
        <v>5.5347099999999987</v>
      </c>
      <c r="E11">
        <v>274249</v>
      </c>
      <c r="F11" s="2">
        <v>2.9261030890000001E-2</v>
      </c>
      <c r="G11" s="2">
        <v>1.9938571550000002E-3</v>
      </c>
      <c r="H11" t="s">
        <v>37</v>
      </c>
      <c r="I11">
        <f t="shared" si="0"/>
        <v>-2.8374619459999996E-3</v>
      </c>
    </row>
    <row r="12" spans="1:9" x14ac:dyDescent="0.3">
      <c r="A12">
        <v>4976</v>
      </c>
      <c r="B12">
        <v>1812</v>
      </c>
      <c r="C12">
        <v>67.326999999999998</v>
      </c>
      <c r="D12" s="1">
        <v>5.7126769999999985</v>
      </c>
      <c r="E12">
        <v>274282</v>
      </c>
      <c r="F12" s="2">
        <v>-1.079910842E-3</v>
      </c>
      <c r="G12" s="2">
        <v>2.13405917E-3</v>
      </c>
      <c r="H12" t="s">
        <v>37</v>
      </c>
      <c r="I12">
        <f t="shared" si="0"/>
        <v>-2.8859757501999996E-3</v>
      </c>
    </row>
    <row r="13" spans="1:9" x14ac:dyDescent="0.3">
      <c r="A13">
        <v>4979</v>
      </c>
      <c r="B13">
        <v>2028</v>
      </c>
      <c r="C13">
        <v>279.64699999999999</v>
      </c>
      <c r="D13" s="1">
        <v>5.7800049999999983</v>
      </c>
      <c r="E13">
        <v>274314</v>
      </c>
      <c r="F13" s="2">
        <v>-3.8951704399999999E-3</v>
      </c>
      <c r="G13" s="2">
        <v>9.9596744149999992E-4</v>
      </c>
      <c r="H13" t="s">
        <v>37</v>
      </c>
      <c r="I13">
        <f t="shared" si="0"/>
        <v>-2.9043293629999996E-3</v>
      </c>
    </row>
    <row r="14" spans="1:9" x14ac:dyDescent="0.3">
      <c r="A14">
        <v>4980</v>
      </c>
      <c r="B14">
        <v>2028</v>
      </c>
      <c r="C14">
        <v>392.553</v>
      </c>
      <c r="D14" s="1">
        <v>6.059651999999998</v>
      </c>
      <c r="E14">
        <v>274335</v>
      </c>
      <c r="F14" s="2">
        <v>-3.178086798E-3</v>
      </c>
      <c r="G14" s="2">
        <v>1.516585113E-4</v>
      </c>
      <c r="H14" t="s">
        <v>37</v>
      </c>
      <c r="I14">
        <f t="shared" si="0"/>
        <v>-2.9805611351999993E-3</v>
      </c>
    </row>
    <row r="15" spans="1:9" x14ac:dyDescent="0.3">
      <c r="A15">
        <v>4985</v>
      </c>
      <c r="B15">
        <v>2028</v>
      </c>
      <c r="C15">
        <v>343.27699999999999</v>
      </c>
      <c r="D15" s="1">
        <v>6.4641219999999988</v>
      </c>
      <c r="E15">
        <v>274387</v>
      </c>
      <c r="F15" s="2">
        <v>-4.1570966710000002E-3</v>
      </c>
      <c r="G15" s="2">
        <v>2.8072287880000001E-4</v>
      </c>
      <c r="H15" t="s">
        <v>37</v>
      </c>
      <c r="I15">
        <f t="shared" si="0"/>
        <v>-3.0908196572E-3</v>
      </c>
    </row>
    <row r="16" spans="1:9" x14ac:dyDescent="0.3">
      <c r="A16">
        <v>4988</v>
      </c>
      <c r="B16">
        <v>2028</v>
      </c>
      <c r="C16">
        <v>389.90800000000002</v>
      </c>
      <c r="D16" s="1">
        <v>6.8073989999999984</v>
      </c>
      <c r="E16">
        <v>274420</v>
      </c>
      <c r="F16" s="2">
        <v>-6.2241078840000004E-3</v>
      </c>
      <c r="G16" s="2">
        <v>1.3220870390000001E-3</v>
      </c>
      <c r="H16" t="s">
        <v>37</v>
      </c>
      <c r="I16">
        <f t="shared" si="0"/>
        <v>-3.1843969673999994E-3</v>
      </c>
    </row>
    <row r="17" spans="1:9" x14ac:dyDescent="0.3">
      <c r="A17">
        <v>4990</v>
      </c>
      <c r="B17">
        <v>2028</v>
      </c>
      <c r="C17">
        <v>281.02299999999997</v>
      </c>
      <c r="D17" s="1">
        <v>7.1973069999999986</v>
      </c>
      <c r="E17">
        <v>274440</v>
      </c>
      <c r="F17" s="2">
        <v>-2.8588514960000001E-3</v>
      </c>
      <c r="G17" s="2">
        <v>6.3961286010000003E-4</v>
      </c>
      <c r="H17" t="s">
        <v>37</v>
      </c>
      <c r="I17">
        <f t="shared" si="0"/>
        <v>-3.2906858881999995E-3</v>
      </c>
    </row>
    <row r="18" spans="1:9" x14ac:dyDescent="0.3">
      <c r="A18">
        <v>5013</v>
      </c>
      <c r="B18">
        <v>2028</v>
      </c>
      <c r="C18">
        <v>483.23200000000003</v>
      </c>
      <c r="D18" s="1">
        <v>7.5336849999999984</v>
      </c>
      <c r="E18">
        <v>274966</v>
      </c>
      <c r="F18" s="2">
        <v>-5.6122478629999997E-4</v>
      </c>
      <c r="G18" s="2">
        <v>2.573998727E-4</v>
      </c>
      <c r="H18" t="s">
        <v>37</v>
      </c>
      <c r="I18">
        <f t="shared" si="0"/>
        <v>-3.3823825309999998E-3</v>
      </c>
    </row>
    <row r="19" spans="1:9" x14ac:dyDescent="0.3">
      <c r="A19">
        <v>5017</v>
      </c>
      <c r="B19">
        <v>2028</v>
      </c>
      <c r="C19">
        <v>536.74900000000002</v>
      </c>
      <c r="D19" s="1">
        <v>8.0169169999999976</v>
      </c>
      <c r="E19">
        <v>274998</v>
      </c>
      <c r="F19" s="2">
        <v>1.1587010889999999E-3</v>
      </c>
      <c r="G19" s="2">
        <v>3.2683980539999999E-4</v>
      </c>
      <c r="H19" t="s">
        <v>37</v>
      </c>
      <c r="I19">
        <f t="shared" si="0"/>
        <v>-3.5141115741999995E-3</v>
      </c>
    </row>
    <row r="20" spans="1:9" x14ac:dyDescent="0.3">
      <c r="A20">
        <v>5020</v>
      </c>
      <c r="B20">
        <v>2028</v>
      </c>
      <c r="C20">
        <v>453.90999999999997</v>
      </c>
      <c r="D20" s="1">
        <v>8.5536669999999972</v>
      </c>
      <c r="E20">
        <v>275059</v>
      </c>
      <c r="F20" s="2">
        <v>-1.8592370160000001E-3</v>
      </c>
      <c r="G20" s="2">
        <v>4.8831511580000003E-4</v>
      </c>
      <c r="H20" t="s">
        <v>37</v>
      </c>
      <c r="I20">
        <f t="shared" si="0"/>
        <v>-3.6604296241999992E-3</v>
      </c>
    </row>
    <row r="21" spans="1:9" x14ac:dyDescent="0.3">
      <c r="A21">
        <v>5021</v>
      </c>
      <c r="B21">
        <v>2028</v>
      </c>
      <c r="C21">
        <v>230.62300000000002</v>
      </c>
      <c r="D21" s="1">
        <v>9.0075769999999977</v>
      </c>
      <c r="E21">
        <v>275124</v>
      </c>
      <c r="F21" s="2">
        <v>-6.2370465830000003E-3</v>
      </c>
      <c r="G21" s="2">
        <v>9.7717569820000003E-4</v>
      </c>
      <c r="H21" t="s">
        <v>37</v>
      </c>
      <c r="I21">
        <f t="shared" si="0"/>
        <v>-3.7841654901999994E-3</v>
      </c>
    </row>
    <row r="22" spans="1:9" x14ac:dyDescent="0.3">
      <c r="A22">
        <v>5024</v>
      </c>
      <c r="B22">
        <v>2028</v>
      </c>
      <c r="C22">
        <v>222.66799999999998</v>
      </c>
      <c r="D22" s="1">
        <v>9.2381999999999973</v>
      </c>
      <c r="E22">
        <v>275282</v>
      </c>
      <c r="F22" s="2">
        <v>-6.3882824280000004E-3</v>
      </c>
      <c r="G22" s="2">
        <v>2.2914007070000001E-3</v>
      </c>
      <c r="H22" t="s">
        <v>37</v>
      </c>
      <c r="I22">
        <f t="shared" si="0"/>
        <v>-3.8470333199999993E-3</v>
      </c>
    </row>
    <row r="23" spans="1:9" x14ac:dyDescent="0.3">
      <c r="A23">
        <v>5026</v>
      </c>
      <c r="B23">
        <v>2028</v>
      </c>
      <c r="C23">
        <v>442.80400000000003</v>
      </c>
      <c r="D23" s="1">
        <v>9.4608679999999978</v>
      </c>
      <c r="E23">
        <v>275309</v>
      </c>
      <c r="F23" s="2">
        <v>-8.2003585649999995E-3</v>
      </c>
      <c r="G23" s="2">
        <v>1.871686659E-4</v>
      </c>
      <c r="H23" t="s">
        <v>37</v>
      </c>
      <c r="I23">
        <f t="shared" si="0"/>
        <v>-3.9077326167999997E-3</v>
      </c>
    </row>
    <row r="24" spans="1:9" x14ac:dyDescent="0.3">
      <c r="A24">
        <v>5027</v>
      </c>
      <c r="B24">
        <v>2028</v>
      </c>
      <c r="C24">
        <v>229.60599999999999</v>
      </c>
      <c r="D24" s="1">
        <v>9.9036719999999985</v>
      </c>
      <c r="E24">
        <v>275319</v>
      </c>
      <c r="F24" s="2">
        <v>-8.1967598029999999E-4</v>
      </c>
      <c r="G24" s="2">
        <v>1.463658554E-3</v>
      </c>
      <c r="H24" t="s">
        <v>37</v>
      </c>
      <c r="I24">
        <f t="shared" si="0"/>
        <v>-4.0284409872E-3</v>
      </c>
    </row>
    <row r="25" spans="1:9" x14ac:dyDescent="0.3">
      <c r="A25">
        <v>5028</v>
      </c>
      <c r="B25">
        <v>2028</v>
      </c>
      <c r="C25">
        <v>122.584</v>
      </c>
      <c r="D25" s="1">
        <v>10.133277999999999</v>
      </c>
      <c r="E25">
        <v>275344</v>
      </c>
      <c r="F25" s="2">
        <v>-4.3878947789999997E-3</v>
      </c>
      <c r="G25" s="2">
        <v>7.5632566110000001E-4</v>
      </c>
      <c r="H25" t="s">
        <v>37</v>
      </c>
      <c r="I25">
        <f t="shared" si="0"/>
        <v>-4.0910315827999994E-3</v>
      </c>
    </row>
    <row r="26" spans="1:9" x14ac:dyDescent="0.3">
      <c r="A26">
        <v>5029</v>
      </c>
      <c r="B26">
        <v>2028</v>
      </c>
      <c r="C26">
        <v>163.679</v>
      </c>
      <c r="D26" s="1">
        <v>10.255861999999999</v>
      </c>
      <c r="E26">
        <v>275370</v>
      </c>
      <c r="F26" s="2">
        <v>-1.418884477E-2</v>
      </c>
      <c r="G26" s="2">
        <v>3.9224058729999999E-3</v>
      </c>
      <c r="H26" t="s">
        <v>37</v>
      </c>
      <c r="I26">
        <f t="shared" si="0"/>
        <v>-4.1244479811999996E-3</v>
      </c>
    </row>
    <row r="27" spans="1:9" x14ac:dyDescent="0.3">
      <c r="A27">
        <v>5030</v>
      </c>
      <c r="B27">
        <v>2028</v>
      </c>
      <c r="C27">
        <v>576.30599999999993</v>
      </c>
      <c r="D27" s="1">
        <v>10.419540999999999</v>
      </c>
      <c r="E27">
        <v>275375</v>
      </c>
      <c r="F27" s="2">
        <v>-3.9217912839999997E-3</v>
      </c>
      <c r="G27" s="2">
        <v>1.8483272249999999E-4</v>
      </c>
      <c r="H27" t="s">
        <v>37</v>
      </c>
      <c r="I27">
        <f t="shared" si="0"/>
        <v>-4.1690668766E-3</v>
      </c>
    </row>
    <row r="28" spans="1:9" x14ac:dyDescent="0.3">
      <c r="A28">
        <v>5038</v>
      </c>
      <c r="B28">
        <v>1884</v>
      </c>
      <c r="C28">
        <v>99.759</v>
      </c>
      <c r="D28" s="1">
        <v>10.995846999999999</v>
      </c>
      <c r="E28">
        <v>275656</v>
      </c>
      <c r="F28" s="2">
        <v>-3.3738926740000002E-3</v>
      </c>
      <c r="G28" s="2">
        <v>9.12273384E-4</v>
      </c>
      <c r="H28" t="s">
        <v>37</v>
      </c>
      <c r="I28">
        <f t="shared" si="0"/>
        <v>-4.3261678922000002E-3</v>
      </c>
    </row>
    <row r="29" spans="1:9" x14ac:dyDescent="0.3">
      <c r="A29">
        <v>5043</v>
      </c>
      <c r="B29">
        <v>2064</v>
      </c>
      <c r="C29">
        <v>608.06200000000001</v>
      </c>
      <c r="D29" s="1">
        <v>11.095606</v>
      </c>
      <c r="E29">
        <v>275757</v>
      </c>
      <c r="F29" s="2">
        <v>-5.0970693860000003E-3</v>
      </c>
      <c r="G29" s="2">
        <v>6.6414746949999999E-4</v>
      </c>
      <c r="H29" t="s">
        <v>37</v>
      </c>
      <c r="I29">
        <f t="shared" si="0"/>
        <v>-4.3533621956000001E-3</v>
      </c>
    </row>
    <row r="30" spans="1:9" x14ac:dyDescent="0.3">
      <c r="A30">
        <v>5045</v>
      </c>
      <c r="B30">
        <v>2064</v>
      </c>
      <c r="C30">
        <v>784.29700000000003</v>
      </c>
      <c r="D30" s="1">
        <v>11.703668</v>
      </c>
      <c r="E30">
        <v>275828</v>
      </c>
      <c r="F30" s="2">
        <v>-3.6503664669999998E-3</v>
      </c>
      <c r="G30" s="2">
        <v>1.2583924180000001E-4</v>
      </c>
      <c r="H30" t="s">
        <v>37</v>
      </c>
      <c r="I30">
        <f t="shared" si="0"/>
        <v>-4.5191198968E-3</v>
      </c>
    </row>
    <row r="31" spans="1:9" x14ac:dyDescent="0.3">
      <c r="A31">
        <v>5048</v>
      </c>
      <c r="B31">
        <v>2064</v>
      </c>
      <c r="C31">
        <v>281.25699999999995</v>
      </c>
      <c r="D31" s="1">
        <v>12.487965000000001</v>
      </c>
      <c r="E31">
        <v>275886</v>
      </c>
      <c r="F31" s="2">
        <v>1.352470353E-4</v>
      </c>
      <c r="G31" s="2">
        <v>3.0357563840000001E-4</v>
      </c>
      <c r="H31" t="s">
        <v>37</v>
      </c>
      <c r="I31">
        <f t="shared" si="0"/>
        <v>-4.7329192590000006E-3</v>
      </c>
    </row>
    <row r="32" spans="1:9" x14ac:dyDescent="0.3">
      <c r="A32">
        <v>5052</v>
      </c>
      <c r="B32">
        <v>2064</v>
      </c>
      <c r="C32">
        <v>396.78100000000001</v>
      </c>
      <c r="D32" s="1">
        <v>12.769222000000001</v>
      </c>
      <c r="E32">
        <v>275911</v>
      </c>
      <c r="F32" s="2">
        <v>-1.3962046420000001E-3</v>
      </c>
      <c r="G32" s="2">
        <v>4.8497130859999999E-4</v>
      </c>
      <c r="H32" t="s">
        <v>37</v>
      </c>
      <c r="I32">
        <f t="shared" si="0"/>
        <v>-4.8095899172000004E-3</v>
      </c>
    </row>
    <row r="33" spans="1:11" x14ac:dyDescent="0.3">
      <c r="A33">
        <v>5060</v>
      </c>
      <c r="B33">
        <v>2064</v>
      </c>
      <c r="C33">
        <v>139.422</v>
      </c>
      <c r="D33" s="1">
        <v>13.254972</v>
      </c>
      <c r="E33">
        <v>276092</v>
      </c>
      <c r="F33" s="2">
        <v>-7.4122082430000003E-3</v>
      </c>
      <c r="G33" s="2">
        <v>1.1354753889999999E-3</v>
      </c>
      <c r="H33" t="s">
        <v>37</v>
      </c>
      <c r="I33">
        <f t="shared" si="0"/>
        <v>-4.9420053672000006E-3</v>
      </c>
    </row>
    <row r="34" spans="1:11" x14ac:dyDescent="0.3">
      <c r="A34">
        <v>5069</v>
      </c>
      <c r="B34">
        <v>2064</v>
      </c>
      <c r="C34">
        <v>618.34100000000001</v>
      </c>
      <c r="D34" s="1">
        <v>13.525080000000001</v>
      </c>
      <c r="E34">
        <v>276224</v>
      </c>
      <c r="F34" s="2">
        <v>-6.9620283379999998E-3</v>
      </c>
      <c r="G34" s="2">
        <v>1.057151373E-4</v>
      </c>
      <c r="H34" t="s">
        <v>37</v>
      </c>
      <c r="I34">
        <f t="shared" si="0"/>
        <v>-5.0156368080000006E-3</v>
      </c>
    </row>
    <row r="35" spans="1:11" x14ac:dyDescent="0.3">
      <c r="A35">
        <v>5071</v>
      </c>
      <c r="B35">
        <v>2064</v>
      </c>
      <c r="C35">
        <v>401.00200000000001</v>
      </c>
      <c r="D35" s="1">
        <v>14.143421</v>
      </c>
      <c r="E35">
        <v>276282</v>
      </c>
      <c r="F35" s="2">
        <v>-4.338637803E-3</v>
      </c>
      <c r="G35" s="2">
        <v>3.8755198000000002E-4</v>
      </c>
      <c r="H35" t="s">
        <v>37</v>
      </c>
      <c r="I35">
        <f t="shared" si="0"/>
        <v>-5.1841965646000007E-3</v>
      </c>
    </row>
    <row r="36" spans="1:11" x14ac:dyDescent="0.3">
      <c r="A36">
        <v>5072</v>
      </c>
      <c r="B36">
        <v>2064</v>
      </c>
      <c r="C36">
        <v>194.41199999999998</v>
      </c>
      <c r="D36" s="1">
        <v>14.544423</v>
      </c>
      <c r="E36">
        <v>276315</v>
      </c>
      <c r="F36" s="2">
        <v>-2.0869213540000001E-3</v>
      </c>
      <c r="G36" s="2">
        <v>1.1005745009999999E-3</v>
      </c>
      <c r="H36" t="s">
        <v>37</v>
      </c>
      <c r="I36">
        <f t="shared" si="0"/>
        <v>-5.2935097098000001E-3</v>
      </c>
    </row>
    <row r="37" spans="1:11" x14ac:dyDescent="0.3">
      <c r="A37">
        <v>5073</v>
      </c>
      <c r="B37">
        <v>2064</v>
      </c>
      <c r="C37">
        <v>554.39499999999998</v>
      </c>
      <c r="D37" s="1">
        <v>14.738835</v>
      </c>
      <c r="E37">
        <v>276349</v>
      </c>
      <c r="F37" s="2">
        <v>-6.2510755940000003E-3</v>
      </c>
      <c r="G37" s="2">
        <v>9.0158316979999998E-4</v>
      </c>
      <c r="H37" t="s">
        <v>37</v>
      </c>
      <c r="I37">
        <f t="shared" si="0"/>
        <v>-5.3465064209999996E-3</v>
      </c>
    </row>
    <row r="38" spans="1:11" x14ac:dyDescent="0.3">
      <c r="A38">
        <v>5076</v>
      </c>
      <c r="B38">
        <v>2064</v>
      </c>
      <c r="C38">
        <v>606.02599999999995</v>
      </c>
      <c r="D38" s="1">
        <v>15.293229999999999</v>
      </c>
      <c r="E38">
        <v>276437</v>
      </c>
      <c r="F38" s="2">
        <v>1.1410563219999999E-3</v>
      </c>
      <c r="G38" s="2">
        <v>7.6007182200000004E-4</v>
      </c>
      <c r="H38" t="s">
        <v>37</v>
      </c>
      <c r="I38">
        <f t="shared" si="0"/>
        <v>-5.4976344980000001E-3</v>
      </c>
    </row>
    <row r="39" spans="1:11" x14ac:dyDescent="0.3">
      <c r="A39">
        <v>5078</v>
      </c>
      <c r="B39">
        <v>2064</v>
      </c>
      <c r="C39">
        <v>586.54700000000003</v>
      </c>
      <c r="D39" s="1">
        <v>15.899255999999999</v>
      </c>
      <c r="E39">
        <v>276495</v>
      </c>
      <c r="F39" s="2">
        <v>-0.1019311346</v>
      </c>
      <c r="G39" s="2">
        <v>9.6970525969999992E-3</v>
      </c>
      <c r="H39" t="s">
        <v>37</v>
      </c>
      <c r="I39">
        <f t="shared" si="0"/>
        <v>-5.6628371855999993E-3</v>
      </c>
    </row>
    <row r="40" spans="1:11" x14ac:dyDescent="0.3">
      <c r="A40">
        <v>5080</v>
      </c>
      <c r="B40">
        <v>2064</v>
      </c>
      <c r="C40">
        <v>497.73199999999997</v>
      </c>
      <c r="D40" s="1">
        <v>16.485803000000001</v>
      </c>
      <c r="E40">
        <v>276525</v>
      </c>
      <c r="F40" s="2">
        <v>-6.4219608509999996E-3</v>
      </c>
      <c r="G40" s="2">
        <v>2.7996629980000002E-4</v>
      </c>
      <c r="H40" t="s">
        <v>37</v>
      </c>
      <c r="I40">
        <f t="shared" si="0"/>
        <v>-5.8227298977999997E-3</v>
      </c>
    </row>
    <row r="41" spans="1:11" x14ac:dyDescent="0.3">
      <c r="A41">
        <v>5083</v>
      </c>
      <c r="B41">
        <v>2064</v>
      </c>
      <c r="C41">
        <v>375.404</v>
      </c>
      <c r="D41" s="1">
        <v>16.983535</v>
      </c>
      <c r="E41">
        <v>276542</v>
      </c>
      <c r="F41" s="2">
        <v>-4.9801158400000003E-3</v>
      </c>
      <c r="G41" s="2">
        <v>1.865766093E-4</v>
      </c>
      <c r="H41" t="s">
        <v>37</v>
      </c>
      <c r="I41">
        <f t="shared" si="0"/>
        <v>-5.9584116409999999E-3</v>
      </c>
    </row>
    <row r="42" spans="1:11" x14ac:dyDescent="0.3">
      <c r="A42">
        <v>5085</v>
      </c>
      <c r="B42">
        <v>2064</v>
      </c>
      <c r="C42">
        <v>524.32399999999996</v>
      </c>
      <c r="D42" s="1">
        <v>17.358938999999999</v>
      </c>
      <c r="E42">
        <v>276581</v>
      </c>
      <c r="F42" s="2">
        <v>-5.3932794209999996E-3</v>
      </c>
      <c r="G42" s="2">
        <v>1.711844446E-4</v>
      </c>
      <c r="H42" t="s">
        <v>37</v>
      </c>
      <c r="I42">
        <f t="shared" si="0"/>
        <v>-6.0607467714E-3</v>
      </c>
    </row>
    <row r="43" spans="1:11" x14ac:dyDescent="0.3">
      <c r="A43">
        <v>5091</v>
      </c>
      <c r="B43">
        <v>2064</v>
      </c>
      <c r="C43">
        <v>307.33799999999997</v>
      </c>
      <c r="D43" s="1">
        <v>17.883262999999999</v>
      </c>
      <c r="E43">
        <v>276653</v>
      </c>
      <c r="F43" s="2">
        <v>-4.4878693479999997E-3</v>
      </c>
      <c r="G43" s="2">
        <v>4.8126367659999999E-4</v>
      </c>
      <c r="H43" t="s">
        <v>37</v>
      </c>
      <c r="I43">
        <f t="shared" si="0"/>
        <v>-6.2036774938000003E-3</v>
      </c>
    </row>
    <row r="44" spans="1:11" x14ac:dyDescent="0.3">
      <c r="A44">
        <v>5093</v>
      </c>
      <c r="B44">
        <v>2064</v>
      </c>
      <c r="C44">
        <v>570.87700000000007</v>
      </c>
      <c r="D44" s="1">
        <v>18.190601000000001</v>
      </c>
      <c r="E44">
        <v>276775</v>
      </c>
      <c r="F44" s="2">
        <v>-7.0691232690000003E-3</v>
      </c>
      <c r="G44" s="2">
        <v>1.754315202E-4</v>
      </c>
      <c r="H44" t="s">
        <v>37</v>
      </c>
      <c r="I44">
        <f t="shared" si="0"/>
        <v>-6.2874578326000009E-3</v>
      </c>
    </row>
    <row r="45" spans="1:11" x14ac:dyDescent="0.3">
      <c r="A45">
        <v>5095</v>
      </c>
      <c r="B45">
        <v>2064</v>
      </c>
      <c r="C45">
        <v>574.2829999999999</v>
      </c>
      <c r="D45" s="1">
        <v>18.761478</v>
      </c>
      <c r="E45">
        <v>276807</v>
      </c>
      <c r="F45" s="2">
        <v>-8.7879812449999997E-3</v>
      </c>
      <c r="G45" s="2">
        <v>2.37985494E-4</v>
      </c>
      <c r="H45" t="s">
        <v>37</v>
      </c>
      <c r="I45">
        <f t="shared" si="0"/>
        <v>-6.4430789028000011E-3</v>
      </c>
    </row>
    <row r="46" spans="1:11" x14ac:dyDescent="0.3">
      <c r="A46">
        <v>5096</v>
      </c>
      <c r="B46">
        <v>2064</v>
      </c>
      <c r="C46">
        <v>525.26599999999996</v>
      </c>
      <c r="D46" s="1">
        <v>19.335761000000002</v>
      </c>
      <c r="E46">
        <v>276831</v>
      </c>
      <c r="F46" s="2">
        <v>-6.7946129579999999E-3</v>
      </c>
      <c r="G46" s="2">
        <v>2.408576175E-4</v>
      </c>
      <c r="H46" t="s">
        <v>37</v>
      </c>
      <c r="I46">
        <f t="shared" si="0"/>
        <v>-6.5996284486000006E-3</v>
      </c>
    </row>
    <row r="47" spans="1:11" x14ac:dyDescent="0.3">
      <c r="A47">
        <v>5097</v>
      </c>
      <c r="B47">
        <v>2064</v>
      </c>
      <c r="C47">
        <v>554.58500000000004</v>
      </c>
      <c r="D47" s="1">
        <v>19.861027</v>
      </c>
      <c r="E47">
        <v>276870</v>
      </c>
      <c r="F47" s="2">
        <v>-7.8568041839999995E-3</v>
      </c>
      <c r="G47" s="2">
        <v>2.422702792E-4</v>
      </c>
      <c r="H47" t="s">
        <v>37</v>
      </c>
      <c r="I47">
        <f t="shared" si="0"/>
        <v>-6.7428159602000003E-3</v>
      </c>
    </row>
    <row r="48" spans="1:11" x14ac:dyDescent="0.3">
      <c r="A48">
        <v>5101</v>
      </c>
      <c r="B48">
        <v>2064</v>
      </c>
      <c r="C48">
        <v>186.911</v>
      </c>
      <c r="D48" s="1">
        <v>20.415611999999999</v>
      </c>
      <c r="E48">
        <v>276935</v>
      </c>
      <c r="F48" s="2">
        <v>-6.8018653260000003E-3</v>
      </c>
      <c r="G48" s="2">
        <v>4.6531197880000003E-4</v>
      </c>
      <c r="H48" t="s">
        <v>37</v>
      </c>
      <c r="I48">
        <f t="shared" si="0"/>
        <v>-6.8939958311999994E-3</v>
      </c>
      <c r="K48" t="s">
        <v>36</v>
      </c>
    </row>
    <row r="49" spans="1:12" x14ac:dyDescent="0.3">
      <c r="A49">
        <v>5102</v>
      </c>
      <c r="B49">
        <v>2064</v>
      </c>
      <c r="C49">
        <v>544.55799999999999</v>
      </c>
      <c r="D49" s="1">
        <v>20.602522999999998</v>
      </c>
      <c r="E49">
        <v>276940</v>
      </c>
      <c r="F49" s="2">
        <v>-7.62986792E-3</v>
      </c>
      <c r="G49" s="2">
        <v>3.158192509E-4</v>
      </c>
      <c r="H49" t="s">
        <v>37</v>
      </c>
      <c r="I49">
        <f t="shared" si="0"/>
        <v>-6.9449477697999997E-3</v>
      </c>
    </row>
    <row r="50" spans="1:12" x14ac:dyDescent="0.3">
      <c r="A50">
        <v>5105</v>
      </c>
      <c r="B50">
        <v>2064</v>
      </c>
      <c r="C50">
        <v>730.9</v>
      </c>
      <c r="D50" s="1">
        <v>21.147080999999996</v>
      </c>
      <c r="E50">
        <v>277069</v>
      </c>
      <c r="F50" s="2">
        <v>-4.8125754900000001E-3</v>
      </c>
      <c r="G50" s="2">
        <v>2.0267607870000002E-3</v>
      </c>
      <c r="H50" t="s">
        <v>37</v>
      </c>
      <c r="I50">
        <f t="shared" si="0"/>
        <v>-7.0933942805999992E-3</v>
      </c>
    </row>
    <row r="51" spans="1:12" s="7" customFormat="1" x14ac:dyDescent="0.3">
      <c r="A51" s="7">
        <v>5106</v>
      </c>
      <c r="B51" s="7">
        <v>2064</v>
      </c>
      <c r="C51" s="7">
        <v>497.154</v>
      </c>
      <c r="D51" s="8">
        <v>21.877980999999995</v>
      </c>
      <c r="E51" s="7">
        <v>277093</v>
      </c>
      <c r="F51" s="9">
        <v>-7.5705958130000001E-3</v>
      </c>
      <c r="G51" s="9">
        <v>2.6035424319999998E-4</v>
      </c>
      <c r="H51" t="s">
        <v>37</v>
      </c>
      <c r="I51">
        <f t="shared" si="0"/>
        <v>-7.2926376205999996E-3</v>
      </c>
    </row>
    <row r="52" spans="1:12" x14ac:dyDescent="0.3">
      <c r="A52">
        <v>5107</v>
      </c>
      <c r="B52">
        <v>2064</v>
      </c>
      <c r="C52">
        <v>199.94800000000001</v>
      </c>
      <c r="D52" s="1">
        <v>22.375134999999993</v>
      </c>
      <c r="E52">
        <v>277126</v>
      </c>
      <c r="F52" s="2">
        <v>-5.4728517869999998E-3</v>
      </c>
      <c r="G52" s="2">
        <v>2.07180866E-3</v>
      </c>
      <c r="H52" t="s">
        <v>37</v>
      </c>
      <c r="I52">
        <f t="shared" si="0"/>
        <v>-7.4281618009999981E-3</v>
      </c>
    </row>
    <row r="53" spans="1:12" x14ac:dyDescent="0.3">
      <c r="A53">
        <v>5108</v>
      </c>
      <c r="B53">
        <v>2064</v>
      </c>
      <c r="C53">
        <v>153.51900000000001</v>
      </c>
      <c r="D53" s="1">
        <v>22.575082999999992</v>
      </c>
      <c r="E53">
        <v>277148</v>
      </c>
      <c r="F53" s="2">
        <v>-2.2893190769999999E-2</v>
      </c>
      <c r="G53" s="2">
        <v>1.673718754E-2</v>
      </c>
      <c r="H53" t="s">
        <v>37</v>
      </c>
      <c r="I53">
        <f t="shared" si="0"/>
        <v>-7.4826676257999988E-3</v>
      </c>
    </row>
    <row r="54" spans="1:12" x14ac:dyDescent="0.3">
      <c r="A54">
        <v>5109</v>
      </c>
      <c r="B54">
        <v>2064</v>
      </c>
      <c r="C54">
        <v>408.61200000000002</v>
      </c>
      <c r="D54" s="1">
        <v>22.728601999999992</v>
      </c>
      <c r="E54">
        <v>277166</v>
      </c>
      <c r="F54" s="2">
        <v>-9.7719486130000005E-3</v>
      </c>
      <c r="G54" s="2">
        <v>2.1918910169999999E-4</v>
      </c>
      <c r="H54" t="s">
        <v>37</v>
      </c>
      <c r="I54">
        <f t="shared" si="0"/>
        <v>-7.5245169051999985E-3</v>
      </c>
    </row>
    <row r="55" spans="1:12" s="4" customFormat="1" x14ac:dyDescent="0.3">
      <c r="A55" s="4">
        <v>5111</v>
      </c>
      <c r="B55" s="4">
        <v>2064</v>
      </c>
      <c r="C55" s="4">
        <v>483.55200000000002</v>
      </c>
      <c r="D55" s="5">
        <v>23.175997999999993</v>
      </c>
      <c r="E55" s="4">
        <v>277194</v>
      </c>
      <c r="F55" s="6">
        <v>-1.0251154849999999E-2</v>
      </c>
      <c r="G55" s="6">
        <v>2.401084032E-4</v>
      </c>
      <c r="H55" t="s">
        <v>37</v>
      </c>
      <c r="I55">
        <f t="shared" si="0"/>
        <v>-7.6464770547999984E-3</v>
      </c>
    </row>
    <row r="56" spans="1:12" x14ac:dyDescent="0.3">
      <c r="A56">
        <v>5116</v>
      </c>
      <c r="B56">
        <v>2064</v>
      </c>
      <c r="C56">
        <v>172.57900000000001</v>
      </c>
      <c r="D56" s="1">
        <v>23.784942999999991</v>
      </c>
      <c r="E56">
        <v>277305</v>
      </c>
      <c r="F56" s="2">
        <v>-7.3446316330000004E-3</v>
      </c>
      <c r="G56" s="2">
        <v>1.0061356340000001E-3</v>
      </c>
      <c r="H56" t="s">
        <v>38</v>
      </c>
      <c r="I56">
        <v>-5.0000000000000001E-3</v>
      </c>
    </row>
    <row r="57" spans="1:12" x14ac:dyDescent="0.3">
      <c r="A57">
        <v>5117</v>
      </c>
      <c r="B57">
        <v>2064</v>
      </c>
      <c r="C57">
        <v>72.876999999999995</v>
      </c>
      <c r="D57" s="1">
        <v>23.95752199999999</v>
      </c>
      <c r="E57">
        <v>277420</v>
      </c>
      <c r="F57" s="2">
        <v>3.2417178669999998E-2</v>
      </c>
      <c r="G57" s="2">
        <v>9.9427930090000005E-3</v>
      </c>
      <c r="H57" t="s">
        <v>38</v>
      </c>
      <c r="I57">
        <v>-5.0000000000000001E-3</v>
      </c>
    </row>
    <row r="58" spans="1:12" x14ac:dyDescent="0.3">
      <c r="A58">
        <v>5151</v>
      </c>
      <c r="B58">
        <v>578</v>
      </c>
      <c r="C58">
        <v>58.521000000000001</v>
      </c>
      <c r="D58" s="1">
        <v>24.03976599999999</v>
      </c>
      <c r="E58">
        <v>277981</v>
      </c>
      <c r="F58" s="2">
        <v>4.446166449E-3</v>
      </c>
      <c r="G58" s="2">
        <v>3.6672567690000001E-4</v>
      </c>
      <c r="H58" t="s">
        <v>38</v>
      </c>
      <c r="I58">
        <v>-5.0000000000000001E-3</v>
      </c>
    </row>
    <row r="59" spans="1:12" x14ac:dyDescent="0.3">
      <c r="A59">
        <v>5154</v>
      </c>
      <c r="B59">
        <v>2064</v>
      </c>
      <c r="C59">
        <v>378.19100000000003</v>
      </c>
      <c r="D59" s="1">
        <v>24.098286999999988</v>
      </c>
      <c r="E59">
        <v>278017</v>
      </c>
      <c r="F59" s="2">
        <v>-5.078816838E-3</v>
      </c>
      <c r="G59" s="2">
        <v>4.3564132430000001E-4</v>
      </c>
      <c r="H59" t="s">
        <v>38</v>
      </c>
      <c r="I59">
        <v>-5.0000000000000001E-3</v>
      </c>
    </row>
    <row r="60" spans="1:12" x14ac:dyDescent="0.3">
      <c r="A60">
        <v>5161</v>
      </c>
      <c r="B60">
        <v>2064</v>
      </c>
      <c r="C60">
        <v>349.22500000000002</v>
      </c>
      <c r="D60" s="1">
        <v>24.47647799999999</v>
      </c>
      <c r="E60">
        <v>278167</v>
      </c>
      <c r="F60" s="2">
        <v>-5.6775619350000004E-3</v>
      </c>
      <c r="G60" s="2">
        <v>1.503841897E-4</v>
      </c>
      <c r="H60" t="s">
        <v>38</v>
      </c>
      <c r="I60">
        <v>-5.0000000000000001E-3</v>
      </c>
    </row>
    <row r="61" spans="1:12" x14ac:dyDescent="0.3">
      <c r="A61">
        <v>5163</v>
      </c>
      <c r="B61">
        <v>2064</v>
      </c>
      <c r="C61">
        <v>363.16</v>
      </c>
      <c r="D61" s="1">
        <v>24.867927999999988</v>
      </c>
      <c r="E61">
        <v>278239</v>
      </c>
      <c r="F61" s="2">
        <v>-4.9103486789999996E-3</v>
      </c>
      <c r="G61" s="2">
        <v>1.8915749630000001E-3</v>
      </c>
      <c r="H61" t="s">
        <v>38</v>
      </c>
      <c r="I61">
        <v>-5.0000000000000001E-3</v>
      </c>
      <c r="L61" s="4" t="s">
        <v>42</v>
      </c>
    </row>
    <row r="62" spans="1:12" x14ac:dyDescent="0.3">
      <c r="A62">
        <v>5173</v>
      </c>
      <c r="B62">
        <v>2064</v>
      </c>
      <c r="C62">
        <v>447.036</v>
      </c>
      <c r="D62" s="1">
        <v>25.291467999999991</v>
      </c>
      <c r="E62">
        <v>278308</v>
      </c>
      <c r="F62" s="2">
        <v>-5.8150741340000003E-3</v>
      </c>
      <c r="G62" s="2">
        <v>4.3171422300000001E-4</v>
      </c>
      <c r="H62" t="s">
        <v>38</v>
      </c>
      <c r="I62">
        <v>-5.0000000000000001E-3</v>
      </c>
    </row>
    <row r="63" spans="1:12" x14ac:dyDescent="0.3">
      <c r="A63">
        <v>5179</v>
      </c>
      <c r="B63">
        <v>2064</v>
      </c>
      <c r="C63">
        <v>154.376</v>
      </c>
      <c r="D63" s="1">
        <v>25.738503999999992</v>
      </c>
      <c r="E63">
        <v>278315</v>
      </c>
      <c r="F63" s="2">
        <v>4.1768180589999999E-3</v>
      </c>
      <c r="G63" s="2">
        <v>1.8634182209999999E-3</v>
      </c>
      <c r="H63" t="s">
        <v>38</v>
      </c>
      <c r="I63">
        <v>-5.0000000000000001E-3</v>
      </c>
    </row>
    <row r="64" spans="1:12" x14ac:dyDescent="0.3">
      <c r="A64">
        <v>5181</v>
      </c>
      <c r="B64">
        <v>2064</v>
      </c>
      <c r="C64">
        <v>381.47400000000005</v>
      </c>
      <c r="D64" s="1">
        <v>25.892879999999991</v>
      </c>
      <c r="E64">
        <v>278345</v>
      </c>
      <c r="F64" s="2">
        <v>-6.1797146070000003E-2</v>
      </c>
      <c r="G64" s="2">
        <v>2.0223042E-2</v>
      </c>
      <c r="H64" t="s">
        <v>38</v>
      </c>
      <c r="I64">
        <v>-5.0000000000000001E-3</v>
      </c>
    </row>
    <row r="65" spans="1:9" x14ac:dyDescent="0.3">
      <c r="A65">
        <v>5183</v>
      </c>
      <c r="B65">
        <v>2161</v>
      </c>
      <c r="C65">
        <v>321.06099999999998</v>
      </c>
      <c r="D65" s="1">
        <v>26.274353999999992</v>
      </c>
      <c r="E65">
        <v>278406</v>
      </c>
      <c r="F65" s="2">
        <v>-6.0120685700000001E-3</v>
      </c>
      <c r="G65" s="2">
        <v>3.2689655689999999E-4</v>
      </c>
      <c r="H65" t="s">
        <v>38</v>
      </c>
      <c r="I65">
        <v>-5.0000000000000001E-3</v>
      </c>
    </row>
    <row r="66" spans="1:9" x14ac:dyDescent="0.3">
      <c r="A66">
        <v>5187</v>
      </c>
      <c r="B66">
        <v>2160</v>
      </c>
      <c r="C66">
        <v>302.70499999999998</v>
      </c>
      <c r="D66" s="1">
        <v>26.595414999999992</v>
      </c>
      <c r="E66">
        <v>278509</v>
      </c>
      <c r="F66" s="2">
        <v>-5.7860731300000004E-3</v>
      </c>
      <c r="G66" s="2">
        <v>7.5372466529999998E-4</v>
      </c>
      <c r="H66" t="s">
        <v>38</v>
      </c>
      <c r="I66">
        <v>-5.0000000000000001E-3</v>
      </c>
    </row>
    <row r="67" spans="1:9" x14ac:dyDescent="0.3">
      <c r="A67">
        <v>5197</v>
      </c>
      <c r="B67">
        <v>2160</v>
      </c>
      <c r="C67">
        <v>185.41399999999999</v>
      </c>
      <c r="D67" s="1">
        <v>26.904035999999991</v>
      </c>
      <c r="E67">
        <v>278769</v>
      </c>
      <c r="F67" s="2">
        <v>-5.4214234779999997E-3</v>
      </c>
      <c r="G67" s="2">
        <v>4.4379201589999999E-4</v>
      </c>
      <c r="H67" t="s">
        <v>38</v>
      </c>
      <c r="I67">
        <v>-5.0000000000000001E-3</v>
      </c>
    </row>
    <row r="68" spans="1:9" x14ac:dyDescent="0.3">
      <c r="A68">
        <v>5198</v>
      </c>
      <c r="B68">
        <v>2160</v>
      </c>
      <c r="C68">
        <v>455.19199999999995</v>
      </c>
      <c r="D68" s="1">
        <v>27.089449999999992</v>
      </c>
      <c r="E68">
        <v>278801</v>
      </c>
      <c r="F68" s="2">
        <v>-4.9234358039999997E-3</v>
      </c>
      <c r="G68" s="2">
        <v>3.7317916749999999E-4</v>
      </c>
      <c r="H68" t="s">
        <v>38</v>
      </c>
      <c r="I68">
        <v>-5.0000000000000001E-3</v>
      </c>
    </row>
    <row r="69" spans="1:9" x14ac:dyDescent="0.3">
      <c r="A69">
        <v>5199</v>
      </c>
      <c r="B69">
        <v>2208</v>
      </c>
      <c r="C69">
        <v>527.14</v>
      </c>
      <c r="D69" s="1">
        <v>27.544641999999993</v>
      </c>
      <c r="E69">
        <v>278819</v>
      </c>
      <c r="F69" s="2">
        <v>-6.7541341190000001E-3</v>
      </c>
      <c r="G69" s="2">
        <v>2.3088421090000001E-4</v>
      </c>
      <c r="H69" t="s">
        <v>38</v>
      </c>
      <c r="I69">
        <v>-5.0000000000000001E-3</v>
      </c>
    </row>
    <row r="70" spans="1:9" x14ac:dyDescent="0.3">
      <c r="A70">
        <v>5205</v>
      </c>
      <c r="B70">
        <v>1728</v>
      </c>
      <c r="C70">
        <v>231.249</v>
      </c>
      <c r="D70" s="1">
        <v>28.071781999999992</v>
      </c>
      <c r="E70">
        <v>278873</v>
      </c>
      <c r="F70" s="2">
        <v>-4.1855524909999997E-3</v>
      </c>
      <c r="G70" s="2">
        <v>2.7660359899999999E-4</v>
      </c>
      <c r="H70" t="s">
        <v>38</v>
      </c>
      <c r="I70">
        <v>-5.0000000000000001E-3</v>
      </c>
    </row>
    <row r="71" spans="1:9" x14ac:dyDescent="0.3">
      <c r="A71">
        <v>5206</v>
      </c>
      <c r="B71">
        <v>2208</v>
      </c>
      <c r="C71">
        <v>109.598</v>
      </c>
      <c r="D71" s="1">
        <v>28.30303099999999</v>
      </c>
      <c r="E71">
        <v>278923</v>
      </c>
      <c r="F71" s="2">
        <v>-2.5873286920000001E-3</v>
      </c>
      <c r="G71" s="2">
        <v>8.7237148310000004E-4</v>
      </c>
      <c r="H71" t="s">
        <v>38</v>
      </c>
      <c r="I71">
        <v>-5.0000000000000001E-3</v>
      </c>
    </row>
    <row r="72" spans="1:9" x14ac:dyDescent="0.3">
      <c r="A72">
        <v>5211</v>
      </c>
      <c r="B72">
        <v>2208</v>
      </c>
      <c r="C72">
        <v>438.90700000000004</v>
      </c>
      <c r="D72" s="1">
        <v>28.590715999999986</v>
      </c>
      <c r="E72">
        <v>278969</v>
      </c>
      <c r="F72" s="2">
        <v>-4.4413318370000003E-3</v>
      </c>
      <c r="G72" s="2">
        <v>1.3446391670000001E-4</v>
      </c>
      <c r="H72" t="s">
        <v>38</v>
      </c>
      <c r="I72">
        <v>-5.0000000000000001E-3</v>
      </c>
    </row>
    <row r="73" spans="1:9" x14ac:dyDescent="0.3">
      <c r="A73">
        <v>5219</v>
      </c>
      <c r="B73">
        <v>2028</v>
      </c>
      <c r="C73">
        <v>175.29399999999998</v>
      </c>
      <c r="D73" s="1">
        <v>29.069120999999985</v>
      </c>
      <c r="E73">
        <v>279024</v>
      </c>
      <c r="F73" s="2">
        <v>-3.9942664310000002E-3</v>
      </c>
      <c r="G73" s="2">
        <v>3.3703499419999999E-4</v>
      </c>
      <c r="H73" t="s">
        <v>38</v>
      </c>
      <c r="I73">
        <v>-5.0000000000000001E-3</v>
      </c>
    </row>
    <row r="74" spans="1:9" x14ac:dyDescent="0.3">
      <c r="A74">
        <v>5229</v>
      </c>
      <c r="B74">
        <v>2208</v>
      </c>
      <c r="C74">
        <v>219.715</v>
      </c>
      <c r="D74" s="1">
        <v>29.363991999999989</v>
      </c>
      <c r="E74">
        <v>279115</v>
      </c>
      <c r="F74" s="2">
        <v>-1.8872086789999999E-3</v>
      </c>
      <c r="G74" s="2">
        <v>4.175673107E-4</v>
      </c>
      <c r="H74" t="s">
        <v>38</v>
      </c>
      <c r="I74">
        <v>-5.0000000000000001E-3</v>
      </c>
    </row>
    <row r="75" spans="1:9" x14ac:dyDescent="0.3">
      <c r="A75">
        <v>5251</v>
      </c>
      <c r="B75">
        <v>2208</v>
      </c>
      <c r="C75">
        <v>249.42</v>
      </c>
      <c r="D75" s="1">
        <v>29.592874999999992</v>
      </c>
      <c r="E75">
        <v>279588</v>
      </c>
      <c r="F75" s="2">
        <v>-4.4377349990000004E-3</v>
      </c>
      <c r="G75" s="2">
        <v>4.2910646220000001E-4</v>
      </c>
      <c r="H75" t="s">
        <v>38</v>
      </c>
      <c r="I75">
        <v>-5.0000000000000001E-3</v>
      </c>
    </row>
    <row r="76" spans="1:9" x14ac:dyDescent="0.3">
      <c r="A76">
        <v>5253</v>
      </c>
      <c r="B76">
        <v>2208</v>
      </c>
      <c r="C76">
        <v>453.04500000000002</v>
      </c>
      <c r="D76" s="1">
        <v>29.842294999999993</v>
      </c>
      <c r="E76">
        <v>279653</v>
      </c>
      <c r="F76" s="2">
        <v>-6.2860631610000004E-3</v>
      </c>
      <c r="G76" s="2">
        <v>1.6245720060000001E-4</v>
      </c>
      <c r="H76" t="s">
        <v>38</v>
      </c>
      <c r="I76">
        <v>-5.0000000000000001E-3</v>
      </c>
    </row>
    <row r="77" spans="1:9" x14ac:dyDescent="0.3">
      <c r="A77">
        <v>5254</v>
      </c>
      <c r="B77">
        <v>2208</v>
      </c>
      <c r="C77">
        <v>220.18199999999999</v>
      </c>
      <c r="D77" s="1">
        <v>30.295339999999992</v>
      </c>
      <c r="E77">
        <v>279667</v>
      </c>
      <c r="F77" s="2">
        <v>-4.067045337E-3</v>
      </c>
      <c r="G77" s="2">
        <v>5.3777896249999999E-4</v>
      </c>
      <c r="H77" t="s">
        <v>38</v>
      </c>
      <c r="I77">
        <v>-5.0000000000000001E-3</v>
      </c>
    </row>
    <row r="78" spans="1:9" x14ac:dyDescent="0.3">
      <c r="A78">
        <v>5256</v>
      </c>
      <c r="B78">
        <v>2208</v>
      </c>
      <c r="C78">
        <v>100.125</v>
      </c>
      <c r="D78" s="1">
        <v>30.515521999999994</v>
      </c>
      <c r="E78">
        <v>279681</v>
      </c>
      <c r="F78" s="2">
        <v>-8.2627054250000009E-3</v>
      </c>
      <c r="G78" s="2">
        <v>3.9363322119999999E-3</v>
      </c>
      <c r="H78" t="s">
        <v>39</v>
      </c>
      <c r="I78">
        <f>0.02125-0.0008979*D78</f>
        <v>-6.1498872037999905E-3</v>
      </c>
    </row>
    <row r="79" spans="1:9" x14ac:dyDescent="0.3">
      <c r="A79">
        <v>5257</v>
      </c>
      <c r="B79">
        <v>2208</v>
      </c>
      <c r="C79">
        <v>436.12200000000001</v>
      </c>
      <c r="D79" s="1">
        <v>30.615646999999992</v>
      </c>
      <c r="E79">
        <v>279691</v>
      </c>
      <c r="F79" s="2">
        <v>-6.6953549669999998E-3</v>
      </c>
      <c r="G79" s="2">
        <v>2.190907585E-4</v>
      </c>
      <c r="H79" t="s">
        <v>39</v>
      </c>
      <c r="I79">
        <f t="shared" ref="I79:I93" si="1">0.02125-0.0008979*D79</f>
        <v>-6.2397894412999921E-3</v>
      </c>
    </row>
    <row r="80" spans="1:9" x14ac:dyDescent="0.3">
      <c r="A80">
        <v>5258</v>
      </c>
      <c r="B80">
        <v>2208</v>
      </c>
      <c r="C80">
        <v>421.89700000000005</v>
      </c>
      <c r="D80" s="1">
        <v>31.051768999999993</v>
      </c>
      <c r="E80">
        <v>279715</v>
      </c>
      <c r="F80" s="2">
        <v>-7.0905155950000001E-3</v>
      </c>
      <c r="G80" s="2">
        <v>3.926112799E-4</v>
      </c>
      <c r="H80" t="s">
        <v>39</v>
      </c>
      <c r="I80">
        <f t="shared" si="1"/>
        <v>-6.6313833850999912E-3</v>
      </c>
    </row>
    <row r="81" spans="1:12" x14ac:dyDescent="0.3">
      <c r="A81">
        <v>5261</v>
      </c>
      <c r="B81">
        <v>2208</v>
      </c>
      <c r="C81">
        <v>549.63100000000009</v>
      </c>
      <c r="D81" s="1">
        <v>31.473665999999994</v>
      </c>
      <c r="E81">
        <v>279760</v>
      </c>
      <c r="F81" s="2">
        <v>-7.3359841880000004E-3</v>
      </c>
      <c r="G81" s="2">
        <v>1.6184115199999999E-4</v>
      </c>
      <c r="H81" t="s">
        <v>39</v>
      </c>
      <c r="I81">
        <f t="shared" si="1"/>
        <v>-7.0102047013999927E-3</v>
      </c>
    </row>
    <row r="82" spans="1:12" x14ac:dyDescent="0.3">
      <c r="A82">
        <v>5264</v>
      </c>
      <c r="B82">
        <v>2208</v>
      </c>
      <c r="C82">
        <v>236.37299999999999</v>
      </c>
      <c r="D82" s="1">
        <v>32.023296999999992</v>
      </c>
      <c r="E82">
        <v>279794</v>
      </c>
      <c r="F82" s="2">
        <v>-8.899729302E-3</v>
      </c>
      <c r="G82" s="2">
        <v>3.6263960770000002E-4</v>
      </c>
      <c r="H82" t="s">
        <v>39</v>
      </c>
      <c r="I82">
        <f t="shared" si="1"/>
        <v>-7.5037183762999907E-3</v>
      </c>
    </row>
    <row r="83" spans="1:12" x14ac:dyDescent="0.3">
      <c r="A83">
        <v>5265</v>
      </c>
      <c r="B83">
        <v>2208</v>
      </c>
      <c r="C83">
        <v>86.448999999999998</v>
      </c>
      <c r="D83" s="1">
        <v>32.259669999999993</v>
      </c>
      <c r="E83">
        <v>279823</v>
      </c>
      <c r="F83" s="2">
        <v>-8.8811259090000004E-3</v>
      </c>
      <c r="G83" s="2">
        <v>1.5618599639999999E-3</v>
      </c>
      <c r="H83" t="s">
        <v>39</v>
      </c>
      <c r="I83">
        <f t="shared" si="1"/>
        <v>-7.7159576929999897E-3</v>
      </c>
    </row>
    <row r="84" spans="1:12" x14ac:dyDescent="0.3">
      <c r="A84">
        <v>5266</v>
      </c>
      <c r="B84">
        <v>2208</v>
      </c>
      <c r="C84">
        <v>400.04500000000002</v>
      </c>
      <c r="D84" s="1">
        <v>32.346118999999995</v>
      </c>
      <c r="E84">
        <v>279841</v>
      </c>
      <c r="F84" s="2">
        <v>-1.075770172E-2</v>
      </c>
      <c r="G84" s="2">
        <v>2.5003823669999999E-4</v>
      </c>
      <c r="H84" t="s">
        <v>39</v>
      </c>
      <c r="I84">
        <f t="shared" si="1"/>
        <v>-7.7935802500999941E-3</v>
      </c>
    </row>
    <row r="85" spans="1:12" x14ac:dyDescent="0.3">
      <c r="A85">
        <v>5267</v>
      </c>
      <c r="B85">
        <v>2208</v>
      </c>
      <c r="C85">
        <v>74.282000000000011</v>
      </c>
      <c r="D85" s="1">
        <v>32.746163999999993</v>
      </c>
      <c r="E85">
        <v>279844</v>
      </c>
      <c r="F85" s="2">
        <v>-6.4951047600000002E-3</v>
      </c>
      <c r="G85" s="2">
        <v>6.1632513539999995E-4</v>
      </c>
      <c r="H85" t="s">
        <v>39</v>
      </c>
      <c r="I85">
        <f t="shared" si="1"/>
        <v>-8.1527806555999928E-3</v>
      </c>
      <c r="L85" s="4" t="s">
        <v>43</v>
      </c>
    </row>
    <row r="86" spans="1:12" x14ac:dyDescent="0.3">
      <c r="A86">
        <v>5270</v>
      </c>
      <c r="B86">
        <v>2208</v>
      </c>
      <c r="C86">
        <v>80.802999999999997</v>
      </c>
      <c r="D86" s="1">
        <v>32.82044599999999</v>
      </c>
      <c r="E86">
        <v>279887</v>
      </c>
      <c r="F86" s="2">
        <v>-1.2340098609999999E-2</v>
      </c>
      <c r="G86" s="2">
        <v>5.3100214919999996E-3</v>
      </c>
      <c r="H86" t="s">
        <v>39</v>
      </c>
      <c r="I86">
        <f t="shared" si="1"/>
        <v>-8.2194784633999873E-3</v>
      </c>
    </row>
    <row r="87" spans="1:12" x14ac:dyDescent="0.3">
      <c r="A87">
        <v>5274</v>
      </c>
      <c r="B87">
        <v>2208</v>
      </c>
      <c r="C87">
        <v>490.92700000000002</v>
      </c>
      <c r="D87" s="1">
        <v>32.901248999999993</v>
      </c>
      <c r="E87">
        <v>279931</v>
      </c>
      <c r="F87" s="2">
        <v>-1.0205996110000001E-2</v>
      </c>
      <c r="G87" s="2">
        <v>2.0561182350000001E-4</v>
      </c>
      <c r="H87" t="s">
        <v>39</v>
      </c>
      <c r="I87">
        <f t="shared" si="1"/>
        <v>-8.2920314770999898E-3</v>
      </c>
    </row>
    <row r="88" spans="1:12" x14ac:dyDescent="0.3">
      <c r="A88">
        <v>5275</v>
      </c>
      <c r="B88">
        <v>2208</v>
      </c>
      <c r="C88">
        <v>100.80699999999999</v>
      </c>
      <c r="D88" s="1">
        <v>33.392175999999992</v>
      </c>
      <c r="E88">
        <v>279966</v>
      </c>
      <c r="F88" s="2">
        <v>-4.7420234319999997E-3</v>
      </c>
      <c r="G88" s="2">
        <v>1.7229502979999999E-3</v>
      </c>
      <c r="H88" t="s">
        <v>39</v>
      </c>
      <c r="I88">
        <f t="shared" si="1"/>
        <v>-8.7328348303999902E-3</v>
      </c>
    </row>
    <row r="89" spans="1:12" x14ac:dyDescent="0.3">
      <c r="A89">
        <v>5276</v>
      </c>
      <c r="B89">
        <v>2208</v>
      </c>
      <c r="C89">
        <v>254.81</v>
      </c>
      <c r="D89" s="1">
        <v>33.492982999999995</v>
      </c>
      <c r="E89">
        <v>279975</v>
      </c>
      <c r="F89" s="2">
        <v>-1.1652501080000001E-2</v>
      </c>
      <c r="G89" s="2">
        <v>9.2152331080000004E-4</v>
      </c>
      <c r="H89" t="s">
        <v>39</v>
      </c>
      <c r="I89">
        <f t="shared" si="1"/>
        <v>-8.8233494356999946E-3</v>
      </c>
    </row>
    <row r="90" spans="1:12" x14ac:dyDescent="0.3">
      <c r="A90">
        <v>5277</v>
      </c>
      <c r="B90">
        <v>2208</v>
      </c>
      <c r="C90">
        <v>606.76499999999999</v>
      </c>
      <c r="D90" s="1">
        <v>33.747792999999994</v>
      </c>
      <c r="E90">
        <v>279993</v>
      </c>
      <c r="F90" s="2">
        <v>-1.228344825E-2</v>
      </c>
      <c r="G90" s="2">
        <v>1.9559788089999999E-4</v>
      </c>
      <c r="H90" t="s">
        <v>39</v>
      </c>
      <c r="I90">
        <f t="shared" si="1"/>
        <v>-9.052143334699992E-3</v>
      </c>
    </row>
    <row r="91" spans="1:12" x14ac:dyDescent="0.3">
      <c r="A91">
        <v>5279</v>
      </c>
      <c r="B91">
        <v>2208</v>
      </c>
      <c r="C91">
        <v>344.76100000000002</v>
      </c>
      <c r="D91" s="1">
        <v>34.354557999999997</v>
      </c>
      <c r="E91">
        <v>280186</v>
      </c>
      <c r="F91" s="2">
        <v>-9.5439484069999997E-3</v>
      </c>
      <c r="G91" s="2">
        <v>3.4155179670000002E-4</v>
      </c>
      <c r="H91" t="s">
        <v>39</v>
      </c>
      <c r="I91">
        <f t="shared" si="1"/>
        <v>-9.5969576281999952E-3</v>
      </c>
    </row>
    <row r="92" spans="1:12" x14ac:dyDescent="0.3">
      <c r="A92">
        <v>5282</v>
      </c>
      <c r="B92">
        <v>2208</v>
      </c>
      <c r="C92">
        <v>465.78500000000003</v>
      </c>
      <c r="D92" s="1">
        <v>34.701307999999997</v>
      </c>
      <c r="E92">
        <v>280234</v>
      </c>
      <c r="F92" s="2">
        <v>-1.127437134E-2</v>
      </c>
      <c r="G92" s="2">
        <v>1.515351623E-4</v>
      </c>
      <c r="H92" t="s">
        <v>39</v>
      </c>
      <c r="I92">
        <f t="shared" si="1"/>
        <v>-9.9083044531999946E-3</v>
      </c>
    </row>
    <row r="93" spans="1:12" x14ac:dyDescent="0.3">
      <c r="A93">
        <v>5287</v>
      </c>
      <c r="B93">
        <v>2208</v>
      </c>
      <c r="C93">
        <v>569.14099999999996</v>
      </c>
      <c r="D93" s="1">
        <v>35.167092999999994</v>
      </c>
      <c r="E93">
        <v>280327</v>
      </c>
      <c r="F93" s="2">
        <v>-1.169287716E-2</v>
      </c>
      <c r="G93" s="2">
        <v>1.0650322580000001E-3</v>
      </c>
      <c r="H93" t="s">
        <v>39</v>
      </c>
      <c r="I93">
        <f t="shared" si="1"/>
        <v>-1.032653280469999E-2</v>
      </c>
    </row>
    <row r="94" spans="1:12" x14ac:dyDescent="0.3">
      <c r="A94">
        <v>5288</v>
      </c>
      <c r="B94">
        <v>2208</v>
      </c>
      <c r="C94">
        <v>423.72300000000001</v>
      </c>
      <c r="D94" s="1">
        <v>35.736233999999996</v>
      </c>
      <c r="E94">
        <v>280383</v>
      </c>
      <c r="F94" s="2">
        <v>1.2446137669999999E-2</v>
      </c>
      <c r="G94" s="2">
        <v>1.411140474E-3</v>
      </c>
      <c r="H94" t="s">
        <v>40</v>
      </c>
      <c r="I94">
        <f>0.0694434-0.001938*D94</f>
        <v>1.8657850800000986E-4</v>
      </c>
    </row>
    <row r="95" spans="1:12" x14ac:dyDescent="0.3">
      <c r="A95">
        <v>5331</v>
      </c>
      <c r="B95">
        <v>157</v>
      </c>
      <c r="C95">
        <v>12.148</v>
      </c>
      <c r="D95" s="1">
        <v>36.160286999999997</v>
      </c>
      <c r="E95">
        <v>281613</v>
      </c>
      <c r="F95" s="2">
        <v>-1.710717779E-3</v>
      </c>
      <c r="G95" s="2">
        <v>1.178526918E-4</v>
      </c>
      <c r="H95" t="s">
        <v>40</v>
      </c>
      <c r="I95">
        <f t="shared" ref="I95:I112" si="2">0.0694434-0.001938*D95</f>
        <v>-6.352362059999922E-4</v>
      </c>
    </row>
    <row r="96" spans="1:12" x14ac:dyDescent="0.3">
      <c r="A96">
        <v>5338</v>
      </c>
      <c r="B96">
        <v>1165</v>
      </c>
      <c r="C96">
        <v>91.584000000000003</v>
      </c>
      <c r="D96" s="1">
        <v>36.183266000000003</v>
      </c>
      <c r="E96">
        <v>281636</v>
      </c>
      <c r="F96" s="2">
        <v>-3.5120246689999998E-3</v>
      </c>
      <c r="G96" s="2">
        <v>1.8057721950000001E-3</v>
      </c>
      <c r="H96" t="s">
        <v>40</v>
      </c>
      <c r="I96">
        <f t="shared" si="2"/>
        <v>-6.7976950799999991E-4</v>
      </c>
    </row>
    <row r="97" spans="1:12" x14ac:dyDescent="0.3">
      <c r="A97">
        <v>5339</v>
      </c>
      <c r="B97">
        <v>2208</v>
      </c>
      <c r="C97">
        <v>505.02199999999999</v>
      </c>
      <c r="D97" s="1">
        <v>36.274850000000001</v>
      </c>
      <c r="E97">
        <v>281663</v>
      </c>
      <c r="F97" s="2">
        <v>-5.8828274140000003E-3</v>
      </c>
      <c r="G97" s="2">
        <v>1.8708319799999999E-4</v>
      </c>
      <c r="H97" t="s">
        <v>40</v>
      </c>
      <c r="I97">
        <f t="shared" si="2"/>
        <v>-8.5725929999999617E-4</v>
      </c>
    </row>
    <row r="98" spans="1:12" x14ac:dyDescent="0.3">
      <c r="A98">
        <v>5340</v>
      </c>
      <c r="B98">
        <v>2208</v>
      </c>
      <c r="C98">
        <v>499.56</v>
      </c>
      <c r="D98" s="1">
        <v>36.779871999999997</v>
      </c>
      <c r="E98">
        <v>281707</v>
      </c>
      <c r="F98" s="2">
        <v>-7.2224433259999998E-3</v>
      </c>
      <c r="G98" s="3">
        <v>8.9699999999999998E-5</v>
      </c>
      <c r="H98" t="s">
        <v>40</v>
      </c>
      <c r="I98">
        <f t="shared" si="2"/>
        <v>-1.8359919359999949E-3</v>
      </c>
    </row>
    <row r="99" spans="1:12" x14ac:dyDescent="0.3">
      <c r="A99">
        <v>5345</v>
      </c>
      <c r="B99">
        <v>2208</v>
      </c>
      <c r="C99">
        <v>417.20600000000002</v>
      </c>
      <c r="D99" s="1">
        <v>37.279432</v>
      </c>
      <c r="E99">
        <v>281797</v>
      </c>
      <c r="F99" s="2">
        <v>-3.407676563E-3</v>
      </c>
      <c r="G99" s="2">
        <v>2.0809766960000001E-4</v>
      </c>
      <c r="H99" t="s">
        <v>40</v>
      </c>
      <c r="I99">
        <f t="shared" si="2"/>
        <v>-2.8041392159999928E-3</v>
      </c>
    </row>
    <row r="100" spans="1:12" x14ac:dyDescent="0.3">
      <c r="A100">
        <v>5351</v>
      </c>
      <c r="B100">
        <v>2208</v>
      </c>
      <c r="C100">
        <v>418.678</v>
      </c>
      <c r="D100" s="1">
        <v>37.696638</v>
      </c>
      <c r="E100">
        <v>281974</v>
      </c>
      <c r="F100" s="2">
        <v>-5.2623612710000003E-3</v>
      </c>
      <c r="G100" s="2">
        <v>1.8587738430000001E-4</v>
      </c>
      <c r="H100" t="s">
        <v>40</v>
      </c>
      <c r="I100">
        <f t="shared" si="2"/>
        <v>-3.6126844439999944E-3</v>
      </c>
    </row>
    <row r="101" spans="1:12" x14ac:dyDescent="0.3">
      <c r="A101">
        <v>5352</v>
      </c>
      <c r="B101">
        <v>2208</v>
      </c>
      <c r="C101">
        <v>385.18600000000004</v>
      </c>
      <c r="D101" s="1">
        <v>38.115316</v>
      </c>
      <c r="E101">
        <v>282033</v>
      </c>
      <c r="F101" s="2">
        <v>-6.184247956E-3</v>
      </c>
      <c r="G101" s="2">
        <v>2.7937843649999998E-4</v>
      </c>
      <c r="H101" t="s">
        <v>40</v>
      </c>
      <c r="I101">
        <f t="shared" si="2"/>
        <v>-4.4240824080000046E-3</v>
      </c>
      <c r="L101" s="4" t="s">
        <v>44</v>
      </c>
    </row>
    <row r="102" spans="1:12" x14ac:dyDescent="0.3">
      <c r="A102">
        <v>5355</v>
      </c>
      <c r="B102">
        <v>2208</v>
      </c>
      <c r="C102">
        <v>408.149</v>
      </c>
      <c r="D102" s="1">
        <v>38.500501999999997</v>
      </c>
      <c r="E102">
        <v>282092</v>
      </c>
      <c r="F102" s="2">
        <v>-8.9030506370000005E-3</v>
      </c>
      <c r="G102" s="2">
        <v>6.1694880780000004E-4</v>
      </c>
      <c r="H102" t="s">
        <v>40</v>
      </c>
      <c r="I102">
        <f t="shared" si="2"/>
        <v>-5.170572875999993E-3</v>
      </c>
    </row>
    <row r="103" spans="1:12" x14ac:dyDescent="0.3">
      <c r="A103">
        <v>5393</v>
      </c>
      <c r="B103">
        <v>2208</v>
      </c>
      <c r="C103">
        <v>504.65</v>
      </c>
      <c r="D103" s="1">
        <v>38.999092999999995</v>
      </c>
      <c r="E103">
        <v>282730</v>
      </c>
      <c r="F103" s="2">
        <v>-4.8630348210000002E-3</v>
      </c>
      <c r="G103" s="2">
        <v>2.0527702319999999E-4</v>
      </c>
      <c r="H103" t="s">
        <v>40</v>
      </c>
      <c r="I103">
        <f t="shared" si="2"/>
        <v>-6.1368422339999895E-3</v>
      </c>
    </row>
    <row r="104" spans="1:12" x14ac:dyDescent="0.3">
      <c r="A104">
        <v>5394</v>
      </c>
      <c r="B104">
        <v>2208</v>
      </c>
      <c r="C104">
        <v>469.68899999999996</v>
      </c>
      <c r="D104" s="1">
        <v>39.503742999999993</v>
      </c>
      <c r="E104">
        <v>282796</v>
      </c>
      <c r="F104" s="2">
        <v>-3.4843723549999998E-3</v>
      </c>
      <c r="G104" s="2">
        <v>2.8546161839999997E-4</v>
      </c>
      <c r="H104" t="s">
        <v>40</v>
      </c>
      <c r="I104">
        <f t="shared" si="2"/>
        <v>-7.1148539339999928E-3</v>
      </c>
    </row>
    <row r="105" spans="1:12" x14ac:dyDescent="0.3">
      <c r="A105">
        <v>5401</v>
      </c>
      <c r="B105">
        <v>2208</v>
      </c>
      <c r="C105">
        <v>222.733</v>
      </c>
      <c r="D105" s="1">
        <v>40.001186999999994</v>
      </c>
      <c r="E105">
        <v>282917</v>
      </c>
      <c r="F105" s="2">
        <v>-5.0743998050000001E-3</v>
      </c>
      <c r="G105" s="2">
        <v>5.6409405659999998E-4</v>
      </c>
      <c r="H105" t="s">
        <v>40</v>
      </c>
      <c r="I105">
        <f t="shared" si="2"/>
        <v>-8.0789004059999836E-3</v>
      </c>
    </row>
    <row r="106" spans="1:12" x14ac:dyDescent="0.3">
      <c r="A106">
        <v>5405</v>
      </c>
      <c r="B106">
        <v>2208</v>
      </c>
      <c r="C106">
        <v>179.80099999999999</v>
      </c>
      <c r="D106" s="1">
        <v>40.223919999999993</v>
      </c>
      <c r="E106">
        <v>283039</v>
      </c>
      <c r="F106" s="2">
        <v>-1.8995466659999999E-3</v>
      </c>
      <c r="G106" s="2">
        <v>7.2044476739999998E-4</v>
      </c>
      <c r="H106" t="s">
        <v>40</v>
      </c>
      <c r="I106">
        <f t="shared" si="2"/>
        <v>-8.5105569599999847E-3</v>
      </c>
    </row>
    <row r="107" spans="1:12" x14ac:dyDescent="0.3">
      <c r="A107">
        <v>5406</v>
      </c>
      <c r="B107">
        <v>2208</v>
      </c>
      <c r="C107">
        <v>269.84400000000005</v>
      </c>
      <c r="D107" s="1">
        <v>40.40372099999999</v>
      </c>
      <c r="E107">
        <v>283049</v>
      </c>
      <c r="F107" s="2">
        <v>-4.6745094160000004E-3</v>
      </c>
      <c r="G107" s="2">
        <v>7.118248906E-4</v>
      </c>
      <c r="H107" t="s">
        <v>40</v>
      </c>
      <c r="I107">
        <f t="shared" si="2"/>
        <v>-8.8590112979999858E-3</v>
      </c>
    </row>
    <row r="108" spans="1:12" x14ac:dyDescent="0.3">
      <c r="A108">
        <v>5416</v>
      </c>
      <c r="B108">
        <v>2208</v>
      </c>
      <c r="C108">
        <v>621.77300000000002</v>
      </c>
      <c r="D108" s="1">
        <v>40.681127999999987</v>
      </c>
      <c r="E108">
        <v>283270</v>
      </c>
      <c r="F108" s="2">
        <v>-1.370526595E-2</v>
      </c>
      <c r="G108" s="2">
        <v>1.4775296010000001E-4</v>
      </c>
      <c r="H108" t="s">
        <v>40</v>
      </c>
      <c r="I108">
        <f t="shared" si="2"/>
        <v>-9.3966260639999771E-3</v>
      </c>
    </row>
    <row r="109" spans="1:12" x14ac:dyDescent="0.3">
      <c r="A109">
        <v>5418</v>
      </c>
      <c r="B109">
        <v>2112</v>
      </c>
      <c r="C109">
        <v>379.36899999999997</v>
      </c>
      <c r="D109" s="1">
        <v>41.302900999999984</v>
      </c>
      <c r="E109">
        <v>283305</v>
      </c>
      <c r="F109" s="2">
        <v>-9.9986403389999996E-3</v>
      </c>
      <c r="G109" s="2">
        <v>5.3137500260000002E-4</v>
      </c>
      <c r="H109" t="s">
        <v>40</v>
      </c>
      <c r="I109">
        <f t="shared" si="2"/>
        <v>-1.0601622137999964E-2</v>
      </c>
    </row>
    <row r="110" spans="1:12" x14ac:dyDescent="0.3">
      <c r="A110">
        <v>5421</v>
      </c>
      <c r="B110">
        <v>2208</v>
      </c>
      <c r="C110">
        <v>467.96600000000001</v>
      </c>
      <c r="D110" s="1">
        <v>41.682269999999981</v>
      </c>
      <c r="E110">
        <v>283353</v>
      </c>
      <c r="F110" s="2">
        <v>-1.033162925E-2</v>
      </c>
      <c r="G110" s="2">
        <v>1.3315223269999999E-4</v>
      </c>
      <c r="H110" t="s">
        <v>40</v>
      </c>
      <c r="I110">
        <f t="shared" si="2"/>
        <v>-1.1336839259999967E-2</v>
      </c>
    </row>
    <row r="111" spans="1:12" x14ac:dyDescent="0.3">
      <c r="A111">
        <v>5423</v>
      </c>
      <c r="B111">
        <v>2208</v>
      </c>
      <c r="C111">
        <v>567.87799999999993</v>
      </c>
      <c r="D111" s="1">
        <v>42.150355999999981</v>
      </c>
      <c r="E111">
        <v>283407</v>
      </c>
      <c r="F111" s="2">
        <v>-1.9645653030000002E-2</v>
      </c>
      <c r="G111" s="2">
        <v>4.7201550650000004E-3</v>
      </c>
      <c r="H111" t="s">
        <v>40</v>
      </c>
      <c r="I111">
        <f t="shared" si="2"/>
        <v>-1.2243989927999965E-2</v>
      </c>
    </row>
    <row r="112" spans="1:12" x14ac:dyDescent="0.3">
      <c r="A112">
        <v>5424</v>
      </c>
      <c r="B112">
        <v>2208</v>
      </c>
      <c r="C112">
        <v>138.50800000000001</v>
      </c>
      <c r="D112" s="1">
        <v>42.718233999999981</v>
      </c>
      <c r="E112">
        <v>283453</v>
      </c>
      <c r="F112" s="2">
        <v>-1.2163933829999999E-2</v>
      </c>
      <c r="G112" s="2">
        <v>9.8133914890000009E-4</v>
      </c>
      <c r="H112" t="s">
        <v>40</v>
      </c>
      <c r="I112">
        <f t="shared" si="2"/>
        <v>-1.3344537491999958E-2</v>
      </c>
    </row>
    <row r="113" spans="1:12" x14ac:dyDescent="0.3">
      <c r="A113">
        <v>5427</v>
      </c>
      <c r="B113">
        <v>2208</v>
      </c>
      <c r="C113">
        <v>239.06</v>
      </c>
      <c r="D113" s="1">
        <v>42.862676999999984</v>
      </c>
      <c r="E113">
        <v>283478</v>
      </c>
      <c r="F113" s="2">
        <v>-1.0646845469999999E-2</v>
      </c>
      <c r="G113" s="2">
        <v>5.5476975450000001E-4</v>
      </c>
      <c r="H113" t="s">
        <v>41</v>
      </c>
      <c r="I113">
        <f>0.5361046-0.0125435*D113</f>
        <v>-1.543388949499791E-3</v>
      </c>
    </row>
    <row r="114" spans="1:12" x14ac:dyDescent="0.3">
      <c r="A114">
        <v>5437</v>
      </c>
      <c r="B114">
        <v>2208</v>
      </c>
      <c r="C114">
        <v>234.76899999999998</v>
      </c>
      <c r="D114" s="1">
        <v>43.310395999999983</v>
      </c>
      <c r="E114">
        <v>283672</v>
      </c>
      <c r="F114" s="2">
        <v>-1.3038024049999999E-2</v>
      </c>
      <c r="G114" s="2">
        <v>2.7380126939999998E-4</v>
      </c>
      <c r="H114" t="s">
        <v>41</v>
      </c>
      <c r="I114">
        <f>0.04454943-0.0012999*D114</f>
        <v>-1.1749753760399981E-2</v>
      </c>
    </row>
    <row r="115" spans="1:12" x14ac:dyDescent="0.3">
      <c r="A115">
        <v>5439</v>
      </c>
      <c r="B115">
        <v>2208</v>
      </c>
      <c r="C115">
        <v>422.38599999999997</v>
      </c>
      <c r="D115" s="1">
        <v>43.545164999999983</v>
      </c>
      <c r="E115">
        <v>283818</v>
      </c>
      <c r="F115" s="2">
        <v>-1.258934257E-2</v>
      </c>
      <c r="G115" s="2">
        <v>1.6542663869999999E-4</v>
      </c>
      <c r="H115" t="s">
        <v>41</v>
      </c>
      <c r="I115">
        <f t="shared" ref="I115:I122" si="3">0.04454943-0.0012999*D115</f>
        <v>-1.2054929983499982E-2</v>
      </c>
    </row>
    <row r="116" spans="1:12" x14ac:dyDescent="0.3">
      <c r="A116">
        <v>5441</v>
      </c>
      <c r="B116">
        <v>2208</v>
      </c>
      <c r="C116">
        <v>300.90200000000004</v>
      </c>
      <c r="D116" s="1">
        <v>43.967550999999986</v>
      </c>
      <c r="E116">
        <v>283860</v>
      </c>
      <c r="F116" s="2">
        <v>-1.074378472E-2</v>
      </c>
      <c r="G116" s="2">
        <v>4.9783524749999995E-4</v>
      </c>
      <c r="H116" t="s">
        <v>41</v>
      </c>
      <c r="I116">
        <f t="shared" si="3"/>
        <v>-1.2603989544899982E-2</v>
      </c>
      <c r="L116" s="4" t="s">
        <v>45</v>
      </c>
    </row>
    <row r="117" spans="1:12" x14ac:dyDescent="0.3">
      <c r="A117">
        <v>5442</v>
      </c>
      <c r="B117">
        <v>2208</v>
      </c>
      <c r="C117">
        <v>449.48099999999999</v>
      </c>
      <c r="D117" s="1">
        <v>44.268452999999987</v>
      </c>
      <c r="E117">
        <v>283876</v>
      </c>
      <c r="F117" s="2">
        <v>-1.2796530049999999E-2</v>
      </c>
      <c r="G117" s="2">
        <v>3.2924392490000002E-4</v>
      </c>
      <c r="H117" t="s">
        <v>41</v>
      </c>
      <c r="I117">
        <f t="shared" si="3"/>
        <v>-1.2995132054699987E-2</v>
      </c>
    </row>
    <row r="118" spans="1:12" x14ac:dyDescent="0.3">
      <c r="A118">
        <v>5443</v>
      </c>
      <c r="B118">
        <v>2208</v>
      </c>
      <c r="C118">
        <v>468.15499999999997</v>
      </c>
      <c r="D118" s="1">
        <v>44.717933999999985</v>
      </c>
      <c r="E118">
        <v>283884</v>
      </c>
      <c r="F118" s="2">
        <v>-1.3600412629999999E-2</v>
      </c>
      <c r="G118" s="2">
        <v>3.0823705860000001E-4</v>
      </c>
      <c r="H118" t="s">
        <v>41</v>
      </c>
      <c r="I118">
        <f t="shared" si="3"/>
        <v>-1.3579412406599982E-2</v>
      </c>
    </row>
    <row r="119" spans="1:12" x14ac:dyDescent="0.3">
      <c r="A119">
        <v>5446</v>
      </c>
      <c r="B119">
        <v>2208</v>
      </c>
      <c r="C119">
        <v>344.55799999999999</v>
      </c>
      <c r="D119" s="1">
        <v>45.186088999999988</v>
      </c>
      <c r="E119">
        <v>283933</v>
      </c>
      <c r="F119" s="2">
        <v>-1.5447123389999999E-2</v>
      </c>
      <c r="G119" s="2">
        <v>6.0287583569999998E-4</v>
      </c>
      <c r="H119" t="s">
        <v>41</v>
      </c>
      <c r="I119">
        <f t="shared" si="3"/>
        <v>-1.4187967091099991E-2</v>
      </c>
    </row>
    <row r="120" spans="1:12" x14ac:dyDescent="0.3">
      <c r="A120">
        <v>5448</v>
      </c>
      <c r="B120">
        <v>2208</v>
      </c>
      <c r="C120">
        <v>385.03199999999998</v>
      </c>
      <c r="D120" s="1">
        <v>45.530646999999988</v>
      </c>
      <c r="E120">
        <v>283946</v>
      </c>
      <c r="F120" s="2">
        <v>-1.4495743950000001E-2</v>
      </c>
      <c r="G120" s="2">
        <v>2.1823689800000001E-4</v>
      </c>
      <c r="H120" t="s">
        <v>41</v>
      </c>
      <c r="I120">
        <f t="shared" si="3"/>
        <v>-1.4635858035299987E-2</v>
      </c>
    </row>
    <row r="121" spans="1:12" x14ac:dyDescent="0.3">
      <c r="A121">
        <v>5450</v>
      </c>
      <c r="B121">
        <v>2208</v>
      </c>
      <c r="C121">
        <v>114.03099999999999</v>
      </c>
      <c r="D121" s="1">
        <v>45.91567899999999</v>
      </c>
      <c r="E121">
        <v>284006</v>
      </c>
      <c r="F121" s="2">
        <v>-0.10671454349999999</v>
      </c>
      <c r="G121" s="2">
        <v>2.1970553689999998E-2</v>
      </c>
      <c r="H121" t="s">
        <v>41</v>
      </c>
      <c r="I121">
        <f t="shared" si="3"/>
        <v>-1.5136361132099992E-2</v>
      </c>
    </row>
    <row r="122" spans="1:12" x14ac:dyDescent="0.3">
      <c r="A122">
        <v>5451</v>
      </c>
      <c r="B122">
        <v>2208</v>
      </c>
      <c r="C122">
        <v>389.70799999999997</v>
      </c>
      <c r="D122" s="1">
        <v>46.029709999999987</v>
      </c>
      <c r="E122">
        <v>284025</v>
      </c>
      <c r="F122" s="2">
        <v>-1.491097121E-2</v>
      </c>
      <c r="G122" s="2">
        <v>2.6451554880000002E-4</v>
      </c>
      <c r="H122" t="s">
        <v>40</v>
      </c>
      <c r="I122">
        <f t="shared" si="3"/>
        <v>-1.5284590028999984E-2</v>
      </c>
    </row>
  </sheetData>
  <autoFilter ref="A1:G122" xr:uid="{B4B594C6-BEEB-3844-BCC8-21EB78D4744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orig</vt:lpstr>
      <vt:lpstr>Orig_ratio</vt:lpstr>
      <vt:lpstr>noblank_ratio</vt:lpstr>
      <vt:lpstr>ratio_group5</vt:lpstr>
      <vt:lpstr>ratio_group3</vt:lpstr>
      <vt:lpstr>ratio_group4</vt:lpstr>
      <vt:lpstr>ratio Group2</vt:lpstr>
      <vt:lpstr>ratio_group1</vt:lpstr>
      <vt:lpstr>noblank</vt:lpstr>
      <vt:lpstr>group 1</vt:lpstr>
      <vt:lpstr>group3</vt:lpstr>
      <vt:lpstr>group4</vt:lpstr>
      <vt:lpstr>group5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stickland</dc:creator>
  <cp:lastModifiedBy>Paul</cp:lastModifiedBy>
  <dcterms:created xsi:type="dcterms:W3CDTF">2018-12-10T22:59:43Z</dcterms:created>
  <dcterms:modified xsi:type="dcterms:W3CDTF">2021-02-24T12:00:37Z</dcterms:modified>
</cp:coreProperties>
</file>