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mc:AlternateContent xmlns:mc="http://schemas.openxmlformats.org/markup-compatibility/2006">
    <mc:Choice Requires="x15">
      <x15ac:absPath xmlns:x15ac="http://schemas.microsoft.com/office/spreadsheetml/2010/11/ac" url="E:\Seattle University\"/>
    </mc:Choice>
  </mc:AlternateContent>
  <bookViews>
    <workbookView xWindow="0" yWindow="0" windowWidth="19200" windowHeight="6590" xr2:uid="{00000000-000D-0000-FFFF-FFFF00000000}"/>
  </bookViews>
  <sheets>
    <sheet name="Project Timeline" sheetId="1" r:id="rId1"/>
    <sheet name="calcs" sheetId="2" state="hidden" r:id="rId2"/>
  </sheets>
  <definedNames>
    <definedName name="DayRails">StartDateWindow+ROW('Project Timeline'!$1:$8)-1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62913"/>
</workbook>
</file>

<file path=xl/calcChain.xml><?xml version="1.0" encoding="utf-8"?>
<calcChain xmlns="http://schemas.openxmlformats.org/spreadsheetml/2006/main">
  <c r="D5" i="2" l="1"/>
  <c r="B6" i="1" s="1"/>
  <c r="B10" i="1" l="1"/>
  <c r="B7" i="1"/>
  <c r="B9" i="1"/>
  <c r="B8" i="1"/>
  <c r="B11"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D33" i="2"/>
  <c r="J34" i="2"/>
  <c r="Y36" i="2"/>
  <c r="F36" i="2"/>
  <c r="S36" i="2"/>
  <c r="AH37" i="2"/>
  <c r="C49" i="2"/>
  <c r="D49" i="2" s="1"/>
  <c r="I37" i="2"/>
  <c r="D37" i="2"/>
  <c r="S37" i="2"/>
  <c r="O37" i="2"/>
  <c r="R37" i="2"/>
  <c r="E37" i="2"/>
  <c r="U37" i="2"/>
  <c r="AG37" i="2"/>
  <c r="Z37" i="2"/>
  <c r="AA37" i="2"/>
  <c r="M37" i="2"/>
  <c r="X37" i="2"/>
  <c r="AE37" i="2"/>
  <c r="AI37" i="2"/>
  <c r="Q37" i="2"/>
  <c r="V37" i="2"/>
  <c r="H37" i="2"/>
  <c r="K37" i="2"/>
  <c r="J37" i="2"/>
  <c r="N37" i="2"/>
  <c r="P37" i="2"/>
  <c r="W37" i="2"/>
  <c r="AD37" i="2"/>
  <c r="M36" i="2" l="1"/>
  <c r="AI36" i="2"/>
  <c r="J36" i="2"/>
  <c r="AH49" i="2"/>
  <c r="I49" i="2"/>
  <c r="N36" i="2"/>
  <c r="W36" i="2"/>
  <c r="C48" i="2"/>
  <c r="D48" i="2" s="1"/>
  <c r="F37" i="2"/>
  <c r="AF37" i="2"/>
  <c r="T37" i="2"/>
  <c r="S49" i="2" s="1"/>
  <c r="AC37" i="2"/>
  <c r="AB49" i="2" s="1"/>
  <c r="L37" i="2"/>
  <c r="G37" i="2"/>
  <c r="Y37" i="2"/>
  <c r="X49" i="2" s="1"/>
  <c r="L36" i="2"/>
  <c r="L48" i="2" s="1"/>
  <c r="P36" i="2"/>
  <c r="T36" i="2"/>
  <c r="AE36" i="2"/>
  <c r="O36" i="2"/>
  <c r="X36" i="2"/>
  <c r="X48" i="2" s="1"/>
  <c r="AC36" i="2"/>
  <c r="Z36" i="2"/>
  <c r="Y48" i="2" s="1"/>
  <c r="T32" i="2"/>
  <c r="Y34" i="2"/>
  <c r="V49" i="2"/>
  <c r="AF34" i="2"/>
  <c r="Z32" i="2"/>
  <c r="G35" i="2"/>
  <c r="M48" i="2"/>
  <c r="AE34" i="2"/>
  <c r="AI32" i="2"/>
  <c r="V34" i="2"/>
  <c r="AI34" i="2"/>
  <c r="L34" i="2"/>
  <c r="U36" i="2"/>
  <c r="AD36" i="2"/>
  <c r="G36" i="2"/>
  <c r="F48" i="2" s="1"/>
  <c r="AH36" i="2"/>
  <c r="I36" i="2"/>
  <c r="K36" i="2"/>
  <c r="R36" i="2"/>
  <c r="R48" i="2" s="1"/>
  <c r="D36" i="2"/>
  <c r="N32" i="2"/>
  <c r="P32" i="2"/>
  <c r="U34" i="2"/>
  <c r="N34" i="2"/>
  <c r="O34" i="2"/>
  <c r="R34" i="2"/>
  <c r="Q36" i="2"/>
  <c r="AG36" i="2"/>
  <c r="V36" i="2"/>
  <c r="AA36" i="2"/>
  <c r="H36" i="2"/>
  <c r="AF36" i="2"/>
  <c r="AE48" i="2" s="1"/>
  <c r="AB36" i="2"/>
  <c r="AH32" i="2"/>
  <c r="R32" i="2"/>
  <c r="AG34" i="2"/>
  <c r="X34" i="2"/>
  <c r="X46" i="2" s="1"/>
  <c r="P34" i="2"/>
  <c r="C46" i="2"/>
  <c r="D46" i="2" s="1"/>
  <c r="F35" i="2"/>
  <c r="AE32" i="2"/>
  <c r="D32" i="2"/>
  <c r="W35" i="2"/>
  <c r="G34" i="2"/>
  <c r="Q34" i="2"/>
  <c r="S34" i="2"/>
  <c r="R46" i="2" s="1"/>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I45" i="2" s="1"/>
  <c r="U39" i="2"/>
  <c r="T39" i="2"/>
  <c r="E39" i="2"/>
  <c r="AA35" i="2"/>
  <c r="AA47" i="2" s="1"/>
  <c r="P35" i="2"/>
  <c r="O47" i="2" s="1"/>
  <c r="C47" i="2"/>
  <c r="D47" i="2" s="1"/>
  <c r="Y35" i="2"/>
  <c r="O33" i="2"/>
  <c r="H33" i="2"/>
  <c r="F39" i="2"/>
  <c r="AB39" i="2"/>
  <c r="AD39" i="2"/>
  <c r="O39" i="2"/>
  <c r="G39" i="2"/>
  <c r="H39" i="2"/>
  <c r="AI39" i="2"/>
  <c r="AG39" i="2"/>
  <c r="AA39" i="2"/>
  <c r="K39" i="2"/>
  <c r="W39" i="2"/>
  <c r="V39" i="2"/>
  <c r="U51" i="2" s="1"/>
  <c r="D39" i="2"/>
  <c r="AC32" i="2"/>
  <c r="Q32" i="2"/>
  <c r="AB32" i="2"/>
  <c r="AA32" i="2"/>
  <c r="Z35" i="2"/>
  <c r="Y47" i="2" s="1"/>
  <c r="S35" i="2"/>
  <c r="S47" i="2" s="1"/>
  <c r="I35" i="2"/>
  <c r="AI35" i="2"/>
  <c r="AC35" i="2"/>
  <c r="AB47" i="2" s="1"/>
  <c r="U35" i="2"/>
  <c r="N35" i="2"/>
  <c r="N47" i="2" s="1"/>
  <c r="AE35" i="2"/>
  <c r="D35" i="2"/>
  <c r="AD34" i="2"/>
  <c r="I34" i="2"/>
  <c r="I46" i="2" s="1"/>
  <c r="AA34" i="2"/>
  <c r="M34" i="2"/>
  <c r="AH34" i="2"/>
  <c r="K34" i="2"/>
  <c r="J46" i="2" s="1"/>
  <c r="W34" i="2"/>
  <c r="P39" i="2"/>
  <c r="L39" i="2"/>
  <c r="AC39" i="2"/>
  <c r="Y39" i="2"/>
  <c r="X51" i="2" s="1"/>
  <c r="I39" i="2"/>
  <c r="M39" i="2"/>
  <c r="AE39" i="2"/>
  <c r="Z39" i="2"/>
  <c r="Y51" i="2" s="1"/>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R49" i="2"/>
  <c r="N38" i="2"/>
  <c r="H38" i="2"/>
  <c r="C50" i="2"/>
  <c r="D50" i="2" s="1"/>
  <c r="Y40" i="2"/>
  <c r="S38" i="2"/>
  <c r="Y38" i="2"/>
  <c r="M38" i="2"/>
  <c r="T38" i="2"/>
  <c r="R40" i="2"/>
  <c r="Q38" i="2"/>
  <c r="R38" i="2"/>
  <c r="AF38" i="2"/>
  <c r="AD38" i="2"/>
  <c r="AC50" i="2" s="1"/>
  <c r="AD40" i="2"/>
  <c r="Z38" i="2"/>
  <c r="AH38" i="2"/>
  <c r="X38" i="2"/>
  <c r="AI38" i="2"/>
  <c r="J38" i="2"/>
  <c r="I50" i="2" s="1"/>
  <c r="K38" i="2"/>
  <c r="AG38" i="2"/>
  <c r="G38" i="2"/>
  <c r="G50" i="2" s="1"/>
  <c r="N40" i="2"/>
  <c r="G40" i="2"/>
  <c r="AI40" i="2"/>
  <c r="K40" i="2"/>
  <c r="L40" i="2"/>
  <c r="J40" i="2"/>
  <c r="M40" i="2"/>
  <c r="P40" i="2"/>
  <c r="AE38" i="2"/>
  <c r="W38" i="2"/>
  <c r="F38" i="2"/>
  <c r="AA38" i="2"/>
  <c r="O38" i="2"/>
  <c r="U38" i="2"/>
  <c r="U50" i="2" s="1"/>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Q49" i="2"/>
  <c r="M49" i="2"/>
  <c r="U49" i="2"/>
  <c r="Z49" i="2"/>
  <c r="AE49" i="2"/>
  <c r="O49" i="2"/>
  <c r="G49" i="2"/>
  <c r="K49" i="2"/>
  <c r="L49" i="2"/>
  <c r="AF49" i="2"/>
  <c r="AG49" i="2"/>
  <c r="AA49" i="2"/>
  <c r="AD49" i="2"/>
  <c r="N49" i="2"/>
  <c r="H49" i="2"/>
  <c r="E48" i="2"/>
  <c r="S48" i="2"/>
  <c r="J49" i="2"/>
  <c r="P49" i="2"/>
  <c r="W49" i="2"/>
  <c r="I48" i="2" l="1"/>
  <c r="Y49" i="2"/>
  <c r="T49" i="2"/>
  <c r="J48" i="2"/>
  <c r="T48" i="2"/>
  <c r="N48" i="2"/>
  <c r="AH48"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<sst xmlns="http://schemas.openxmlformats.org/spreadsheetml/2006/main" count="32" uniqueCount="28">
  <si>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</si>
  <si>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</si>
  <si>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</si>
  <si>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</si>
  <si>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</si>
  <si>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</si>
  <si>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</si>
  <si>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</si>
  <si>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</si>
  <si>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</si>
  <si>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</si>
  <si>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</si>
  <si>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</si>
  <si>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</si>
  <si>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</si>
  <si>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</si>
  <si>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</si>
  <si>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</si>
  <si>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 xml:space="preserve">ENTER START DATE: </t>
  </si>
  <si>
    <t># of rows</t>
  </si>
  <si>
    <t>API PROJECT TIMELINE</t>
  </si>
  <si>
    <t>Project: Imaginary Product Page Design Phase</t>
  </si>
  <si>
    <t xml:space="preserve">
Project: Imaginary Product Page Preview</t>
  </si>
  <si>
    <t>Project: Imaginary Product Page Preview</t>
  </si>
  <si>
    <t>Start Week</t>
  </si>
  <si>
    <t>Start Start Week</t>
  </si>
  <si>
    <t>Project: Imaginary Product Page Final Delivery</t>
  </si>
  <si>
    <t>Project: Imaginary Product Page Final Delivery Project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</si>
</sst>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8">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4">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xr9:uid="{00000000-0011-0000-FFFF-FFFF00000000}">
      <tableStyleElement type="wholeTable"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43052</c:v>
                </c:pt>
                <c:pt idx="1">
                  <c:v>43053</c:v>
                </c:pt>
                <c:pt idx="2">
                  <c:v>43054</c:v>
                </c:pt>
                <c:pt idx="3">
                  <c:v>43055</c:v>
                </c:pt>
                <c:pt idx="4">
                  <c:v>43056</c:v>
                </c:pt>
                <c:pt idx="5">
                  <c:v>43057</c:v>
                </c:pt>
                <c:pt idx="6">
                  <c:v>43058</c:v>
                </c:pt>
                <c:pt idx="7">
                  <c:v>43059</c:v>
                </c:pt>
                <c:pt idx="8">
                  <c:v>43060</c:v>
                </c:pt>
                <c:pt idx="9">
                  <c:v>43061</c:v>
                </c:pt>
                <c:pt idx="10">
                  <c:v>43062</c:v>
                </c:pt>
                <c:pt idx="11">
                  <c:v>43063</c:v>
                </c:pt>
                <c:pt idx="12">
                  <c:v>43064</c:v>
                </c:pt>
                <c:pt idx="13">
                  <c:v>43065</c:v>
                </c:pt>
                <c:pt idx="14">
                  <c:v>43066</c:v>
                </c:pt>
                <c:pt idx="15">
                  <c:v>43067</c:v>
                </c:pt>
                <c:pt idx="16">
                  <c:v>43068</c:v>
                </c:pt>
                <c:pt idx="17">
                  <c:v>43069</c:v>
                </c:pt>
                <c:pt idx="18">
                  <c:v>43070</c:v>
                </c:pt>
                <c:pt idx="19">
                  <c:v>43071</c:v>
                </c:pt>
                <c:pt idx="20">
                  <c:v>43072</c:v>
                </c:pt>
                <c:pt idx="21">
                  <c:v>43073</c:v>
                </c:pt>
                <c:pt idx="22">
                  <c:v>43074</c:v>
                </c:pt>
                <c:pt idx="23">
                  <c:v>43075</c:v>
                </c:pt>
                <c:pt idx="24">
                  <c:v>43076</c:v>
                </c:pt>
                <c:pt idx="25">
                  <c:v>43077</c:v>
                </c:pt>
                <c:pt idx="26">
                  <c:v>43078</c:v>
                </c:pt>
                <c:pt idx="27">
                  <c:v>43079</c:v>
                </c:pt>
                <c:pt idx="28">
                  <c:v>43080</c:v>
                </c:pt>
                <c:pt idx="29">
                  <c:v>43081</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43052</c:v>
                </c:pt>
                <c:pt idx="1">
                  <c:v>43053</c:v>
                </c:pt>
                <c:pt idx="2">
                  <c:v>43054</c:v>
                </c:pt>
                <c:pt idx="3">
                  <c:v>43055</c:v>
                </c:pt>
                <c:pt idx="4">
                  <c:v>43056</c:v>
                </c:pt>
                <c:pt idx="5">
                  <c:v>43057</c:v>
                </c:pt>
                <c:pt idx="6">
                  <c:v>43058</c:v>
                </c:pt>
                <c:pt idx="7">
                  <c:v>43059</c:v>
                </c:pt>
                <c:pt idx="8">
                  <c:v>43060</c:v>
                </c:pt>
                <c:pt idx="9">
                  <c:v>43061</c:v>
                </c:pt>
                <c:pt idx="10">
                  <c:v>43062</c:v>
                </c:pt>
                <c:pt idx="11">
                  <c:v>43063</c:v>
                </c:pt>
                <c:pt idx="12">
                  <c:v>43064</c:v>
                </c:pt>
                <c:pt idx="13">
                  <c:v>43065</c:v>
                </c:pt>
                <c:pt idx="14">
                  <c:v>43066</c:v>
                </c:pt>
                <c:pt idx="15">
                  <c:v>43067</c:v>
                </c:pt>
                <c:pt idx="16">
                  <c:v>43068</c:v>
                </c:pt>
                <c:pt idx="17">
                  <c:v>43069</c:v>
                </c:pt>
                <c:pt idx="18">
                  <c:v>43070</c:v>
                </c:pt>
                <c:pt idx="19">
                  <c:v>43071</c:v>
                </c:pt>
                <c:pt idx="20">
                  <c:v>43072</c:v>
                </c:pt>
                <c:pt idx="21">
                  <c:v>43073</c:v>
                </c:pt>
                <c:pt idx="22">
                  <c:v>43074</c:v>
                </c:pt>
                <c:pt idx="23">
                  <c:v>43075</c:v>
                </c:pt>
                <c:pt idx="24">
                  <c:v>43076</c:v>
                </c:pt>
                <c:pt idx="25">
                  <c:v>43077</c:v>
                </c:pt>
                <c:pt idx="26">
                  <c:v>43078</c:v>
                </c:pt>
                <c:pt idx="27">
                  <c:v>43079</c:v>
                </c:pt>
                <c:pt idx="28">
                  <c:v>43080</c:v>
                </c:pt>
                <c:pt idx="29">
                  <c:v>43081</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43052</c:v>
                </c:pt>
                <c:pt idx="1">
                  <c:v>43053</c:v>
                </c:pt>
                <c:pt idx="2">
                  <c:v>43054</c:v>
                </c:pt>
                <c:pt idx="3">
                  <c:v>43055</c:v>
                </c:pt>
                <c:pt idx="4">
                  <c:v>43056</c:v>
                </c:pt>
                <c:pt idx="5">
                  <c:v>43057</c:v>
                </c:pt>
                <c:pt idx="6">
                  <c:v>43058</c:v>
                </c:pt>
                <c:pt idx="7">
                  <c:v>43059</c:v>
                </c:pt>
                <c:pt idx="8">
                  <c:v>43060</c:v>
                </c:pt>
                <c:pt idx="9">
                  <c:v>43061</c:v>
                </c:pt>
                <c:pt idx="10">
                  <c:v>43062</c:v>
                </c:pt>
                <c:pt idx="11">
                  <c:v>43063</c:v>
                </c:pt>
                <c:pt idx="12">
                  <c:v>43064</c:v>
                </c:pt>
                <c:pt idx="13">
                  <c:v>43065</c:v>
                </c:pt>
                <c:pt idx="14">
                  <c:v>43066</c:v>
                </c:pt>
                <c:pt idx="15">
                  <c:v>43067</c:v>
                </c:pt>
                <c:pt idx="16">
                  <c:v>43068</c:v>
                </c:pt>
                <c:pt idx="17">
                  <c:v>43069</c:v>
                </c:pt>
                <c:pt idx="18">
                  <c:v>43070</c:v>
                </c:pt>
                <c:pt idx="19">
                  <c:v>43071</c:v>
                </c:pt>
                <c:pt idx="20">
                  <c:v>43072</c:v>
                </c:pt>
                <c:pt idx="21">
                  <c:v>43073</c:v>
                </c:pt>
                <c:pt idx="22">
                  <c:v>43074</c:v>
                </c:pt>
                <c:pt idx="23">
                  <c:v>43075</c:v>
                </c:pt>
                <c:pt idx="24">
                  <c:v>43076</c:v>
                </c:pt>
                <c:pt idx="25">
                  <c:v>43077</c:v>
                </c:pt>
                <c:pt idx="26">
                  <c:v>43078</c:v>
                </c:pt>
                <c:pt idx="27">
                  <c:v>43079</c:v>
                </c:pt>
                <c:pt idx="28">
                  <c:v>43080</c:v>
                </c:pt>
                <c:pt idx="29">
                  <c:v>43081</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43052</c:v>
                </c:pt>
                <c:pt idx="1">
                  <c:v>43053</c:v>
                </c:pt>
                <c:pt idx="2">
                  <c:v>43054</c:v>
                </c:pt>
                <c:pt idx="3">
                  <c:v>43055</c:v>
                </c:pt>
                <c:pt idx="4">
                  <c:v>43056</c:v>
                </c:pt>
                <c:pt idx="5">
                  <c:v>43057</c:v>
                </c:pt>
                <c:pt idx="6">
                  <c:v>43058</c:v>
                </c:pt>
                <c:pt idx="7">
                  <c:v>43059</c:v>
                </c:pt>
                <c:pt idx="8">
                  <c:v>43060</c:v>
                </c:pt>
                <c:pt idx="9">
                  <c:v>43061</c:v>
                </c:pt>
                <c:pt idx="10">
                  <c:v>43062</c:v>
                </c:pt>
                <c:pt idx="11">
                  <c:v>43063</c:v>
                </c:pt>
                <c:pt idx="12">
                  <c:v>43064</c:v>
                </c:pt>
                <c:pt idx="13">
                  <c:v>43065</c:v>
                </c:pt>
                <c:pt idx="14">
                  <c:v>43066</c:v>
                </c:pt>
                <c:pt idx="15">
                  <c:v>43067</c:v>
                </c:pt>
                <c:pt idx="16">
                  <c:v>43068</c:v>
                </c:pt>
                <c:pt idx="17">
                  <c:v>43069</c:v>
                </c:pt>
                <c:pt idx="18">
                  <c:v>43070</c:v>
                </c:pt>
                <c:pt idx="19">
                  <c:v>43071</c:v>
                </c:pt>
                <c:pt idx="20">
                  <c:v>43072</c:v>
                </c:pt>
                <c:pt idx="21">
                  <c:v>43073</c:v>
                </c:pt>
                <c:pt idx="22">
                  <c:v>43074</c:v>
                </c:pt>
                <c:pt idx="23">
                  <c:v>43075</c:v>
                </c:pt>
                <c:pt idx="24">
                  <c:v>43076</c:v>
                </c:pt>
                <c:pt idx="25">
                  <c:v>43077</c:v>
                </c:pt>
                <c:pt idx="26">
                  <c:v>43078</c:v>
                </c:pt>
                <c:pt idx="27">
                  <c:v>43079</c:v>
                </c:pt>
                <c:pt idx="28">
                  <c:v>43080</c:v>
                </c:pt>
                <c:pt idx="29">
                  <c:v>43081</c:v>
                </c:pt>
              </c:numCache>
            </c:numRef>
          </c:cat>
          <c:val>
            <c:numRef>
              <c:f>calcs!$E$35:$AH$35</c:f>
              <c:numCache>
                <c:formatCode>General</c:formatCode>
                <c:ptCount val="30"/>
                <c:pt idx="0">
                  <c:v>8.3000000000000007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8.3000000000000007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43052</c:v>
                </c:pt>
                <c:pt idx="1">
                  <c:v>43053</c:v>
                </c:pt>
                <c:pt idx="2">
                  <c:v>43054</c:v>
                </c:pt>
                <c:pt idx="3">
                  <c:v>43055</c:v>
                </c:pt>
                <c:pt idx="4">
                  <c:v>43056</c:v>
                </c:pt>
                <c:pt idx="5">
                  <c:v>43057</c:v>
                </c:pt>
                <c:pt idx="6">
                  <c:v>43058</c:v>
                </c:pt>
                <c:pt idx="7">
                  <c:v>43059</c:v>
                </c:pt>
                <c:pt idx="8">
                  <c:v>43060</c:v>
                </c:pt>
                <c:pt idx="9">
                  <c:v>43061</c:v>
                </c:pt>
                <c:pt idx="10">
                  <c:v>43062</c:v>
                </c:pt>
                <c:pt idx="11">
                  <c:v>43063</c:v>
                </c:pt>
                <c:pt idx="12">
                  <c:v>43064</c:v>
                </c:pt>
                <c:pt idx="13">
                  <c:v>43065</c:v>
                </c:pt>
                <c:pt idx="14">
                  <c:v>43066</c:v>
                </c:pt>
                <c:pt idx="15">
                  <c:v>43067</c:v>
                </c:pt>
                <c:pt idx="16">
                  <c:v>43068</c:v>
                </c:pt>
                <c:pt idx="17">
                  <c:v>43069</c:v>
                </c:pt>
                <c:pt idx="18">
                  <c:v>43070</c:v>
                </c:pt>
                <c:pt idx="19">
                  <c:v>43071</c:v>
                </c:pt>
                <c:pt idx="20">
                  <c:v>43072</c:v>
                </c:pt>
                <c:pt idx="21">
                  <c:v>43073</c:v>
                </c:pt>
                <c:pt idx="22">
                  <c:v>43074</c:v>
                </c:pt>
                <c:pt idx="23">
                  <c:v>43075</c:v>
                </c:pt>
                <c:pt idx="24">
                  <c:v>43076</c:v>
                </c:pt>
                <c:pt idx="25">
                  <c:v>43077</c:v>
                </c:pt>
                <c:pt idx="26">
                  <c:v>43078</c:v>
                </c:pt>
                <c:pt idx="27">
                  <c:v>43079</c:v>
                </c:pt>
                <c:pt idx="28">
                  <c:v>43080</c:v>
                </c:pt>
                <c:pt idx="29">
                  <c:v>43081</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7.3000000000000007</c:v>
                </c:pt>
                <c:pt idx="6">
                  <c:v>7.3000000000000007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PROJECT: IMAGINARY PRODUCT PAGE DESIGN PHASE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#N/A</c:v>
                </c:pt>
                <c:pt idx="5">
                  <c:v>#N/A</c:v>
                </c:pt>
                <c:pt idx="6">
                  <c:v>7.3000000000000007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6.3000000000000007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START WEEK</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6.3000000000000007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5.3000000000000007</c:v>
                </c:pt>
                <c:pt idx="1">
                  <c:v>5.3000000000000007</c:v>
                </c:pt>
                <c:pt idx="2">
                  <c:v>5.3000000000000007</c:v>
                </c:pt>
                <c:pt idx="3">
                  <c:v>5.3000000000000007</c:v>
                </c:pt>
                <c:pt idx="4">
                  <c:v>5.3000000000000007</c:v>
                </c:pt>
                <c:pt idx="5">
                  <c:v>5.3000000000000007</c:v>
                </c:pt>
                <c:pt idx="6">
                  <c:v>5.3000000000000007</c:v>
                </c:pt>
                <c:pt idx="7">
                  <c:v>5.3000000000000007</c:v>
                </c:pt>
                <c:pt idx="8">
                  <c:v>5.3000000000000007</c:v>
                </c:pt>
                <c:pt idx="9">
                  <c:v>5.3000000000000007</c:v>
                </c:pt>
                <c:pt idx="10">
                  <c:v>5.3000000000000007</c:v>
                </c:pt>
                <c:pt idx="11">
                  <c:v>5.3000000000000007</c:v>
                </c:pt>
                <c:pt idx="12">
                  <c:v>5.3000000000000007</c:v>
                </c:pt>
                <c:pt idx="13">
                  <c:v>5.3000000000000007</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
PROJECT: IMAGINARY PRODUCT PAGE PREVIEW</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5.3000000000000007</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4.3000000000000007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calcs!$D$51</c:f>
              <c:strCache>
                <c:ptCount val="1"/>
                <c:pt idx="0">
                  <c:v>START START WEEK</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4.3000000000000007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3.3000000000000007</c:v>
                </c:pt>
                <c:pt idx="1">
                  <c:v>3.3000000000000007</c:v>
                </c:pt>
                <c:pt idx="2">
                  <c:v>3.3000000000000007</c:v>
                </c:pt>
                <c:pt idx="3">
                  <c:v>3.3000000000000007</c:v>
                </c:pt>
                <c:pt idx="4">
                  <c:v>3.3000000000000007</c:v>
                </c:pt>
                <c:pt idx="5">
                  <c:v>3.3000000000000007</c:v>
                </c:pt>
                <c:pt idx="6">
                  <c:v>3.3000000000000007</c:v>
                </c:pt>
                <c:pt idx="7">
                  <c:v>3.3000000000000007</c:v>
                </c:pt>
                <c:pt idx="8">
                  <c:v>3.3000000000000007</c:v>
                </c:pt>
                <c:pt idx="9">
                  <c:v>3.3000000000000007</c:v>
                </c:pt>
                <c:pt idx="10">
                  <c:v>3.3000000000000007</c:v>
                </c:pt>
                <c:pt idx="11">
                  <c:v>3.3000000000000007</c:v>
                </c:pt>
                <c:pt idx="12">
                  <c:v>3.3000000000000007</c:v>
                </c:pt>
                <c:pt idx="13">
                  <c:v>3.3000000000000007</c:v>
                </c:pt>
                <c:pt idx="14">
                  <c:v>3.3000000000000007</c:v>
                </c:pt>
                <c:pt idx="15">
                  <c:v>3.3000000000000007</c:v>
                </c:pt>
                <c:pt idx="16">
                  <c:v>3.3000000000000007</c:v>
                </c:pt>
                <c:pt idx="17">
                  <c:v>3.3000000000000007</c:v>
                </c:pt>
                <c:pt idx="18">
                  <c:v>3.3000000000000007</c:v>
                </c:pt>
                <c:pt idx="19">
                  <c:v>3.3000000000000007</c:v>
                </c:pt>
                <c:pt idx="20">
                  <c:v>3.3000000000000007</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calcs!$D$52</c:f>
              <c:strCache>
                <c:ptCount val="1"/>
                <c:pt idx="0">
                  <c:v>PROJECT: IMAGINARY PRODUCT PAGE FINAL DELIVERY PROJECT END</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3.3000000000000007</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calcs!$D$58</c:f>
              <c:strCache>
                <c:ptCount val="1"/>
                <c:pt idx="0">
                  <c:v>Nov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calcs!$D$61</c:f>
              <c:strCache>
                <c:ptCount val="1"/>
                <c:pt idx="0">
                  <c:v>Dec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calcs!$D$66</c:f>
              <c:strCache>
                <c:ptCount val="1"/>
                <c:pt idx="0">
                  <c:v>Dec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0.5</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calcs!$D$65</c:f>
              <c:strCache>
                <c:ptCount val="1"/>
                <c:pt idx="0">
                  <c:v>Nov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18-D9F5-4A80-B45A-1EC1F78D8AA5}"/>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{3DEDC101-6083-4D46-B227-17B3376BB201}</c15:txfldGUID>
                      <c15:f>calcs!$E$72</c15:f>
                      <c15:dlblFieldTableCache>
                        <c:ptCount val="1"/>
                        <c:pt idx="0">
                          <c:v>13</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calcs!$F$72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{6DDCE3C2-0147-425A-B932-F4408030B310}</c15:txfldGUID>
                      <c15:f>calcs!$F$72</c15:f>
                      <c15:dlblFieldTableCache>
                        <c:ptCount val="1"/>
                        <c:pt idx="0">
                          <c:v>14</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calcs!$G$72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{CCD46815-3F31-47D8-852A-ED24D4F39DC9}</c15:txfldGUID>
                      <c15:f>calcs!$G$72</c15:f>
                      <c15:dlblFieldTableCache>
                        <c:ptCount val="1"/>
                        <c:pt idx="0">
                          <c:v>15</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calcs!$H$72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{0F3E436B-4A51-43AB-9163-A102E0EAC67E}</c15:txfldGUID>
                      <c15:f>calcs!$H$72</c15:f>
                      <c15:dlblFieldTableCache>
                        <c:ptCount val="1"/>
                        <c:pt idx="0">
                          <c:v>16</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calcs!$I$72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{079B2AE5-4149-4CF7-A0D4-541FE8D708F5}</c15:txfldGUID>
                      <c15:f>calcs!$I$72</c15:f>
                      <c15:dlblFieldTableCache>
                        <c:ptCount val="1"/>
                        <c:pt idx="0">
                          <c:v>17</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calcs!$J$72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{504C3246-A921-4A26-9E94-8FCCA9ACDAB7}</c15:txfldGUID>
                      <c15:f>calcs!$J$72</c15:f>
                      <c15:dlblFieldTableCache>
                        <c:ptCount val="1"/>
                        <c:pt idx="0">
                          <c:v>18</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calcs!$K$72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{C9439D43-9D0B-4A5E-82AD-029303CBD93A}</c15:txfldGUID>
                      <c15:f>calcs!$K$72</c15:f>
                      <c15:dlblFieldTableCache>
                        <c:ptCount val="1"/>
                        <c:pt idx="0">
                          <c:v>19</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calcs!$L$72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{FB51CC34-7852-4D79-A6F0-E6FE15FF6BE1}</c15:txfldGUID>
                      <c15:f>calcs!$L$72</c15:f>
                      <c15:dlblFieldTableCache>
                        <c:ptCount val="1"/>
                        <c:pt idx="0">
                          <c:v>20</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calcs!$M$72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{0318B908-57B0-4957-B551-626F97008B76}</c15:txfldGUID>
                      <c15:f>calcs!$M$72</c15:f>
                      <c15:dlblFieldTableCache>
                        <c:ptCount val="1"/>
                        <c:pt idx="0">
                          <c:v>21</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calcs!$N$72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{24B44DE2-9B17-4F76-9F84-4BBD6E134B69}</c15:txfldGUID>
                      <c15:f>calcs!$N$72</c15:f>
                      <c15:dlblFieldTableCache>
                        <c:ptCount val="1"/>
                        <c:pt idx="0">
                          <c:v>22</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calcs!$O$72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{B6421BF9-99B7-43BE-8F97-20694D78D2A8}</c15:txfldGUID>
                      <c15:f>calcs!$O$72</c15:f>
                      <c15:dlblFieldTableCache>
                        <c:ptCount val="1"/>
                        <c:pt idx="0">
                          <c:v>23</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calcs!$P$72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{E0A09CDF-AE50-4AE0-8834-0C8D21A09AA2}</c15:txfldGUID>
                      <c15:f>calcs!$P$72</c15:f>
                      <c15:dlblFieldTableCache>
                        <c:ptCount val="1"/>
                        <c:pt idx="0">
                          <c:v>24</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calcs!$Q$72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{8CC66E7C-A556-433D-8D62-1B954BE0128E}</c15:txfldGUID>
                      <c15:f>calcs!$Q$72</c15:f>
                      <c15:dlblFieldTableCache>
                        <c:ptCount val="1"/>
                        <c:pt idx="0">
                          <c:v>25</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calcs!$R$72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{CB7930E0-B9A1-4DED-AB16-505944F2750A}</c15:txfldGUID>
                      <c15:f>calcs!$R$72</c15:f>
                      <c15:dlblFieldTableCache>
                        <c:ptCount val="1"/>
                        <c:pt idx="0">
                          <c:v>26</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calcs!$S$72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{ABEE4680-41F9-45EF-B599-8B1E031B35F4}</c15:txfldGUID>
                      <c15:f>calcs!$S$72</c15:f>
                      <c15:dlblFieldTableCache>
                        <c:ptCount val="1"/>
                        <c:pt idx="0">
                          <c:v>27</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calcs!$T$72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{C9AE6DC8-54D6-4F33-BADF-3BE51273F20B}</c15:txfldGUID>
                      <c15:f>calcs!$T$72</c15:f>
                      <c15:dlblFieldTableCache>
                        <c:ptCount val="1"/>
                        <c:pt idx="0">
                          <c:v>28</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calcs!$U$72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{5C8F86A0-3A7C-409A-9FF1-8573466EBAB4}</c15:txfldGUID>
                      <c15:f>calcs!$U$72</c15:f>
                      <c15:dlblFieldTableCache>
                        <c:ptCount val="1"/>
                        <c:pt idx="0">
                          <c:v>29</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calcs!$V$72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{233BF824-BB3B-4510-A17C-A29D83B590C8}</c15:txfldGUID>
                      <c15:f>calcs!$V$72</c15:f>
                      <c15:dlblFieldTableCache>
                        <c:ptCount val="1"/>
                        <c:pt idx="0">
                          <c:v>30</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calcs!$W$72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{43486946-4C23-44E1-A4D7-BED20A9DCAA3}</c15:txfldGUID>
                      <c15:f>calcs!$W$72</c15:f>
                      <c15:dlblFieldTableCache>
                        <c:ptCount val="1"/>
                        <c:pt idx="0">
                          <c:v>01</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calcs!$X$72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{E94276D9-E3D7-47B7-A427-199A09A183D3}</c15:txfldGUID>
                      <c15:f>calcs!$X$72</c15:f>
                      <c15:dlblFieldTableCache>
                        <c:ptCount val="1"/>
                        <c:pt idx="0">
                          <c:v>02</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calcs!$Y$72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{9BE73626-5517-4132-9155-AF3DBEA57A0D}</c15:txfldGUID>
                      <c15:f>calcs!$Y$72</c15:f>
                      <c15:dlblFieldTableCache>
                        <c:ptCount val="1"/>
                        <c:pt idx="0">
                          <c:v>03</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calcs!$Z$72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{B0169476-05A0-4B0D-8648-F5A99BEC6237}</c15:txfldGUID>
                      <c15:f>calcs!$Z$72</c15:f>
                      <c15:dlblFieldTableCache>
                        <c:ptCount val="1"/>
                        <c:pt idx="0">
                          <c:v>04</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calcs!$AA$72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{3636C182-4607-43C0-AE45-DD83064F47F3}</c15:txfldGUID>
                      <c15:f>calcs!$AA$72</c15:f>
                      <c15:dlblFieldTableCache>
                        <c:ptCount val="1"/>
                        <c:pt idx="0">
                          <c:v>05</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calcs!$AB$72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{D938BA39-2CBB-4AC8-8669-831FDB9B407F}</c15:txfldGUID>
                      <c15:f>calcs!$AB$72</c15:f>
                      <c15:dlblFieldTableCache>
                        <c:ptCount val="1"/>
                        <c:pt idx="0">
                          <c:v>06</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calcs!$AC$72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{C1DD4720-4BD5-404F-8AE4-050F29346194}</c15:txfldGUID>
                      <c15:f>calcs!$AC$72</c15:f>
                      <c15:dlblFieldTableCache>
                        <c:ptCount val="1"/>
                        <c:pt idx="0">
                          <c:v>07</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calcs!$AD$72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{DAA3C029-FB02-443F-AEA6-581BF0B34DBB}</c15:txfldGUID>
                      <c15:f>calcs!$AD$72</c15:f>
                      <c15:dlblFieldTableCache>
                        <c:ptCount val="1"/>
                        <c:pt idx="0">
                          <c:v>08</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calcs!$AE$72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{53305DC3-EF42-487A-8A31-6982DE3AF383}</c15:txfldGUID>
                      <c15:f>calcs!$AE$72</c15:f>
                      <c15:dlblFieldTableCache>
                        <c:ptCount val="1"/>
                        <c:pt idx="0">
                          <c:v>09</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calcs!$AF$72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{56411E5C-4345-4EA7-A107-988903E7E4EE}</c15:txfldGUID>
                      <c15:f>calcs!$AF$72</c15:f>
                      <c15:dlblFieldTableCache>
                        <c:ptCount val="1"/>
                        <c:pt idx="0">
                          <c:v>10</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calcs!$AG$72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{1C6E29A9-F245-469A-84BD-39BCA5C86BC6}</c15:txfldGUID>
                      <c15:f>calcs!$AG$72</c15:f>
                      <c15:dlblFieldTableCache>
                        <c:ptCount val="1"/>
                        <c:pt idx="0">
                          <c:v>11</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calcs!$AH$72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{D1E533ED-CFAC-46D5-98CB-77CA4B2CD1D0}</c15:txfldGUID>
                      <c15:f>calcs!$AH$72</c15:f>
                      <c15:dlblFieldTableCache>
                        <c:ptCount val="1"/>
                        <c:pt idx="0">
                          <c:v>12</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{0B81DD08-0DAF-4AD8-B65B-0256D8633198}</c15:txfldGUID>
                      <c15:f>calcs!$E$70</c15:f>
                      <c15:dlblFieldTableCache>
                        <c:ptCount val="1"/>
                        <c:pt idx="0">
                          <c:v>MON</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{EAED8118-AA0D-4492-AFBE-9910623FD618}</c15:txfldGUID>
                      <c15:f>calcs!$F$70</c15:f>
                      <c15:dlblFieldTableCache>
                        <c:ptCount val="1"/>
                        <c:pt idx="0">
                          <c:v>TUE</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{5B3D5F79-DA4C-4AD5-8CC5-1CC056D134EA}</c15:txfldGUID>
                      <c15:f>calcs!$G$70</c15:f>
                      <c15:dlblFieldTableCache>
                        <c:ptCount val="1"/>
                        <c:pt idx="0">
                          <c:v>WED</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{5B735FF2-ACC5-425C-B252-BC5ECA0FB8B7}</c15:txfldGUID>
                      <c15:f>calcs!$H$70</c15:f>
                      <c15:dlblFieldTableCache>
                        <c:ptCount val="1"/>
                        <c:pt idx="0">
                          <c:v>THU</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{9136810F-83E1-494B-B2D6-F593A319DAFA}</c15:txfldGUID>
                      <c15:f>calcs!$I$70</c15:f>
                      <c15:dlblFieldTableCache>
                        <c:ptCount val="1"/>
                        <c:pt idx="0">
                          <c:v>FRI</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{237A4F35-9742-4348-B8AF-53D2C13D9866}</c15:txfldGUID>
                      <c15:f>calcs!$J$70</c15:f>
                      <c15:dlblFieldTableCache>
                        <c:ptCount val="1"/>
                        <c:pt idx="0">
                          <c:v>SAT</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{A7B2349B-7557-468D-842A-DBAA8BEBBB5F}</c15:txfldGUID>
                      <c15:f>calcs!$K$70</c15:f>
                      <c15:dlblFieldTableCache>
                        <c:ptCount val="1"/>
                        <c:pt idx="0">
                          <c:v>SUN</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{A9A89D3A-EDAE-46A8-A0DC-356F3FD822FA}</c15:txfldGUID>
                      <c15:f>calcs!$L$70</c15:f>
                      <c15:dlblFieldTableCache>
                        <c:ptCount val="1"/>
                        <c:pt idx="0">
                          <c:v>MON</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{21F950FD-51AD-46D9-8034-6AE653D392E8}</c15:txfldGUID>
                      <c15:f>calcs!$M$70</c15:f>
                      <c15:dlblFieldTableCache>
                        <c:ptCount val="1"/>
                        <c:pt idx="0">
                          <c:v>TUE</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{5B59D10F-3CAC-4736-9F6E-FC342033B055}</c15:txfldGUID>
                      <c15:f>calcs!$N$70</c15:f>
                      <c15:dlblFieldTableCache>
                        <c:ptCount val="1"/>
                        <c:pt idx="0">
                          <c:v>WED</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{18F6594C-0AD1-4D4C-84DE-9F94A6F2312A}</c15:txfldGUID>
                      <c15:f>calcs!$O$70</c15:f>
                      <c15:dlblFieldTableCache>
                        <c:ptCount val="1"/>
                        <c:pt idx="0">
                          <c:v>THU</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{AB7BA358-5011-411D-BC2D-5F0FFFE564BA}</c15:txfldGUID>
                      <c15:f>calcs!$P$70</c15:f>
                      <c15:dlblFieldTableCache>
                        <c:ptCount val="1"/>
                        <c:pt idx="0">
                          <c:v>FRI</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{D4D7DE42-0E18-453B-BD5D-6A00713192F6}</c15:txfldGUID>
                      <c15:f>calcs!$Q$70</c15:f>
                      <c15:dlblFieldTableCache>
                        <c:ptCount val="1"/>
                        <c:pt idx="0">
                          <c:v>SAT</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{948A19D5-531C-45ED-ADF9-6EB4075BF520}</c15:txfldGUID>
                      <c15:f>calcs!$R$70</c15:f>
                      <c15:dlblFieldTableCache>
                        <c:ptCount val="1"/>
                        <c:pt idx="0">
                          <c:v>SUN</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{EC3A6794-C6E2-4A04-8BA1-D3CB0A040788}</c15:txfldGUID>
                      <c15:f>calcs!$S$70</c15:f>
                      <c15:dlblFieldTableCache>
                        <c:ptCount val="1"/>
                        <c:pt idx="0">
                          <c:v>MON</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{078411CA-AFD1-4ACB-B120-F14E5B09ABC7}</c15:txfldGUID>
                      <c15:f>calcs!$T$70</c15:f>
                      <c15:dlblFieldTableCache>
                        <c:ptCount val="1"/>
                        <c:pt idx="0">
                          <c:v>TUE</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{FAF33286-681E-4332-8613-DE3C470CBB5A}</c15:txfldGUID>
                      <c15:f>calcs!$U$70</c15:f>
                      <c15:dlblFieldTableCache>
                        <c:ptCount val="1"/>
                        <c:pt idx="0">
                          <c:v>WED</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{C19975D1-D936-4494-92DD-FE7033C34A7F}</c15:txfldGUID>
                      <c15:f>calcs!$V$70</c15:f>
                      <c15:dlblFieldTableCache>
                        <c:ptCount val="1"/>
                        <c:pt idx="0">
                          <c:v>THU</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{03E14383-6C50-4848-8BFB-8896D67579CB}</c15:txfldGUID>
                      <c15:f>calcs!$W$70</c15:f>
                      <c15:dlblFieldTableCache>
                        <c:ptCount val="1"/>
                        <c:pt idx="0">
                          <c:v>FRI</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{CE4AEB67-768D-45AA-8743-44A0A32596A1}</c15:txfldGUID>
                      <c15:f>calcs!$X$70</c15:f>
                      <c15:dlblFieldTableCache>
                        <c:ptCount val="1"/>
                        <c:pt idx="0">
                          <c:v>SAT</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{2AFB2659-F8E4-48E1-ABCD-EFBF0739ADD9}</c15:txfldGUID>
                      <c15:f>calcs!$Y$70</c15:f>
                      <c15:dlblFieldTableCache>
                        <c:ptCount val="1"/>
                        <c:pt idx="0">
                          <c:v>SUN</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{C0B5EAC9-9390-45A7-94F8-BDB83077DF57}</c15:txfldGUID>
                      <c15:f>calcs!$Z$70</c15:f>
                      <c15:dlblFieldTableCache>
                        <c:ptCount val="1"/>
                        <c:pt idx="0">
                          <c:v>MON</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{058B0EF0-31DD-462E-9D97-D8FA913D1FFB}</c15:txfldGUID>
                      <c15:f>calcs!$AA$70</c15:f>
                      <c15:dlblFieldTableCache>
                        <c:ptCount val="1"/>
                        <c:pt idx="0">
                          <c:v>TUE</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{9C96089A-761B-468F-8644-45D3234EA2EC}</c15:txfldGUID>
                      <c15:f>calcs!$AB$70</c15:f>
                      <c15:dlblFieldTableCache>
                        <c:ptCount val="1"/>
                        <c:pt idx="0">
                          <c:v>WED</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{B2ADF695-2C51-4F1E-BFBF-23E8F1843B9F}</c15:txfldGUID>
                      <c15:f>calcs!$AC$70</c15:f>
                      <c15:dlblFieldTableCache>
                        <c:ptCount val="1"/>
                        <c:pt idx="0">
                          <c:v>THU</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{233FC2CF-212D-4856-A03F-70AFD22BF693}</c15:txfldGUID>
                      <c15:f>calcs!$AD$70</c15:f>
                      <c15:dlblFieldTableCache>
                        <c:ptCount val="1"/>
                        <c:pt idx="0">
                          <c:v>FRI</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{16907749-354E-47E1-BF9D-72723BFBFE42}</c15:txfldGUID>
                      <c15:f>calcs!$AE$70</c15:f>
                      <c15:dlblFieldTableCache>
                        <c:ptCount val="1"/>
                        <c:pt idx="0">
                          <c:v>SAT</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{E385D73F-C548-49A9-9E85-58E7F3100952}</c15:txfldGUID>
                      <c15:f>calcs!$AF$70</c15:f>
                      <c15:dlblFieldTableCache>
                        <c:ptCount val="1"/>
                        <c:pt idx="0">
                          <c:v>SUN</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{5D47279E-4C5C-4A28-8346-B531A90D08E8}</c15:txfldGUID>
                      <c15:f>calcs!$AG$70</c15:f>
                      <c15:dlblFieldTableCache>
                        <c:ptCount val="1"/>
                        <c:pt idx="0">
                          <c:v>MON</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{867BB7AC-333F-4C15-B152-C9F178EE2AEC}</c15:txfldGUID>
                      <c15:f>calcs!$AH$70</c15:f>
                      <c15:dlblFieldTableCache>
                        <c:ptCount val="1"/>
                        <c:pt idx="0">
                          <c:v>TUE</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calcs!$D$59</c:f>
              <c:strCache>
                <c:ptCount val="1"/>
                <c:pt idx="0">
                  <c:v>Nov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calcs!$D$62</c:f>
              <c:strCache>
                <c:ptCount val="1"/>
                <c:pt idx="0">
                  <c:v>Dec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562907528"/>
        <c:axId val="562907920"/>
      </c:lineChart>
      <c:dateAx>
        <c:axId val="56290752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562907920"/>
        <c:crosses val="autoZero"/>
        <c:auto val="1"/>
        <c:lblOffset val="100"/>
        <c:baseTimeUnit val="days"/>
      </c:dateAx>
      <c:valAx>
        <c:axId val="562907920"/>
        <c:scaling>
          <c:orientation val="minMax"/>
          <c:max val="13.5"/>
          <c:min val="0"/>
        </c:scaling>
        <c:delete val="1"/>
        <c:axPos val="l"/>
        <c:numFmt formatCode="General" sourceLinked="1"/>
        <c:majorTickMark val="out"/>
        <c:minorTickMark val="none"/>
        <c:tickLblPos val="nextTo"/>
        <c:crossAx val="56290752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6</xdr:col>
      <xdr:colOff>6350</xdr:colOff>
      <xdr:row>1</xdr:row>
      <xdr:rowOff>3637276</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21078</xdr:colOff>
      <xdr:row>1</xdr:row>
      <xdr:rowOff>3600450</xdr:rowOff>
    </xdr:from>
    <xdr:to>
      <xdr:col>5</xdr:col>
      <xdr:colOff>3524250</xdr:colOff>
      <xdr:row>1</xdr:row>
      <xdr:rowOff>3828886</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338578" y="4044950"/>
          <a:ext cx="8246622" cy="228436"/>
          <a:chOff x="306828" y="4108031"/>
          <a:chExt cx="8729080" cy="223563"/>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31"/>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tivities" displayName="Activities" ref="B5:F11" totalsRowShown="0">
  <autoFilter ref="B5:F11" xr:uid="{00000000-0009-0000-0100-000001000000}"/>
  <sortState ref="C14:F19">
    <sortCondition ref="D13:D19"/>
  </sortState>
  <tableColumns count="5">
    <tableColumn id="5" xr3:uid="{00000000-0010-0000-0000-000005000000}" name="Id">
      <calculatedColumnFormula>ROW(B6)-calcs!$D$5</calculatedColumnFormula>
    </tableColumn>
    <tableColumn id="1" xr3:uid="{00000000-0010-0000-0000-000001000000}" name="ACTIVITY"/>
    <tableColumn id="2" xr3:uid="{00000000-0010-0000-0000-000002000000}" name="START">
      <calculatedColumnFormula>D5+10</calculatedColumnFormula>
    </tableColumn>
    <tableColumn id="3" xr3:uid="{00000000-0010-0000-0000-000003000000}" name="END">
      <calculatedColumnFormula>Activities[[#This Row],[START]]+2</calculatedColumnFormula>
    </tableColumn>
    <tableColumn id="4" xr3:uid="{00000000-0010-0000-0000-000004000000}" name="NOTES"/>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tint="-0.249977111117893"/>
    <pageSetUpPr autoPageBreaks="0"/>
  </sheetPr>
  <dimension ref="A1:G11"/>
  <sheetViews>
    <sheetView showGridLines="0" tabSelected="1" zoomScaleNormal="100" workbookViewId="0">
      <selection activeCell="D13" sqref="D13"/>
    </sheetView>
  </sheetViews>
  <sheetFormatPr defaultColWidth="9.1796875" defaultRowHeight="35.15" customHeight="1" x14ac:dyDescent="0.35"/>
  <cols>
    <col min="1" max="1" width="4.54296875" style="5" customWidth="1"/>
    <col min="2" max="2" width="8.7265625" style="5" hidden="1" customWidth="1"/>
    <col min="3" max="3" width="31" style="5" customWidth="1"/>
    <col min="4" max="5" width="18.453125" style="5" customWidth="1"/>
    <col min="6" max="6" width="50.6328125" style="5" customWidth="1"/>
    <col min="7" max="7" width="4.54296875" style="5" customWidth="1"/>
    <col min="8" max="8" width="4.7265625" style="5" customWidth="1"/>
    <col min="9" max="16384" width="9.1796875" style="5"/>
  </cols>
  <sheetData>
    <row r="1" spans="1:7" s="4" customFormat="1" ht="35.15" customHeight="1" thickBot="1" x14ac:dyDescent="0.4">
      <c r="A1" s="10"/>
      <c r="B1" s="11"/>
      <c r="C1" s="11" t="s">
        <v>20</v>
      </c>
      <c r="D1" s="11"/>
      <c r="E1" s="11"/>
      <c r="F1" s="11"/>
      <c r="G1" s="11"/>
    </row>
    <row r="2" spans="1:7" ht="316" customHeight="1" thickTop="1" thickBot="1" x14ac:dyDescent="0.4">
      <c r="C2" s="17"/>
      <c r="D2" s="17"/>
      <c r="E2" s="17"/>
      <c r="F2" s="17"/>
    </row>
    <row r="3" spans="1:7" ht="10" customHeight="1" thickTop="1" x14ac:dyDescent="0.35">
      <c r="C3"/>
      <c r="D3"/>
      <c r="E3"/>
      <c r="F3"/>
    </row>
    <row r="4" spans="1:7" s="12" customFormat="1" ht="35.15" customHeight="1" x14ac:dyDescent="0.35">
      <c r="C4" s="14" t="s">
        <v>18</v>
      </c>
      <c r="D4" s="15">
        <v>43052</v>
      </c>
      <c r="E4" s="13"/>
      <c r="F4" s="13"/>
    </row>
    <row r="5" spans="1:7" ht="21" customHeight="1" x14ac:dyDescent="0.35">
      <c r="B5" s="6" t="s">
        <v>5</v>
      </c>
      <c r="C5" s="16" t="s">
        <v>13</v>
      </c>
      <c r="D5" s="16" t="s">
        <v>14</v>
      </c>
      <c r="E5" s="16" t="s">
        <v>15</v>
      </c>
      <c r="F5" s="16" t="s">
        <v>16</v>
      </c>
    </row>
    <row r="6" spans="1:7" ht="35.15" customHeight="1" x14ac:dyDescent="0.35">
      <c r="B6" s="6">
        <f>ROW(B6)-calcs!$D$5</f>
        <v>0</v>
      </c>
      <c r="C6" s="7" t="s">
        <v>17</v>
      </c>
      <c r="D6" s="8">
        <v>43052</v>
      </c>
      <c r="E6" s="8"/>
      <c r="F6" s="9" t="s">
        <v>21</v>
      </c>
    </row>
    <row r="7" spans="1:7" ht="35.15" customHeight="1" x14ac:dyDescent="0.35">
      <c r="B7" s="6">
        <f>ROW(B7)-calcs!$D$5</f>
        <v>1</v>
      </c>
      <c r="C7" s="7" t="s">
        <v>21</v>
      </c>
      <c r="D7" s="8"/>
      <c r="E7" s="8">
        <v>43058</v>
      </c>
      <c r="F7" s="9" t="s">
        <v>21</v>
      </c>
    </row>
    <row r="8" spans="1:7" ht="35.15" customHeight="1" x14ac:dyDescent="0.35">
      <c r="B8" s="6">
        <f>ROW(B8)-calcs!$D$5</f>
        <v>2</v>
      </c>
      <c r="C8" s="7" t="s">
        <v>24</v>
      </c>
      <c r="D8" s="8">
        <v>43059</v>
      </c>
      <c r="E8" s="8"/>
      <c r="F8" s="9" t="s">
        <v>23</v>
      </c>
    </row>
    <row r="9" spans="1:7" ht="35.15" customHeight="1" x14ac:dyDescent="0.35">
      <c r="B9" s="6">
        <f>ROW(B9)-calcs!$D$5</f>
        <v>3</v>
      </c>
      <c r="C9" s="9" t="s">
        <v>22</v>
      </c>
      <c r="D9" s="8"/>
      <c r="E9" s="8">
        <v>43065</v>
      </c>
      <c r="F9" s="9" t="s">
        <v>23</v>
      </c>
    </row>
    <row r="10" spans="1:7" ht="35.15" customHeight="1" x14ac:dyDescent="0.35">
      <c r="B10" s="6">
        <f>ROW(B10)-calcs!$D$5</f>
        <v>4</v>
      </c>
      <c r="C10" s="7" t="s">
        <v>25</v>
      </c>
      <c r="D10" s="8">
        <v>43066</v>
      </c>
      <c r="E10" s="8"/>
      <c r="F10" s="9" t="s">
        <v>26</v>
      </c>
    </row>
    <row r="11" spans="1:7" ht="35.15" customHeight="1" x14ac:dyDescent="0.35">
      <c r="B11" s="6">
        <f>ROW(B11)-calcs!$D$5</f>
        <v>5</v>
      </c>
      <c r="C11" s="7" t="s">
        <v>27</v>
      </c>
      <c r="D11" s="8"/>
      <c r="E11" s="8">
        <v>43072</v>
      </c>
      <c r="F11" s="9" t="s">
        <v>26</v>
      </c>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2</xdr:col>
                    <xdr:colOff>12700</xdr:colOff>
                    <xdr:row>1</xdr:row>
                    <xdr:rowOff>3619500</xdr:rowOff>
                  </from>
                  <to>
                    <xdr:col>5</xdr:col>
                    <xdr:colOff>3517900</xdr:colOff>
                    <xdr:row>1</xdr:row>
                    <xdr:rowOff>3797300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72"/>
  <sheetViews>
    <sheetView workbookViewId="0">
      <selection activeCell="C6" sqref="C6"/>
    </sheetView>
  </sheetViews>
  <sheetFormatPr defaultRowHeight="14.5" x14ac:dyDescent="0.35"/>
  <cols>
    <col min="3" max="3" width="17.453125" customWidth="1"/>
    <col min="4" max="4" width="18" customWidth="1"/>
    <col min="5" max="34" width="10.81640625" customWidth="1"/>
    <col min="35" max="35" width="17.54296875" customWidth="1"/>
  </cols>
  <sheetData>
    <row r="1" spans="1:6" x14ac:dyDescent="0.35">
      <c r="A1" t="s">
        <v>9</v>
      </c>
    </row>
    <row r="3" spans="1:6" x14ac:dyDescent="0.35">
      <c r="C3" t="s">
        <v>10</v>
      </c>
      <c r="D3" s="1">
        <f ca="1">TODAY()</f>
        <v>43066</v>
      </c>
      <c r="E3" s="1"/>
    </row>
    <row r="4" spans="1:6" x14ac:dyDescent="0.35">
      <c r="D4">
        <v>5</v>
      </c>
    </row>
    <row r="5" spans="1:6" x14ac:dyDescent="0.35">
      <c r="C5" t="s">
        <v>19</v>
      </c>
      <c r="D5">
        <f>ROWS(Activities[])</f>
        <v>6</v>
      </c>
    </row>
    <row r="6" spans="1:6" x14ac:dyDescent="0.35">
      <c r="E6" t="e">
        <f>NA()</f>
        <v>#N/A</v>
      </c>
    </row>
    <row r="7" spans="1:6" x14ac:dyDescent="0.35">
      <c r="E7" t="e">
        <f>NA()</f>
        <v>#N/A</v>
      </c>
    </row>
    <row r="8" spans="1:6" x14ac:dyDescent="0.35">
      <c r="E8" t="e">
        <f>NA()</f>
        <v>#N/A</v>
      </c>
    </row>
    <row r="9" spans="1:6" x14ac:dyDescent="0.35">
      <c r="C9" s="2" t="s">
        <v>12</v>
      </c>
      <c r="D9">
        <f>SUMPRODUCT( ((Activities[START]&gt;=StartDateWindow)+(Activities[END]&gt;=StartDateWindow)&gt;0)*(Activities[START]&lt;=(StartDateWindow+WindowDays-1)) )</f>
        <v>6</v>
      </c>
      <c r="E9" t="e">
        <f>NA()</f>
        <v>#N/A</v>
      </c>
    </row>
    <row r="10" spans="1:6" x14ac:dyDescent="0.35">
      <c r="D10">
        <v>9</v>
      </c>
      <c r="E10" t="e">
        <f>NA()</f>
        <v>#N/A</v>
      </c>
    </row>
    <row r="11" spans="1:6" x14ac:dyDescent="0.35">
      <c r="D11">
        <f>D10-MIN(D10,D9)</f>
        <v>3</v>
      </c>
      <c r="E11" t="e">
        <f>NA()</f>
        <v>#N/A</v>
      </c>
    </row>
    <row r="12" spans="1:6" x14ac:dyDescent="0.35">
      <c r="E12" t="e">
        <f>NA()</f>
        <v>#N/A</v>
      </c>
    </row>
    <row r="13" spans="1:6" x14ac:dyDescent="0.35">
      <c r="C13" s="2"/>
      <c r="E13" t="e">
        <f>NA()</f>
        <v>#N/A</v>
      </c>
    </row>
    <row r="14" spans="1:6" x14ac:dyDescent="0.35">
      <c r="C14" s="2"/>
      <c r="E14" t="e">
        <f>NA()</f>
        <v>#N/A</v>
      </c>
    </row>
    <row r="15" spans="1:6" x14ac:dyDescent="0.35">
      <c r="C15" s="2"/>
      <c r="E15">
        <f t="array" ref="E15">INDEX(Activities[Id],MATCH(1, ((Activities[START]&gt;=StartDateWindow)+(Activities[END]&gt;=StartDateWindow)&gt;0)*(Activities[START]&lt;=(StartDateWindow+WindowDays-1)), 0))</f>
        <v>0</v>
      </c>
      <c r="F15" t="e">
        <f t="shared" ref="F15:F23" ca="1" si="0">OFFSET(E15,-$D$11,)</f>
        <v>#N/A</v>
      </c>
    </row>
    <row r="16" spans="1:6" x14ac:dyDescent="0.35">
      <c r="C16" s="2"/>
      <c r="E16">
        <f t="array" ref="E16">INDEX(Activities[Id],MATCH(1, (Activities[Id]&gt;E15)*((Activities[START]&gt;=StartDateWindow)+(Activities[END]&gt;=StartDateWindow)&gt;0)*(Activities[START]&lt;=(StartDateWindow+WindowDays-1)), 0))</f>
        <v>1</v>
      </c>
      <c r="F16" t="e">
        <f t="shared" ca="1" si="0"/>
        <v>#N/A</v>
      </c>
    </row>
    <row r="17" spans="1:35" x14ac:dyDescent="0.35">
      <c r="C17" s="2"/>
      <c r="E17">
        <f t="array" ref="E17">INDEX(Activities[Id],MATCH(1, (Activities[Id]&gt;E16)*((Activities[START]&gt;=StartDateWindow)+(Activities[END]&gt;=StartDateWindow)&gt;0)*(Activities[START]&lt;=(StartDateWindow+WindowDays-1)), 0))</f>
        <v>2</v>
      </c>
      <c r="F17" t="e">
        <f t="shared" ca="1" si="0"/>
        <v>#N/A</v>
      </c>
    </row>
    <row r="18" spans="1:35" x14ac:dyDescent="0.35">
      <c r="E18">
        <f t="array" ref="E18">INDEX(Activities[Id],MATCH(1, (Activities[Id]&gt;E17)*((Activities[START]&gt;=StartDateWindow)+(Activities[END]&gt;=StartDateWindow)&gt;0)*(Activities[START]&lt;=(StartDateWindow+WindowDays-1)), 0))</f>
        <v>3</v>
      </c>
      <c r="F18">
        <f t="shared" ca="1" si="0"/>
        <v>0</v>
      </c>
    </row>
    <row r="19" spans="1:35" x14ac:dyDescent="0.35">
      <c r="E19">
        <f t="array" ref="E19">INDEX(Activities[Id],MATCH(1, (Activities[Id]&gt;E18)*((Activities[START]&gt;=StartDateWindow)+(Activities[END]&gt;=StartDateWindow)&gt;0)*(Activities[START]&lt;=(StartDateWindow+WindowDays-1)), 0))</f>
        <v>4</v>
      </c>
      <c r="F19">
        <f t="shared" ca="1" si="0"/>
        <v>1</v>
      </c>
    </row>
    <row r="20" spans="1:35" x14ac:dyDescent="0.35">
      <c r="E20">
        <f t="array" ref="E20">INDEX(Activities[Id],MATCH(1, (Activities[Id]&gt;E19)*((Activities[START]&gt;=StartDateWindow)+(Activities[END]&gt;=StartDateWindow)&gt;0)*(Activities[START]&lt;=(StartDateWindow+WindowDays-1)), 0))</f>
        <v>5</v>
      </c>
      <c r="F20">
        <f t="shared" ca="1" si="0"/>
        <v>2</v>
      </c>
    </row>
    <row r="21" spans="1:35" x14ac:dyDescent="0.35">
      <c r="E21" t="e">
        <f t="array" ref="E21">INDEX(Activities[Id],MATCH(1, (Activities[Id]&gt;E20)*((Activities[START]&gt;=StartDateWindow)+(Activities[END]&gt;=StartDateWindow)&gt;0)*(Activities[START]&lt;=(StartDateWindow+WindowDays-1)), 0))</f>
        <v>#N/A</v>
      </c>
      <c r="F21">
        <f t="shared" ca="1" si="0"/>
        <v>3</v>
      </c>
    </row>
    <row r="22" spans="1:35" x14ac:dyDescent="0.35">
      <c r="E22" t="e">
        <f t="array" ref="E22">INDEX(Activities[Id],MATCH(1, (Activities[Id]&gt;E21)*((Activities[START]&gt;=StartDateWindow)+(Activities[END]&gt;=StartDateWindow)&gt;0)*(Activities[START]&lt;=(StartDateWindow+WindowDays-1)), 0))</f>
        <v>#N/A</v>
      </c>
      <c r="F22">
        <f t="shared" ca="1" si="0"/>
        <v>4</v>
      </c>
    </row>
    <row r="23" spans="1:35" x14ac:dyDescent="0.35">
      <c r="E23" t="e">
        <f t="array" ref="E23">INDEX(Activities[Id],MATCH(1, (Activities[Id]&gt;E22)*((Activities[START]&gt;=StartDateWindow)+(Activities[END]&gt;=StartDateWindow)&gt;0)*(Activities[START]&lt;=(StartDateWindow+WindowDays-1)), 0))</f>
        <v>#N/A</v>
      </c>
      <c r="F23">
        <f t="shared" ca="1" si="0"/>
        <v>5</v>
      </c>
    </row>
    <row r="25" spans="1:35" x14ac:dyDescent="0.35">
      <c r="C25" t="s">
        <v>4</v>
      </c>
      <c r="D25" s="1">
        <f>StartDate+WindowOffset</f>
        <v>43052</v>
      </c>
    </row>
    <row r="26" spans="1:35" x14ac:dyDescent="0.35">
      <c r="C26" t="s">
        <v>3</v>
      </c>
      <c r="D26">
        <v>0</v>
      </c>
    </row>
    <row r="28" spans="1:35" x14ac:dyDescent="0.35">
      <c r="C28" t="s">
        <v>1</v>
      </c>
      <c r="D28" s="2">
        <f>'Project Timeline'!D4</f>
        <v>43052</v>
      </c>
    </row>
    <row r="29" spans="1:35" x14ac:dyDescent="0.35">
      <c r="C29" t="s">
        <v>2</v>
      </c>
      <c r="D29">
        <v>30</v>
      </c>
    </row>
    <row r="31" spans="1:35" x14ac:dyDescent="0.35">
      <c r="A31" t="s">
        <v>8</v>
      </c>
      <c r="B31" t="s">
        <v>6</v>
      </c>
      <c r="C31" t="s">
        <v>7</v>
      </c>
      <c r="D31" t="s">
        <v>0</v>
      </c>
      <c r="E31" s="1">
        <f>StartDateWindow</f>
        <v>43052</v>
      </c>
      <c r="F31" s="1">
        <f t="shared" ref="F31:AI31" si="1">E31+1</f>
        <v>43053</v>
      </c>
      <c r="G31" s="1">
        <f t="shared" si="1"/>
        <v>43054</v>
      </c>
      <c r="H31" s="1">
        <f t="shared" si="1"/>
        <v>43055</v>
      </c>
      <c r="I31" s="1">
        <f t="shared" si="1"/>
        <v>43056</v>
      </c>
      <c r="J31" s="1">
        <f t="shared" si="1"/>
        <v>43057</v>
      </c>
      <c r="K31" s="1">
        <f t="shared" si="1"/>
        <v>43058</v>
      </c>
      <c r="L31" s="1">
        <f t="shared" si="1"/>
        <v>43059</v>
      </c>
      <c r="M31" s="1">
        <f t="shared" si="1"/>
        <v>43060</v>
      </c>
      <c r="N31" s="1">
        <f t="shared" si="1"/>
        <v>43061</v>
      </c>
      <c r="O31" s="1">
        <f t="shared" si="1"/>
        <v>43062</v>
      </c>
      <c r="P31" s="1">
        <f t="shared" si="1"/>
        <v>43063</v>
      </c>
      <c r="Q31" s="1">
        <f t="shared" si="1"/>
        <v>43064</v>
      </c>
      <c r="R31" s="1">
        <f t="shared" si="1"/>
        <v>43065</v>
      </c>
      <c r="S31" s="1">
        <f t="shared" si="1"/>
        <v>43066</v>
      </c>
      <c r="T31" s="1">
        <f t="shared" si="1"/>
        <v>43067</v>
      </c>
      <c r="U31" s="1">
        <f t="shared" si="1"/>
        <v>43068</v>
      </c>
      <c r="V31" s="1">
        <f t="shared" si="1"/>
        <v>43069</v>
      </c>
      <c r="W31" s="1">
        <f t="shared" si="1"/>
        <v>43070</v>
      </c>
      <c r="X31" s="1">
        <f t="shared" si="1"/>
        <v>43071</v>
      </c>
      <c r="Y31" s="1">
        <f t="shared" si="1"/>
        <v>43072</v>
      </c>
      <c r="Z31" s="1">
        <f t="shared" si="1"/>
        <v>43073</v>
      </c>
      <c r="AA31" s="1">
        <f t="shared" si="1"/>
        <v>43074</v>
      </c>
      <c r="AB31" s="1">
        <f t="shared" si="1"/>
        <v>43075</v>
      </c>
      <c r="AC31" s="1">
        <f t="shared" si="1"/>
        <v>43076</v>
      </c>
      <c r="AD31" s="1">
        <f t="shared" si="1"/>
        <v>43077</v>
      </c>
      <c r="AE31" s="1">
        <f t="shared" si="1"/>
        <v>43078</v>
      </c>
      <c r="AF31" s="1">
        <f t="shared" si="1"/>
        <v>43079</v>
      </c>
      <c r="AG31" s="1">
        <f t="shared" si="1"/>
        <v>43080</v>
      </c>
      <c r="AH31" s="1">
        <f t="shared" si="1"/>
        <v>43081</v>
      </c>
      <c r="AI31" s="1">
        <f t="shared" si="1"/>
        <v>43082</v>
      </c>
    </row>
    <row r="32" spans="1:35" x14ac:dyDescent="0.35">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35">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35">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35">
      <c r="A35">
        <f t="shared" si="3"/>
        <v>8.3000000000000007</v>
      </c>
      <c r="B35">
        <v>4</v>
      </c>
      <c r="C35">
        <f t="shared" ca="1" si="2"/>
        <v>0</v>
      </c>
      <c r="D35" t="str">
        <f ca="1">INDEX(Activities[ACTIVITY],MATCH($C35,Activities[Id],0))</f>
        <v>Project Start</v>
      </c>
      <c r="E35">
        <f ca="1">GridCalc</f>
        <v>8.3000000000000007</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35">
      <c r="A36">
        <f t="shared" si="3"/>
        <v>7.3000000000000007</v>
      </c>
      <c r="B36">
        <v>5</v>
      </c>
      <c r="C36">
        <f t="shared" ca="1" si="2"/>
        <v>1</v>
      </c>
      <c r="D36" t="str">
        <f ca="1">INDEX(Activities[ACTIVITY],MATCH($C36,Activities[Id],0))</f>
        <v>Project: Imaginary Product Page Design Phase</v>
      </c>
      <c r="E36">
        <f ca="1">GridCalc</f>
        <v>7.3000000000000007</v>
      </c>
      <c r="F36">
        <f ca="1">GridCalc</f>
        <v>7.3000000000000007</v>
      </c>
      <c r="G36">
        <f ca="1">GridCalc</f>
        <v>7.3000000000000007</v>
      </c>
      <c r="H36">
        <f ca="1">GridCalc</f>
        <v>7.3000000000000007</v>
      </c>
      <c r="I36">
        <f ca="1">GridCalc</f>
        <v>7.3000000000000007</v>
      </c>
      <c r="J36">
        <f ca="1">GridCalc</f>
        <v>7.3000000000000007</v>
      </c>
      <c r="K36">
        <f ca="1">GridCalc</f>
        <v>7.3000000000000007</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35">
      <c r="A37">
        <f t="shared" si="3"/>
        <v>6.3000000000000007</v>
      </c>
      <c r="B37">
        <v>6</v>
      </c>
      <c r="C37">
        <f t="shared" ca="1" si="2"/>
        <v>2</v>
      </c>
      <c r="D37" t="str">
        <f ca="1">INDEX(Activities[ACTIVITY],MATCH($C37,Activities[Id],0))</f>
        <v>Start Week</v>
      </c>
      <c r="E37" t="e">
        <f ca="1">GridCalc</f>
        <v>#N/A</v>
      </c>
      <c r="F37" t="e">
        <f ca="1">GridCalc</f>
        <v>#N/A</v>
      </c>
      <c r="G37" t="e">
        <f ca="1">GridCalc</f>
        <v>#N/A</v>
      </c>
      <c r="H37" t="e">
        <f ca="1">GridCalc</f>
        <v>#N/A</v>
      </c>
      <c r="I37" t="e">
        <f ca="1">GridCalc</f>
        <v>#N/A</v>
      </c>
      <c r="J37" t="e">
        <f ca="1">GridCalc</f>
        <v>#N/A</v>
      </c>
      <c r="K37" t="e">
        <f ca="1">GridCalc</f>
        <v>#N/A</v>
      </c>
      <c r="L37">
        <f ca="1">GridCalc</f>
        <v>6.3000000000000007</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35">
      <c r="A38">
        <f t="shared" si="3"/>
        <v>5.3000000000000007</v>
      </c>
      <c r="B38">
        <v>7</v>
      </c>
      <c r="C38">
        <f t="shared" ca="1" si="2"/>
        <v>3</v>
      </c>
      <c r="D38" t="str">
        <f ca="1">INDEX(Activities[ACTIVITY],MATCH($C38,Activities[Id],0))</f>
        <v xml:space="preserve">
Project: Imaginary Product Page Preview</v>
      </c>
      <c r="E38">
        <f ca="1">GridCalc</f>
        <v>5.3000000000000007</v>
      </c>
      <c r="F38">
        <f ca="1">GridCalc</f>
        <v>5.3000000000000007</v>
      </c>
      <c r="G38">
        <f ca="1">GridCalc</f>
        <v>5.3000000000000007</v>
      </c>
      <c r="H38">
        <f ca="1">GridCalc</f>
        <v>5.3000000000000007</v>
      </c>
      <c r="I38">
        <f ca="1">GridCalc</f>
        <v>5.3000000000000007</v>
      </c>
      <c r="J38">
        <f ca="1">GridCalc</f>
        <v>5.3000000000000007</v>
      </c>
      <c r="K38">
        <f ca="1">GridCalc</f>
        <v>5.3000000000000007</v>
      </c>
      <c r="L38">
        <f ca="1">GridCalc</f>
        <v>5.3000000000000007</v>
      </c>
      <c r="M38">
        <f ca="1">GridCalc</f>
        <v>5.3000000000000007</v>
      </c>
      <c r="N38">
        <f ca="1">GridCalc</f>
        <v>5.3000000000000007</v>
      </c>
      <c r="O38">
        <f ca="1">GridCalc</f>
        <v>5.3000000000000007</v>
      </c>
      <c r="P38">
        <f ca="1">GridCalc</f>
        <v>5.3000000000000007</v>
      </c>
      <c r="Q38">
        <f ca="1">GridCalc</f>
        <v>5.3000000000000007</v>
      </c>
      <c r="R38">
        <f ca="1">GridCalc</f>
        <v>5.3000000000000007</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35">
      <c r="A39">
        <f t="shared" si="3"/>
        <v>4.3000000000000007</v>
      </c>
      <c r="B39">
        <v>8</v>
      </c>
      <c r="C39">
        <f t="shared" ca="1" si="2"/>
        <v>4</v>
      </c>
      <c r="D39" t="str">
        <f ca="1">INDEX(Activities[ACTIVITY],MATCH($C39,Activities[Id],0))</f>
        <v>Start Start Week</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f ca="1">GridCalc</f>
        <v>4.3000000000000007</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35">
      <c r="A40">
        <f t="shared" si="3"/>
        <v>3.3000000000000007</v>
      </c>
      <c r="B40">
        <v>9</v>
      </c>
      <c r="C40">
        <f t="shared" ca="1" si="2"/>
        <v>5</v>
      </c>
      <c r="D40" t="str">
        <f ca="1">INDEX(Activities[ACTIVITY],MATCH($C40,Activities[Id],0))</f>
        <v>Project: Imaginary Product Page Final Delivery Project End</v>
      </c>
      <c r="E40">
        <f ca="1">GridCalc</f>
        <v>3.3000000000000007</v>
      </c>
      <c r="F40">
        <f ca="1">GridCalc</f>
        <v>3.3000000000000007</v>
      </c>
      <c r="G40">
        <f ca="1">GridCalc</f>
        <v>3.3000000000000007</v>
      </c>
      <c r="H40">
        <f ca="1">GridCalc</f>
        <v>3.3000000000000007</v>
      </c>
      <c r="I40">
        <f ca="1">GridCalc</f>
        <v>3.3000000000000007</v>
      </c>
      <c r="J40">
        <f ca="1">GridCalc</f>
        <v>3.3000000000000007</v>
      </c>
      <c r="K40">
        <f ca="1">GridCalc</f>
        <v>3.3000000000000007</v>
      </c>
      <c r="L40">
        <f ca="1">GridCalc</f>
        <v>3.3000000000000007</v>
      </c>
      <c r="M40">
        <f ca="1">GridCalc</f>
        <v>3.3000000000000007</v>
      </c>
      <c r="N40">
        <f ca="1">GridCalc</f>
        <v>3.3000000000000007</v>
      </c>
      <c r="O40">
        <f ca="1">GridCalc</f>
        <v>3.3000000000000007</v>
      </c>
      <c r="P40">
        <f ca="1">GridCalc</f>
        <v>3.3000000000000007</v>
      </c>
      <c r="Q40">
        <f ca="1">GridCalc</f>
        <v>3.3000000000000007</v>
      </c>
      <c r="R40">
        <f ca="1">GridCalc</f>
        <v>3.3000000000000007</v>
      </c>
      <c r="S40">
        <f ca="1">GridCalc</f>
        <v>3.3000000000000007</v>
      </c>
      <c r="T40">
        <f ca="1">GridCalc</f>
        <v>3.3000000000000007</v>
      </c>
      <c r="U40">
        <f ca="1">GridCalc</f>
        <v>3.3000000000000007</v>
      </c>
      <c r="V40">
        <f ca="1">GridCalc</f>
        <v>3.3000000000000007</v>
      </c>
      <c r="W40">
        <f ca="1">GridCalc</f>
        <v>3.3000000000000007</v>
      </c>
      <c r="X40">
        <f ca="1">GridCalc</f>
        <v>3.3000000000000007</v>
      </c>
      <c r="Y40">
        <f ca="1">GridCalc</f>
        <v>3.3000000000000007</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35">
      <c r="E43" s="1">
        <f>E31</f>
        <v>43052</v>
      </c>
      <c r="F43" s="1">
        <f t="shared" ref="F43:AH43" si="4">F31</f>
        <v>43053</v>
      </c>
      <c r="G43" s="1">
        <f t="shared" si="4"/>
        <v>43054</v>
      </c>
      <c r="H43" s="1">
        <f t="shared" si="4"/>
        <v>43055</v>
      </c>
      <c r="I43" s="1">
        <f t="shared" si="4"/>
        <v>43056</v>
      </c>
      <c r="J43" s="1">
        <f t="shared" si="4"/>
        <v>43057</v>
      </c>
      <c r="K43" s="1">
        <f t="shared" si="4"/>
        <v>43058</v>
      </c>
      <c r="L43" s="1">
        <f t="shared" si="4"/>
        <v>43059</v>
      </c>
      <c r="M43" s="1">
        <f t="shared" si="4"/>
        <v>43060</v>
      </c>
      <c r="N43" s="1">
        <f t="shared" si="4"/>
        <v>43061</v>
      </c>
      <c r="O43" s="1">
        <f t="shared" si="4"/>
        <v>43062</v>
      </c>
      <c r="P43" s="1">
        <f t="shared" si="4"/>
        <v>43063</v>
      </c>
      <c r="Q43" s="1">
        <f t="shared" si="4"/>
        <v>43064</v>
      </c>
      <c r="R43" s="1">
        <f t="shared" si="4"/>
        <v>43065</v>
      </c>
      <c r="S43" s="1">
        <f t="shared" si="4"/>
        <v>43066</v>
      </c>
      <c r="T43" s="1">
        <f t="shared" si="4"/>
        <v>43067</v>
      </c>
      <c r="U43" s="1">
        <f t="shared" si="4"/>
        <v>43068</v>
      </c>
      <c r="V43" s="1">
        <f t="shared" si="4"/>
        <v>43069</v>
      </c>
      <c r="W43" s="1">
        <f t="shared" si="4"/>
        <v>43070</v>
      </c>
      <c r="X43" s="1">
        <f t="shared" si="4"/>
        <v>43071</v>
      </c>
      <c r="Y43" s="1">
        <f t="shared" si="4"/>
        <v>43072</v>
      </c>
      <c r="Z43" s="1">
        <f t="shared" si="4"/>
        <v>43073</v>
      </c>
      <c r="AA43" s="1">
        <f t="shared" si="4"/>
        <v>43074</v>
      </c>
      <c r="AB43" s="1">
        <f t="shared" si="4"/>
        <v>43075</v>
      </c>
      <c r="AC43" s="1">
        <f t="shared" si="4"/>
        <v>43076</v>
      </c>
      <c r="AD43" s="1">
        <f t="shared" si="4"/>
        <v>43077</v>
      </c>
      <c r="AE43" s="1">
        <f t="shared" si="4"/>
        <v>43078</v>
      </c>
      <c r="AF43" s="1">
        <f t="shared" si="4"/>
        <v>43079</v>
      </c>
      <c r="AG43" s="1">
        <f t="shared" si="4"/>
        <v>43080</v>
      </c>
      <c r="AH43" s="1">
        <f t="shared" si="4"/>
        <v>43081</v>
      </c>
    </row>
    <row r="44" spans="1:35" x14ac:dyDescent="0.35">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5">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5">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5">
      <c r="C47">
        <f t="shared" ca="1" si="6"/>
        <v>0</v>
      </c>
      <c r="D47" t="str">
        <f ca="1">UPPER(INDEX(Activities[ACTIVITY],MATCH($C47,Activities[Id],0)))</f>
        <v>PROJECT START</v>
      </c>
      <c r="E47">
        <f t="shared" ref="E47:AH47" ca="1" si="9">IF(ISERROR(F35),E35,NA())</f>
        <v>8.3000000000000007</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5">
      <c r="C48">
        <f t="shared" ca="1" si="6"/>
        <v>1</v>
      </c>
      <c r="D48" t="str">
        <f ca="1">UPPER(INDEX(Activities[ACTIVITY],MATCH($C48,Activities[Id],0)))</f>
        <v>PROJECT: IMAGINARY PRODUCT PAGE DESIGN PHASE</v>
      </c>
      <c r="E48" t="e">
        <f t="shared" ref="E48:AH48" ca="1" si="10">IF(ISERROR(F36),E36,NA())</f>
        <v>#N/A</v>
      </c>
      <c r="F48" t="e">
        <f t="shared" ca="1" si="10"/>
        <v>#N/A</v>
      </c>
      <c r="G48" t="e">
        <f t="shared" ca="1" si="10"/>
        <v>#N/A</v>
      </c>
      <c r="H48" t="e">
        <f t="shared" ca="1" si="10"/>
        <v>#N/A</v>
      </c>
      <c r="I48" t="e">
        <f t="shared" ca="1" si="10"/>
        <v>#N/A</v>
      </c>
      <c r="J48" t="e">
        <f t="shared" ca="1" si="10"/>
        <v>#N/A</v>
      </c>
      <c r="K48">
        <f t="shared" ca="1" si="10"/>
        <v>7.3000000000000007</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5">
      <c r="C49">
        <f t="shared" ca="1" si="6"/>
        <v>2</v>
      </c>
      <c r="D49" t="str">
        <f ca="1">UPPER(INDEX(Activities[ACTIVITY],MATCH($C49,Activities[Id],0)))</f>
        <v>START WEEK</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f t="shared" ca="1" si="11"/>
        <v>6.3000000000000007</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5">
      <c r="C50">
        <f t="shared" ca="1" si="6"/>
        <v>3</v>
      </c>
      <c r="D50" t="str">
        <f ca="1">UPPER(INDEX(Activities[ACTIVITY],MATCH($C50,Activities[Id],0)))</f>
        <v xml:space="preserve">
PROJECT: IMAGINARY PRODUCT PAGE PREVIEW</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f t="shared" ca="1" si="12"/>
        <v>5.3000000000000007</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5">
      <c r="C51">
        <f t="shared" ca="1" si="6"/>
        <v>4</v>
      </c>
      <c r="D51" t="str">
        <f ca="1">UPPER(INDEX(Activities[ACTIVITY],MATCH($C51,Activities[Id],0)))</f>
        <v>START START WEEK</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f t="shared" ca="1" si="13"/>
        <v>4.3000000000000007</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5">
      <c r="C52">
        <f t="shared" ca="1" si="6"/>
        <v>5</v>
      </c>
      <c r="D52" t="str">
        <f ca="1">UPPER(INDEX(Activities[ACTIVITY],MATCH($C52,Activities[Id],0)))</f>
        <v>PROJECT: IMAGINARY PRODUCT PAGE FINAL DELIVERY PROJECT END</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f t="shared" ca="1" si="14"/>
        <v>3.3000000000000007</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5">
      <c r="E55" s="1">
        <f>E31</f>
        <v>43052</v>
      </c>
      <c r="F55" s="1">
        <f t="shared" ref="F55:AH55" si="15">F31</f>
        <v>43053</v>
      </c>
      <c r="G55" s="1">
        <f t="shared" si="15"/>
        <v>43054</v>
      </c>
      <c r="H55" s="1">
        <f t="shared" si="15"/>
        <v>43055</v>
      </c>
      <c r="I55" s="1">
        <f t="shared" si="15"/>
        <v>43056</v>
      </c>
      <c r="J55" s="1">
        <f t="shared" si="15"/>
        <v>43057</v>
      </c>
      <c r="K55" s="1">
        <f t="shared" si="15"/>
        <v>43058</v>
      </c>
      <c r="L55" s="1">
        <f t="shared" si="15"/>
        <v>43059</v>
      </c>
      <c r="M55" s="1">
        <f t="shared" si="15"/>
        <v>43060</v>
      </c>
      <c r="N55" s="1">
        <f t="shared" si="15"/>
        <v>43061</v>
      </c>
      <c r="O55" s="1">
        <f t="shared" si="15"/>
        <v>43062</v>
      </c>
      <c r="P55" s="1">
        <f t="shared" si="15"/>
        <v>43063</v>
      </c>
      <c r="Q55" s="1">
        <f t="shared" si="15"/>
        <v>43064</v>
      </c>
      <c r="R55" s="1">
        <f t="shared" si="15"/>
        <v>43065</v>
      </c>
      <c r="S55" s="1">
        <f t="shared" si="15"/>
        <v>43066</v>
      </c>
      <c r="T55" s="1">
        <f t="shared" si="15"/>
        <v>43067</v>
      </c>
      <c r="U55" s="1">
        <f t="shared" si="15"/>
        <v>43068</v>
      </c>
      <c r="V55" s="1">
        <f t="shared" si="15"/>
        <v>43069</v>
      </c>
      <c r="W55" s="1">
        <f t="shared" si="15"/>
        <v>43070</v>
      </c>
      <c r="X55" s="1">
        <f t="shared" si="15"/>
        <v>43071</v>
      </c>
      <c r="Y55" s="1">
        <f t="shared" si="15"/>
        <v>43072</v>
      </c>
      <c r="Z55" s="1">
        <f t="shared" si="15"/>
        <v>43073</v>
      </c>
      <c r="AA55" s="1">
        <f t="shared" si="15"/>
        <v>43074</v>
      </c>
      <c r="AB55" s="1">
        <f t="shared" si="15"/>
        <v>43075</v>
      </c>
      <c r="AC55" s="1">
        <f t="shared" si="15"/>
        <v>43076</v>
      </c>
      <c r="AD55" s="1">
        <f t="shared" si="15"/>
        <v>43077</v>
      </c>
      <c r="AE55" s="1">
        <f t="shared" si="15"/>
        <v>43078</v>
      </c>
      <c r="AF55" s="1">
        <f t="shared" si="15"/>
        <v>43079</v>
      </c>
      <c r="AG55" s="1">
        <f t="shared" si="15"/>
        <v>43080</v>
      </c>
      <c r="AH55" s="1">
        <f t="shared" si="15"/>
        <v>43081</v>
      </c>
    </row>
    <row r="56" spans="3:34" x14ac:dyDescent="0.35">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f t="shared" ca="1" si="16"/>
        <v>5</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5">
      <c r="D58" s="3">
        <f>DATE(YEAR(MIN(E55:AH55)),MONTH(MIN(E55:AH55)),1)</f>
        <v>43040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35">
      <c r="D59" s="3" t="str">
        <f>TEXT(D58,"mmm yyyy") &amp; " - Top Band"</f>
        <v>Nov 2017 -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35">
      <c r="D60" s="3"/>
    </row>
    <row r="61" spans="3:34" x14ac:dyDescent="0.35">
      <c r="D61" s="3">
        <f>EOMONTH(D58,0)+1</f>
        <v>43070</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35">
      <c r="D62" s="3" t="str">
        <f>TEXT(D61,"mmm yyyy") &amp; " - Top Band"</f>
        <v>Dec 2017 -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35">
      <c r="D63" s="3"/>
    </row>
    <row r="65" spans="4:34" x14ac:dyDescent="0.35">
      <c r="D65" s="3">
        <f>D58+1</f>
        <v>43041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35">
      <c r="D66" s="3">
        <f>D61+1</f>
        <v>43071</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f t="shared" si="21"/>
        <v>0.5</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3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5">
      <c r="D70">
        <v>3</v>
      </c>
      <c r="E70" t="str">
        <f>LEFT(UPPER(TEXT(E55,"ddd")),$D70)</f>
        <v>MON</v>
      </c>
      <c r="F70" t="str">
        <f t="shared" ref="F70:AH70" si="23">LEFT(UPPER(TEXT(F55,"ddd")),$D70)</f>
        <v>TUE</v>
      </c>
      <c r="G70" t="str">
        <f t="shared" si="23"/>
        <v>WED</v>
      </c>
      <c r="H70" t="str">
        <f t="shared" si="23"/>
        <v>THU</v>
      </c>
      <c r="I70" t="str">
        <f t="shared" si="23"/>
        <v>FRI</v>
      </c>
      <c r="J70" t="str">
        <f t="shared" si="23"/>
        <v>SAT</v>
      </c>
      <c r="K70" t="str">
        <f t="shared" si="23"/>
        <v>SUN</v>
      </c>
      <c r="L70" t="str">
        <f t="shared" si="23"/>
        <v>MON</v>
      </c>
      <c r="M70" t="str">
        <f t="shared" si="23"/>
        <v>TUE</v>
      </c>
      <c r="N70" t="str">
        <f t="shared" si="23"/>
        <v>WED</v>
      </c>
      <c r="O70" t="str">
        <f t="shared" si="23"/>
        <v>THU</v>
      </c>
      <c r="P70" t="str">
        <f t="shared" si="23"/>
        <v>FRI</v>
      </c>
      <c r="Q70" t="str">
        <f t="shared" si="23"/>
        <v>SAT</v>
      </c>
      <c r="R70" t="str">
        <f t="shared" si="23"/>
        <v>SUN</v>
      </c>
      <c r="S70" t="str">
        <f t="shared" si="23"/>
        <v>MON</v>
      </c>
      <c r="T70" t="str">
        <f t="shared" si="23"/>
        <v>TUE</v>
      </c>
      <c r="U70" t="str">
        <f t="shared" si="23"/>
        <v>WED</v>
      </c>
      <c r="V70" t="str">
        <f t="shared" si="23"/>
        <v>THU</v>
      </c>
      <c r="W70" t="str">
        <f t="shared" si="23"/>
        <v>FRI</v>
      </c>
      <c r="X70" t="str">
        <f t="shared" si="23"/>
        <v>SAT</v>
      </c>
      <c r="Y70" t="str">
        <f t="shared" si="23"/>
        <v>SUN</v>
      </c>
      <c r="Z70" t="str">
        <f t="shared" si="23"/>
        <v>MON</v>
      </c>
      <c r="AA70" t="str">
        <f t="shared" si="23"/>
        <v>TUE</v>
      </c>
      <c r="AB70" t="str">
        <f t="shared" si="23"/>
        <v>WED</v>
      </c>
      <c r="AC70" t="str">
        <f t="shared" si="23"/>
        <v>THU</v>
      </c>
      <c r="AD70" t="str">
        <f t="shared" si="23"/>
        <v>FRI</v>
      </c>
      <c r="AE70" t="str">
        <f t="shared" si="23"/>
        <v>SAT</v>
      </c>
      <c r="AF70" t="str">
        <f t="shared" si="23"/>
        <v>SUN</v>
      </c>
      <c r="AG70" t="str">
        <f t="shared" si="23"/>
        <v>MON</v>
      </c>
      <c r="AH70" t="str">
        <f t="shared" si="23"/>
        <v>TUE</v>
      </c>
    </row>
    <row r="71" spans="4:34" x14ac:dyDescent="0.3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5">
      <c r="E72" t="str">
        <f>TEXT(E55,"dd")</f>
        <v>13</v>
      </c>
      <c r="F72" t="str">
        <f t="shared" ref="F72:AH72" si="24">TEXT(F55,"dd")</f>
        <v>14</v>
      </c>
      <c r="G72" t="str">
        <f t="shared" si="24"/>
        <v>15</v>
      </c>
      <c r="H72" t="str">
        <f t="shared" si="24"/>
        <v>16</v>
      </c>
      <c r="I72" t="str">
        <f t="shared" si="24"/>
        <v>17</v>
      </c>
      <c r="J72" t="str">
        <f t="shared" si="24"/>
        <v>18</v>
      </c>
      <c r="K72" t="str">
        <f t="shared" si="24"/>
        <v>19</v>
      </c>
      <c r="L72" t="str">
        <f t="shared" si="24"/>
        <v>20</v>
      </c>
      <c r="M72" t="str">
        <f t="shared" si="24"/>
        <v>21</v>
      </c>
      <c r="N72" t="str">
        <f t="shared" si="24"/>
        <v>22</v>
      </c>
      <c r="O72" t="str">
        <f t="shared" si="24"/>
        <v>23</v>
      </c>
      <c r="P72" t="str">
        <f t="shared" si="24"/>
        <v>24</v>
      </c>
      <c r="Q72" t="str">
        <f t="shared" si="24"/>
        <v>25</v>
      </c>
      <c r="R72" t="str">
        <f t="shared" si="24"/>
        <v>26</v>
      </c>
      <c r="S72" t="str">
        <f t="shared" si="24"/>
        <v>27</v>
      </c>
      <c r="T72" t="str">
        <f t="shared" si="24"/>
        <v>28</v>
      </c>
      <c r="U72" t="str">
        <f t="shared" si="24"/>
        <v>29</v>
      </c>
      <c r="V72" t="str">
        <f t="shared" si="24"/>
        <v>30</v>
      </c>
      <c r="W72" t="str">
        <f t="shared" si="24"/>
        <v>01</v>
      </c>
      <c r="X72" t="str">
        <f t="shared" si="24"/>
        <v>02</v>
      </c>
      <c r="Y72" t="str">
        <f t="shared" si="24"/>
        <v>03</v>
      </c>
      <c r="Z72" t="str">
        <f t="shared" si="24"/>
        <v>04</v>
      </c>
      <c r="AA72" t="str">
        <f t="shared" si="24"/>
        <v>05</v>
      </c>
      <c r="AB72" t="str">
        <f t="shared" si="24"/>
        <v>06</v>
      </c>
      <c r="AC72" t="str">
        <f t="shared" si="24"/>
        <v>07</v>
      </c>
      <c r="AD72" t="str">
        <f t="shared" si="24"/>
        <v>08</v>
      </c>
      <c r="AE72" t="str">
        <f t="shared" si="24"/>
        <v>09</v>
      </c>
      <c r="AF72" t="str">
        <f t="shared" si="24"/>
        <v>10</v>
      </c>
      <c r="AG72" t="str">
        <f t="shared" si="24"/>
        <v>11</v>
      </c>
      <c r="AH72" t="str">
        <f t="shared" si="24"/>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Torres</dc:creator>
  <cp:lastModifiedBy>Carlos Torres</cp:lastModifiedBy>
  <dcterms:created xsi:type="dcterms:W3CDTF">2016-10-20T20:01:21Z</dcterms:created>
  <dcterms:modified xsi:type="dcterms:W3CDTF">2017-11-27T08:46:02Z</dcterms:modified>
</cp:coreProperties>
</file>