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13_ncr:1_{2EB44817-F332-4886-8C18-E69320B9169E}" xr6:coauthVersionLast="47" xr6:coauthVersionMax="47" xr10:uidLastSave="{00000000-0000-0000-0000-000000000000}"/>
  <bookViews>
    <workbookView xWindow="-98" yWindow="-98" windowWidth="28996" windowHeight="15675" activeTab="3" xr2:uid="{18A38DC5-28D8-4FAF-A9D6-4B6E5CEFFC79}"/>
  </bookViews>
  <sheets>
    <sheet name="Solieusap" sheetId="1" r:id="rId1"/>
    <sheet name="Solieu" sheetId="3" r:id="rId2"/>
    <sheet name="Locsolieu" sheetId="4" r:id="rId3"/>
    <sheet name="tinhtoan" sheetId="5" r:id="rId4"/>
    <sheet name="Program Control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5" l="1"/>
  <c r="B12" i="5"/>
  <c r="B11" i="5"/>
  <c r="C11" i="5"/>
  <c r="D11" i="5"/>
  <c r="E11" i="5"/>
  <c r="A11" i="5"/>
  <c r="E5" i="4" a="1"/>
  <c r="E5" i="4" s="1"/>
  <c r="D5" i="4" a="1"/>
  <c r="D5" i="4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M21" i="3" s="1"/>
  <c r="K22" i="3"/>
  <c r="M22" i="3" s="1"/>
  <c r="K23" i="3"/>
  <c r="K24" i="3"/>
  <c r="K25" i="3"/>
  <c r="K26" i="3"/>
  <c r="K27" i="3"/>
  <c r="M27" i="3" s="1"/>
  <c r="K28" i="3"/>
  <c r="M28" i="3" s="1"/>
  <c r="K29" i="3"/>
  <c r="K30" i="3"/>
  <c r="K31" i="3"/>
  <c r="K32" i="3"/>
  <c r="K33" i="3"/>
  <c r="M33" i="3" s="1"/>
  <c r="K34" i="3"/>
  <c r="M34" i="3" s="1"/>
  <c r="K35" i="3"/>
  <c r="K36" i="3"/>
  <c r="K37" i="3"/>
  <c r="K38" i="3"/>
  <c r="K39" i="3"/>
  <c r="M39" i="3" s="1"/>
  <c r="K40" i="3"/>
  <c r="M40" i="3" s="1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M57" i="3" s="1"/>
  <c r="K58" i="3"/>
  <c r="M58" i="3" s="1"/>
  <c r="K59" i="3"/>
  <c r="K60" i="3"/>
  <c r="K61" i="3"/>
  <c r="K62" i="3"/>
  <c r="K63" i="3"/>
  <c r="M63" i="3" s="1"/>
  <c r="K64" i="3"/>
  <c r="M64" i="3" s="1"/>
  <c r="K65" i="3"/>
  <c r="K66" i="3"/>
  <c r="K67" i="3"/>
  <c r="K68" i="3"/>
  <c r="K69" i="3"/>
  <c r="M69" i="3" s="1"/>
  <c r="K70" i="3"/>
  <c r="M70" i="3" s="1"/>
  <c r="K71" i="3"/>
  <c r="K72" i="3"/>
  <c r="K73" i="3"/>
  <c r="K74" i="3"/>
  <c r="K75" i="3"/>
  <c r="M75" i="3" s="1"/>
  <c r="K76" i="3"/>
  <c r="K77" i="3"/>
  <c r="K78" i="3"/>
  <c r="K79" i="3"/>
  <c r="K80" i="3"/>
  <c r="K81" i="3"/>
  <c r="K82" i="3"/>
  <c r="M82" i="3" s="1"/>
  <c r="K83" i="3"/>
  <c r="K84" i="3"/>
  <c r="K85" i="3"/>
  <c r="K86" i="3"/>
  <c r="K87" i="3"/>
  <c r="K88" i="3"/>
  <c r="M88" i="3" s="1"/>
  <c r="K89" i="3"/>
  <c r="K90" i="3"/>
  <c r="K91" i="3"/>
  <c r="K92" i="3"/>
  <c r="K93" i="3"/>
  <c r="K94" i="3"/>
  <c r="K95" i="3"/>
  <c r="K96" i="3"/>
  <c r="K97" i="3"/>
  <c r="K98" i="3"/>
  <c r="K99" i="3"/>
  <c r="M99" i="3" s="1"/>
  <c r="K100" i="3"/>
  <c r="M100" i="3" s="1"/>
  <c r="K101" i="3"/>
  <c r="K102" i="3"/>
  <c r="K103" i="3"/>
  <c r="K104" i="3"/>
  <c r="K105" i="3"/>
  <c r="M105" i="3" s="1"/>
  <c r="K106" i="3"/>
  <c r="M106" i="3" s="1"/>
  <c r="K107" i="3"/>
  <c r="K108" i="3"/>
  <c r="K109" i="3"/>
  <c r="K110" i="3"/>
  <c r="K111" i="3"/>
  <c r="M111" i="3" s="1"/>
  <c r="K112" i="3"/>
  <c r="M112" i="3" s="1"/>
  <c r="K113" i="3"/>
  <c r="K114" i="3"/>
  <c r="K115" i="3"/>
  <c r="K116" i="3"/>
  <c r="K117" i="3"/>
  <c r="M117" i="3" s="1"/>
  <c r="K118" i="3"/>
  <c r="M118" i="3" s="1"/>
  <c r="K119" i="3"/>
  <c r="K120" i="3"/>
  <c r="K121" i="3"/>
  <c r="K122" i="3"/>
  <c r="K123" i="3"/>
  <c r="M123" i="3" s="1"/>
  <c r="K124" i="3"/>
  <c r="M124" i="3" s="1"/>
  <c r="K125" i="3"/>
  <c r="K126" i="3"/>
  <c r="K127" i="3"/>
  <c r="K128" i="3"/>
  <c r="K129" i="3"/>
  <c r="K130" i="3"/>
  <c r="M130" i="3" s="1"/>
  <c r="K131" i="3"/>
  <c r="K132" i="3"/>
  <c r="K133" i="3"/>
  <c r="K134" i="3"/>
  <c r="K135" i="3"/>
  <c r="K136" i="3"/>
  <c r="M136" i="3" s="1"/>
  <c r="K137" i="3"/>
  <c r="K138" i="3"/>
  <c r="K139" i="3"/>
  <c r="K140" i="3"/>
  <c r="K141" i="3"/>
  <c r="K142" i="3"/>
  <c r="K143" i="3"/>
  <c r="K144" i="3"/>
  <c r="K145" i="3"/>
  <c r="K146" i="3"/>
  <c r="K147" i="3"/>
  <c r="M147" i="3" s="1"/>
  <c r="K148" i="3"/>
  <c r="M148" i="3" s="1"/>
  <c r="K149" i="3"/>
  <c r="K150" i="3"/>
  <c r="K151" i="3"/>
  <c r="K152" i="3"/>
  <c r="K153" i="3"/>
  <c r="M153" i="3" s="1"/>
  <c r="K154" i="3"/>
  <c r="M154" i="3" s="1"/>
  <c r="K155" i="3"/>
  <c r="K156" i="3"/>
  <c r="K157" i="3"/>
  <c r="K158" i="3"/>
  <c r="K159" i="3"/>
  <c r="M159" i="3" s="1"/>
  <c r="K160" i="3"/>
  <c r="M160" i="3" s="1"/>
  <c r="K161" i="3"/>
  <c r="K162" i="3"/>
  <c r="K163" i="3"/>
  <c r="K164" i="3"/>
  <c r="K165" i="3"/>
  <c r="M165" i="3" s="1"/>
  <c r="K166" i="3"/>
  <c r="M166" i="3" s="1"/>
  <c r="K167" i="3"/>
  <c r="K168" i="3"/>
  <c r="K169" i="3"/>
  <c r="K170" i="3"/>
  <c r="K171" i="3"/>
  <c r="M171" i="3" s="1"/>
  <c r="K172" i="3"/>
  <c r="M172" i="3" s="1"/>
  <c r="K173" i="3"/>
  <c r="K174" i="3"/>
  <c r="K175" i="3"/>
  <c r="K176" i="3"/>
  <c r="K177" i="3"/>
  <c r="K178" i="3"/>
  <c r="K179" i="3"/>
  <c r="K180" i="3"/>
  <c r="K181" i="3"/>
  <c r="K182" i="3"/>
  <c r="K183" i="3"/>
  <c r="K184" i="3"/>
  <c r="M184" i="3" s="1"/>
  <c r="K185" i="3"/>
  <c r="K186" i="3"/>
  <c r="K187" i="3"/>
  <c r="K188" i="3"/>
  <c r="K189" i="3"/>
  <c r="M189" i="3" s="1"/>
  <c r="K190" i="3"/>
  <c r="M190" i="3" s="1"/>
  <c r="K191" i="3"/>
  <c r="K192" i="3"/>
  <c r="K193" i="3"/>
  <c r="K194" i="3"/>
  <c r="K195" i="3"/>
  <c r="M195" i="3" s="1"/>
  <c r="K196" i="3"/>
  <c r="M196" i="3" s="1"/>
  <c r="K197" i="3"/>
  <c r="K4" i="3"/>
  <c r="M76" i="3"/>
  <c r="H8" i="4" a="1"/>
  <c r="H8" i="4"/>
  <c r="A5" i="4"/>
  <c r="B5" i="4" s="1"/>
  <c r="B6" i="4" s="1"/>
  <c r="F5" i="3"/>
  <c r="G5" i="3"/>
  <c r="H5" i="3"/>
  <c r="I5" i="3"/>
  <c r="J5" i="3"/>
  <c r="L5" i="3"/>
  <c r="F6" i="3"/>
  <c r="G6" i="3"/>
  <c r="H6" i="3"/>
  <c r="I6" i="3"/>
  <c r="J6" i="3"/>
  <c r="M6" i="3"/>
  <c r="L6" i="3"/>
  <c r="F7" i="3"/>
  <c r="G7" i="3"/>
  <c r="H7" i="3"/>
  <c r="I7" i="3"/>
  <c r="J7" i="3"/>
  <c r="M7" i="3"/>
  <c r="L7" i="3"/>
  <c r="F8" i="3"/>
  <c r="G8" i="3"/>
  <c r="H8" i="3"/>
  <c r="I8" i="3"/>
  <c r="J8" i="3"/>
  <c r="M8" i="3"/>
  <c r="L8" i="3"/>
  <c r="F9" i="3"/>
  <c r="G9" i="3"/>
  <c r="H9" i="3"/>
  <c r="I9" i="3"/>
  <c r="J9" i="3"/>
  <c r="M9" i="3"/>
  <c r="L9" i="3"/>
  <c r="F10" i="3"/>
  <c r="G10" i="3"/>
  <c r="H10" i="3"/>
  <c r="I10" i="3"/>
  <c r="J10" i="3"/>
  <c r="M10" i="3"/>
  <c r="L10" i="3"/>
  <c r="F11" i="3"/>
  <c r="G11" i="3"/>
  <c r="H11" i="3"/>
  <c r="I11" i="3"/>
  <c r="J11" i="3"/>
  <c r="M11" i="3"/>
  <c r="L11" i="3"/>
  <c r="F12" i="3"/>
  <c r="G12" i="3"/>
  <c r="H12" i="3"/>
  <c r="I12" i="3"/>
  <c r="J12" i="3"/>
  <c r="M12" i="3"/>
  <c r="L12" i="3"/>
  <c r="F13" i="3"/>
  <c r="G13" i="3"/>
  <c r="H13" i="3"/>
  <c r="I13" i="3"/>
  <c r="J13" i="3"/>
  <c r="M13" i="3"/>
  <c r="L13" i="3"/>
  <c r="F14" i="3"/>
  <c r="G14" i="3"/>
  <c r="H14" i="3"/>
  <c r="I14" i="3"/>
  <c r="J14" i="3"/>
  <c r="M14" i="3"/>
  <c r="L14" i="3"/>
  <c r="F15" i="3"/>
  <c r="G15" i="3"/>
  <c r="H15" i="3"/>
  <c r="I15" i="3"/>
  <c r="J15" i="3"/>
  <c r="M15" i="3"/>
  <c r="L15" i="3"/>
  <c r="F16" i="3"/>
  <c r="G16" i="3"/>
  <c r="H16" i="3"/>
  <c r="I16" i="3"/>
  <c r="J16" i="3"/>
  <c r="M16" i="3"/>
  <c r="L16" i="3"/>
  <c r="F17" i="3"/>
  <c r="G17" i="3"/>
  <c r="H17" i="3"/>
  <c r="I17" i="3"/>
  <c r="J17" i="3"/>
  <c r="L17" i="3"/>
  <c r="F18" i="3"/>
  <c r="G18" i="3"/>
  <c r="H18" i="3"/>
  <c r="I18" i="3"/>
  <c r="J18" i="3"/>
  <c r="M18" i="3"/>
  <c r="L18" i="3"/>
  <c r="F19" i="3"/>
  <c r="G19" i="3"/>
  <c r="H19" i="3"/>
  <c r="I19" i="3"/>
  <c r="J19" i="3"/>
  <c r="M19" i="3"/>
  <c r="L19" i="3"/>
  <c r="F20" i="3"/>
  <c r="G20" i="3"/>
  <c r="H20" i="3"/>
  <c r="I20" i="3"/>
  <c r="J20" i="3"/>
  <c r="M20" i="3"/>
  <c r="L20" i="3"/>
  <c r="F21" i="3"/>
  <c r="G21" i="3"/>
  <c r="H21" i="3"/>
  <c r="I21" i="3"/>
  <c r="J21" i="3"/>
  <c r="L21" i="3"/>
  <c r="F22" i="3"/>
  <c r="G22" i="3"/>
  <c r="H22" i="3"/>
  <c r="I22" i="3"/>
  <c r="J22" i="3"/>
  <c r="L22" i="3"/>
  <c r="F23" i="3"/>
  <c r="G23" i="3"/>
  <c r="H23" i="3"/>
  <c r="I23" i="3"/>
  <c r="J23" i="3"/>
  <c r="L23" i="3"/>
  <c r="F24" i="3"/>
  <c r="G24" i="3"/>
  <c r="H24" i="3"/>
  <c r="I24" i="3"/>
  <c r="J24" i="3"/>
  <c r="M24" i="3"/>
  <c r="L24" i="3"/>
  <c r="F25" i="3"/>
  <c r="G25" i="3"/>
  <c r="H25" i="3"/>
  <c r="I25" i="3"/>
  <c r="J25" i="3"/>
  <c r="M25" i="3"/>
  <c r="L25" i="3"/>
  <c r="F26" i="3"/>
  <c r="G26" i="3"/>
  <c r="H26" i="3"/>
  <c r="I26" i="3"/>
  <c r="J26" i="3"/>
  <c r="M26" i="3"/>
  <c r="L26" i="3"/>
  <c r="F27" i="3"/>
  <c r="G27" i="3"/>
  <c r="H27" i="3"/>
  <c r="I27" i="3"/>
  <c r="J27" i="3"/>
  <c r="L27" i="3"/>
  <c r="F28" i="3"/>
  <c r="G28" i="3"/>
  <c r="H28" i="3"/>
  <c r="I28" i="3"/>
  <c r="J28" i="3"/>
  <c r="L28" i="3"/>
  <c r="F29" i="3"/>
  <c r="G29" i="3"/>
  <c r="H29" i="3"/>
  <c r="I29" i="3"/>
  <c r="J29" i="3"/>
  <c r="M29" i="3"/>
  <c r="L29" i="3"/>
  <c r="F30" i="3"/>
  <c r="G30" i="3"/>
  <c r="H30" i="3"/>
  <c r="I30" i="3"/>
  <c r="J30" i="3"/>
  <c r="M30" i="3"/>
  <c r="L30" i="3"/>
  <c r="F31" i="3"/>
  <c r="G31" i="3"/>
  <c r="H31" i="3"/>
  <c r="I31" i="3"/>
  <c r="J31" i="3"/>
  <c r="M31" i="3"/>
  <c r="L31" i="3"/>
  <c r="F32" i="3"/>
  <c r="G32" i="3"/>
  <c r="H32" i="3"/>
  <c r="I32" i="3"/>
  <c r="J32" i="3"/>
  <c r="M32" i="3"/>
  <c r="L32" i="3"/>
  <c r="F33" i="3"/>
  <c r="G33" i="3"/>
  <c r="H33" i="3"/>
  <c r="I33" i="3"/>
  <c r="J33" i="3"/>
  <c r="L33" i="3"/>
  <c r="F34" i="3"/>
  <c r="G34" i="3"/>
  <c r="H34" i="3"/>
  <c r="I34" i="3"/>
  <c r="J34" i="3"/>
  <c r="L34" i="3"/>
  <c r="F35" i="3"/>
  <c r="G35" i="3"/>
  <c r="H35" i="3"/>
  <c r="I35" i="3"/>
  <c r="J35" i="3"/>
  <c r="L35" i="3"/>
  <c r="F36" i="3"/>
  <c r="G36" i="3"/>
  <c r="H36" i="3"/>
  <c r="I36" i="3"/>
  <c r="J36" i="3"/>
  <c r="M36" i="3"/>
  <c r="L36" i="3"/>
  <c r="F37" i="3"/>
  <c r="G37" i="3"/>
  <c r="H37" i="3"/>
  <c r="I37" i="3"/>
  <c r="J37" i="3"/>
  <c r="M37" i="3"/>
  <c r="L37" i="3"/>
  <c r="F38" i="3"/>
  <c r="G38" i="3"/>
  <c r="H38" i="3"/>
  <c r="I38" i="3"/>
  <c r="J38" i="3"/>
  <c r="M38" i="3"/>
  <c r="L38" i="3"/>
  <c r="F39" i="3"/>
  <c r="G39" i="3"/>
  <c r="H39" i="3"/>
  <c r="I39" i="3"/>
  <c r="J39" i="3"/>
  <c r="L39" i="3"/>
  <c r="F40" i="3"/>
  <c r="G40" i="3"/>
  <c r="H40" i="3"/>
  <c r="I40" i="3"/>
  <c r="J40" i="3"/>
  <c r="L40" i="3"/>
  <c r="F41" i="3"/>
  <c r="G41" i="3"/>
  <c r="H41" i="3"/>
  <c r="I41" i="3"/>
  <c r="J41" i="3"/>
  <c r="L41" i="3"/>
  <c r="F42" i="3"/>
  <c r="G42" i="3"/>
  <c r="H42" i="3"/>
  <c r="I42" i="3"/>
  <c r="J42" i="3"/>
  <c r="M42" i="3"/>
  <c r="L42" i="3"/>
  <c r="F43" i="3"/>
  <c r="G43" i="3"/>
  <c r="H43" i="3"/>
  <c r="I43" i="3"/>
  <c r="J43" i="3"/>
  <c r="M43" i="3"/>
  <c r="L43" i="3"/>
  <c r="F44" i="3"/>
  <c r="G44" i="3"/>
  <c r="H44" i="3"/>
  <c r="I44" i="3"/>
  <c r="J44" i="3"/>
  <c r="M44" i="3"/>
  <c r="L44" i="3"/>
  <c r="F45" i="3"/>
  <c r="G45" i="3"/>
  <c r="H45" i="3"/>
  <c r="I45" i="3"/>
  <c r="J45" i="3"/>
  <c r="M45" i="3"/>
  <c r="L45" i="3"/>
  <c r="F46" i="3"/>
  <c r="G46" i="3"/>
  <c r="H46" i="3"/>
  <c r="I46" i="3"/>
  <c r="J46" i="3"/>
  <c r="M46" i="3"/>
  <c r="L46" i="3"/>
  <c r="F47" i="3"/>
  <c r="G47" i="3"/>
  <c r="H47" i="3"/>
  <c r="I47" i="3"/>
  <c r="J47" i="3"/>
  <c r="M47" i="3"/>
  <c r="L47" i="3"/>
  <c r="F48" i="3"/>
  <c r="G48" i="3"/>
  <c r="H48" i="3"/>
  <c r="I48" i="3"/>
  <c r="J48" i="3"/>
  <c r="M48" i="3"/>
  <c r="L48" i="3"/>
  <c r="F49" i="3"/>
  <c r="G49" i="3"/>
  <c r="H49" i="3"/>
  <c r="I49" i="3"/>
  <c r="J49" i="3"/>
  <c r="M49" i="3"/>
  <c r="L49" i="3"/>
  <c r="F50" i="3"/>
  <c r="G50" i="3"/>
  <c r="H50" i="3"/>
  <c r="I50" i="3"/>
  <c r="J50" i="3"/>
  <c r="M50" i="3"/>
  <c r="L50" i="3"/>
  <c r="F51" i="3"/>
  <c r="G51" i="3"/>
  <c r="H51" i="3"/>
  <c r="I51" i="3"/>
  <c r="J51" i="3"/>
  <c r="M51" i="3"/>
  <c r="L51" i="3"/>
  <c r="F52" i="3"/>
  <c r="G52" i="3"/>
  <c r="H52" i="3"/>
  <c r="I52" i="3"/>
  <c r="J52" i="3"/>
  <c r="M52" i="3"/>
  <c r="L52" i="3"/>
  <c r="F53" i="3"/>
  <c r="G53" i="3"/>
  <c r="H53" i="3"/>
  <c r="I53" i="3"/>
  <c r="J53" i="3"/>
  <c r="L53" i="3"/>
  <c r="F54" i="3"/>
  <c r="G54" i="3"/>
  <c r="H54" i="3"/>
  <c r="I54" i="3"/>
  <c r="J54" i="3"/>
  <c r="M54" i="3"/>
  <c r="L54" i="3"/>
  <c r="F55" i="3"/>
  <c r="G55" i="3"/>
  <c r="H55" i="3"/>
  <c r="I55" i="3"/>
  <c r="J55" i="3"/>
  <c r="M55" i="3"/>
  <c r="L55" i="3"/>
  <c r="F56" i="3"/>
  <c r="G56" i="3"/>
  <c r="H56" i="3"/>
  <c r="I56" i="3"/>
  <c r="J56" i="3"/>
  <c r="M56" i="3"/>
  <c r="L56" i="3"/>
  <c r="F57" i="3"/>
  <c r="G57" i="3"/>
  <c r="H57" i="3"/>
  <c r="I57" i="3"/>
  <c r="J57" i="3"/>
  <c r="L57" i="3"/>
  <c r="F58" i="3"/>
  <c r="G58" i="3"/>
  <c r="H58" i="3"/>
  <c r="I58" i="3"/>
  <c r="J58" i="3"/>
  <c r="L58" i="3"/>
  <c r="F59" i="3"/>
  <c r="G59" i="3"/>
  <c r="H59" i="3"/>
  <c r="I59" i="3"/>
  <c r="J59" i="3"/>
  <c r="L59" i="3"/>
  <c r="F60" i="3"/>
  <c r="G60" i="3"/>
  <c r="H60" i="3"/>
  <c r="I60" i="3"/>
  <c r="J60" i="3"/>
  <c r="M60" i="3"/>
  <c r="L60" i="3"/>
  <c r="F61" i="3"/>
  <c r="G61" i="3"/>
  <c r="H61" i="3"/>
  <c r="I61" i="3"/>
  <c r="J61" i="3"/>
  <c r="M61" i="3"/>
  <c r="L61" i="3"/>
  <c r="F62" i="3"/>
  <c r="G62" i="3"/>
  <c r="H62" i="3"/>
  <c r="I62" i="3"/>
  <c r="J62" i="3"/>
  <c r="M62" i="3"/>
  <c r="L62" i="3"/>
  <c r="F63" i="3"/>
  <c r="G63" i="3"/>
  <c r="H63" i="3"/>
  <c r="I63" i="3"/>
  <c r="J63" i="3"/>
  <c r="L63" i="3"/>
  <c r="F64" i="3"/>
  <c r="G64" i="3"/>
  <c r="H64" i="3"/>
  <c r="I64" i="3"/>
  <c r="J64" i="3"/>
  <c r="L64" i="3"/>
  <c r="F65" i="3"/>
  <c r="G65" i="3"/>
  <c r="H65" i="3"/>
  <c r="I65" i="3"/>
  <c r="J65" i="3"/>
  <c r="M65" i="3"/>
  <c r="L65" i="3"/>
  <c r="F66" i="3"/>
  <c r="G66" i="3"/>
  <c r="H66" i="3"/>
  <c r="I66" i="3"/>
  <c r="J66" i="3"/>
  <c r="M66" i="3"/>
  <c r="L66" i="3"/>
  <c r="F67" i="3"/>
  <c r="G67" i="3"/>
  <c r="H67" i="3"/>
  <c r="I67" i="3"/>
  <c r="J67" i="3"/>
  <c r="M67" i="3"/>
  <c r="L67" i="3"/>
  <c r="F68" i="3"/>
  <c r="G68" i="3"/>
  <c r="H68" i="3"/>
  <c r="I68" i="3"/>
  <c r="J68" i="3"/>
  <c r="M68" i="3"/>
  <c r="L68" i="3"/>
  <c r="F69" i="3"/>
  <c r="G69" i="3"/>
  <c r="H69" i="3"/>
  <c r="I69" i="3"/>
  <c r="J69" i="3"/>
  <c r="L69" i="3"/>
  <c r="F70" i="3"/>
  <c r="G70" i="3"/>
  <c r="H70" i="3"/>
  <c r="I70" i="3"/>
  <c r="J70" i="3"/>
  <c r="L70" i="3"/>
  <c r="F71" i="3"/>
  <c r="G71" i="3"/>
  <c r="H71" i="3"/>
  <c r="I71" i="3"/>
  <c r="J71" i="3"/>
  <c r="L71" i="3"/>
  <c r="F72" i="3"/>
  <c r="G72" i="3"/>
  <c r="H72" i="3"/>
  <c r="I72" i="3"/>
  <c r="J72" i="3"/>
  <c r="M72" i="3"/>
  <c r="L72" i="3"/>
  <c r="F73" i="3"/>
  <c r="G73" i="3"/>
  <c r="H73" i="3"/>
  <c r="I73" i="3"/>
  <c r="J73" i="3"/>
  <c r="M73" i="3"/>
  <c r="L73" i="3"/>
  <c r="F74" i="3"/>
  <c r="G74" i="3"/>
  <c r="H74" i="3"/>
  <c r="I74" i="3"/>
  <c r="J74" i="3"/>
  <c r="M74" i="3"/>
  <c r="L74" i="3"/>
  <c r="F75" i="3"/>
  <c r="G75" i="3"/>
  <c r="H75" i="3"/>
  <c r="I75" i="3"/>
  <c r="J75" i="3"/>
  <c r="L75" i="3"/>
  <c r="F76" i="3"/>
  <c r="G76" i="3"/>
  <c r="H76" i="3"/>
  <c r="I76" i="3"/>
  <c r="J76" i="3"/>
  <c r="L76" i="3"/>
  <c r="F77" i="3"/>
  <c r="G77" i="3"/>
  <c r="H77" i="3"/>
  <c r="I77" i="3"/>
  <c r="J77" i="3"/>
  <c r="L77" i="3"/>
  <c r="F78" i="3"/>
  <c r="G78" i="3"/>
  <c r="H78" i="3"/>
  <c r="I78" i="3"/>
  <c r="J78" i="3"/>
  <c r="M78" i="3"/>
  <c r="L78" i="3"/>
  <c r="F79" i="3"/>
  <c r="G79" i="3"/>
  <c r="H79" i="3"/>
  <c r="I79" i="3"/>
  <c r="J79" i="3"/>
  <c r="M79" i="3"/>
  <c r="L79" i="3"/>
  <c r="F80" i="3"/>
  <c r="G80" i="3"/>
  <c r="H80" i="3"/>
  <c r="I80" i="3"/>
  <c r="J80" i="3"/>
  <c r="M80" i="3"/>
  <c r="L80" i="3"/>
  <c r="F81" i="3"/>
  <c r="G81" i="3"/>
  <c r="H81" i="3"/>
  <c r="I81" i="3"/>
  <c r="J81" i="3"/>
  <c r="M81" i="3"/>
  <c r="L81" i="3"/>
  <c r="F82" i="3"/>
  <c r="G82" i="3"/>
  <c r="H82" i="3"/>
  <c r="I82" i="3"/>
  <c r="J82" i="3"/>
  <c r="L82" i="3"/>
  <c r="F83" i="3"/>
  <c r="G83" i="3"/>
  <c r="H83" i="3"/>
  <c r="I83" i="3"/>
  <c r="J83" i="3"/>
  <c r="M83" i="3"/>
  <c r="L83" i="3"/>
  <c r="F84" i="3"/>
  <c r="G84" i="3"/>
  <c r="H84" i="3"/>
  <c r="I84" i="3"/>
  <c r="J84" i="3"/>
  <c r="M84" i="3"/>
  <c r="L84" i="3"/>
  <c r="F85" i="3"/>
  <c r="G85" i="3"/>
  <c r="H85" i="3"/>
  <c r="I85" i="3"/>
  <c r="J85" i="3"/>
  <c r="M85" i="3"/>
  <c r="L85" i="3"/>
  <c r="F86" i="3"/>
  <c r="G86" i="3"/>
  <c r="H86" i="3"/>
  <c r="I86" i="3"/>
  <c r="J86" i="3"/>
  <c r="M86" i="3"/>
  <c r="L86" i="3"/>
  <c r="F87" i="3"/>
  <c r="G87" i="3"/>
  <c r="H87" i="3"/>
  <c r="I87" i="3"/>
  <c r="J87" i="3"/>
  <c r="M87" i="3"/>
  <c r="L87" i="3"/>
  <c r="F88" i="3"/>
  <c r="G88" i="3"/>
  <c r="H88" i="3"/>
  <c r="I88" i="3"/>
  <c r="J88" i="3"/>
  <c r="L88" i="3"/>
  <c r="F89" i="3"/>
  <c r="G89" i="3"/>
  <c r="H89" i="3"/>
  <c r="I89" i="3"/>
  <c r="J89" i="3"/>
  <c r="L89" i="3"/>
  <c r="F90" i="3"/>
  <c r="G90" i="3"/>
  <c r="H90" i="3"/>
  <c r="I90" i="3"/>
  <c r="J90" i="3"/>
  <c r="M90" i="3"/>
  <c r="L90" i="3"/>
  <c r="F91" i="3"/>
  <c r="G91" i="3"/>
  <c r="H91" i="3"/>
  <c r="I91" i="3"/>
  <c r="J91" i="3"/>
  <c r="M91" i="3"/>
  <c r="L91" i="3"/>
  <c r="F92" i="3"/>
  <c r="G92" i="3"/>
  <c r="H92" i="3"/>
  <c r="I92" i="3"/>
  <c r="J92" i="3"/>
  <c r="M92" i="3"/>
  <c r="L92" i="3"/>
  <c r="F93" i="3"/>
  <c r="G93" i="3"/>
  <c r="H93" i="3"/>
  <c r="I93" i="3"/>
  <c r="J93" i="3"/>
  <c r="M93" i="3"/>
  <c r="L93" i="3"/>
  <c r="F94" i="3"/>
  <c r="G94" i="3"/>
  <c r="H94" i="3"/>
  <c r="I94" i="3"/>
  <c r="J94" i="3"/>
  <c r="M94" i="3"/>
  <c r="L94" i="3"/>
  <c r="F95" i="3"/>
  <c r="G95" i="3"/>
  <c r="H95" i="3"/>
  <c r="I95" i="3"/>
  <c r="J95" i="3"/>
  <c r="L95" i="3"/>
  <c r="F96" i="3"/>
  <c r="G96" i="3"/>
  <c r="H96" i="3"/>
  <c r="I96" i="3"/>
  <c r="J96" i="3"/>
  <c r="M96" i="3"/>
  <c r="L96" i="3"/>
  <c r="F97" i="3"/>
  <c r="G97" i="3"/>
  <c r="H97" i="3"/>
  <c r="I97" i="3"/>
  <c r="J97" i="3"/>
  <c r="M97" i="3"/>
  <c r="L97" i="3"/>
  <c r="F98" i="3"/>
  <c r="G98" i="3"/>
  <c r="H98" i="3"/>
  <c r="I98" i="3"/>
  <c r="J98" i="3"/>
  <c r="M98" i="3"/>
  <c r="L98" i="3"/>
  <c r="F99" i="3"/>
  <c r="G99" i="3"/>
  <c r="H99" i="3"/>
  <c r="I99" i="3"/>
  <c r="J99" i="3"/>
  <c r="L99" i="3"/>
  <c r="F100" i="3"/>
  <c r="G100" i="3"/>
  <c r="H100" i="3"/>
  <c r="I100" i="3"/>
  <c r="J100" i="3"/>
  <c r="L100" i="3"/>
  <c r="F101" i="3"/>
  <c r="G101" i="3"/>
  <c r="H101" i="3"/>
  <c r="I101" i="3"/>
  <c r="J101" i="3"/>
  <c r="M101" i="3"/>
  <c r="L101" i="3"/>
  <c r="F102" i="3"/>
  <c r="G102" i="3"/>
  <c r="H102" i="3"/>
  <c r="I102" i="3"/>
  <c r="J102" i="3"/>
  <c r="M102" i="3"/>
  <c r="L102" i="3"/>
  <c r="F103" i="3"/>
  <c r="G103" i="3"/>
  <c r="H103" i="3"/>
  <c r="I103" i="3"/>
  <c r="J103" i="3"/>
  <c r="M103" i="3"/>
  <c r="L103" i="3"/>
  <c r="F104" i="3"/>
  <c r="G104" i="3"/>
  <c r="H104" i="3"/>
  <c r="I104" i="3"/>
  <c r="J104" i="3"/>
  <c r="M104" i="3"/>
  <c r="L104" i="3"/>
  <c r="F105" i="3"/>
  <c r="G105" i="3"/>
  <c r="H105" i="3"/>
  <c r="I105" i="3"/>
  <c r="J105" i="3"/>
  <c r="L105" i="3"/>
  <c r="F106" i="3"/>
  <c r="G106" i="3"/>
  <c r="H106" i="3"/>
  <c r="I106" i="3"/>
  <c r="J106" i="3"/>
  <c r="L106" i="3"/>
  <c r="F107" i="3"/>
  <c r="G107" i="3"/>
  <c r="H107" i="3"/>
  <c r="I107" i="3"/>
  <c r="J107" i="3"/>
  <c r="L107" i="3"/>
  <c r="F108" i="3"/>
  <c r="G108" i="3"/>
  <c r="H108" i="3"/>
  <c r="I108" i="3"/>
  <c r="J108" i="3"/>
  <c r="M108" i="3"/>
  <c r="L108" i="3"/>
  <c r="F109" i="3"/>
  <c r="G109" i="3"/>
  <c r="H109" i="3"/>
  <c r="I109" i="3"/>
  <c r="J109" i="3"/>
  <c r="M109" i="3"/>
  <c r="L109" i="3"/>
  <c r="F110" i="3"/>
  <c r="G110" i="3"/>
  <c r="H110" i="3"/>
  <c r="I110" i="3"/>
  <c r="J110" i="3"/>
  <c r="M110" i="3"/>
  <c r="L110" i="3"/>
  <c r="F111" i="3"/>
  <c r="G111" i="3"/>
  <c r="H111" i="3"/>
  <c r="I111" i="3"/>
  <c r="J111" i="3"/>
  <c r="L111" i="3"/>
  <c r="F112" i="3"/>
  <c r="G112" i="3"/>
  <c r="H112" i="3"/>
  <c r="I112" i="3"/>
  <c r="J112" i="3"/>
  <c r="L112" i="3"/>
  <c r="F113" i="3"/>
  <c r="G113" i="3"/>
  <c r="H113" i="3"/>
  <c r="I113" i="3"/>
  <c r="J113" i="3"/>
  <c r="M113" i="3"/>
  <c r="L113" i="3"/>
  <c r="F114" i="3"/>
  <c r="G114" i="3"/>
  <c r="H114" i="3"/>
  <c r="I114" i="3"/>
  <c r="J114" i="3"/>
  <c r="M114" i="3"/>
  <c r="L114" i="3"/>
  <c r="F115" i="3"/>
  <c r="G115" i="3"/>
  <c r="H115" i="3"/>
  <c r="I115" i="3"/>
  <c r="J115" i="3"/>
  <c r="M115" i="3"/>
  <c r="L115" i="3"/>
  <c r="F116" i="3"/>
  <c r="G116" i="3"/>
  <c r="H116" i="3"/>
  <c r="I116" i="3"/>
  <c r="J116" i="3"/>
  <c r="M116" i="3"/>
  <c r="L116" i="3"/>
  <c r="F117" i="3"/>
  <c r="G117" i="3"/>
  <c r="H117" i="3"/>
  <c r="I117" i="3"/>
  <c r="J117" i="3"/>
  <c r="L117" i="3"/>
  <c r="F118" i="3"/>
  <c r="G118" i="3"/>
  <c r="H118" i="3"/>
  <c r="I118" i="3"/>
  <c r="J118" i="3"/>
  <c r="L118" i="3"/>
  <c r="F119" i="3"/>
  <c r="G119" i="3"/>
  <c r="H119" i="3"/>
  <c r="I119" i="3"/>
  <c r="J119" i="3"/>
  <c r="L119" i="3"/>
  <c r="F120" i="3"/>
  <c r="G120" i="3"/>
  <c r="H120" i="3"/>
  <c r="I120" i="3"/>
  <c r="J120" i="3"/>
  <c r="M120" i="3"/>
  <c r="L120" i="3"/>
  <c r="F121" i="3"/>
  <c r="G121" i="3"/>
  <c r="H121" i="3"/>
  <c r="I121" i="3"/>
  <c r="J121" i="3"/>
  <c r="M121" i="3"/>
  <c r="L121" i="3"/>
  <c r="F122" i="3"/>
  <c r="G122" i="3"/>
  <c r="H122" i="3"/>
  <c r="I122" i="3"/>
  <c r="J122" i="3"/>
  <c r="M122" i="3"/>
  <c r="L122" i="3"/>
  <c r="F123" i="3"/>
  <c r="G123" i="3"/>
  <c r="H123" i="3"/>
  <c r="I123" i="3"/>
  <c r="J123" i="3"/>
  <c r="L123" i="3"/>
  <c r="F124" i="3"/>
  <c r="G124" i="3"/>
  <c r="H124" i="3"/>
  <c r="I124" i="3"/>
  <c r="J124" i="3"/>
  <c r="L124" i="3"/>
  <c r="F125" i="3"/>
  <c r="G125" i="3"/>
  <c r="H125" i="3"/>
  <c r="I125" i="3"/>
  <c r="J125" i="3"/>
  <c r="L125" i="3"/>
  <c r="F126" i="3"/>
  <c r="G126" i="3"/>
  <c r="H126" i="3"/>
  <c r="I126" i="3"/>
  <c r="J126" i="3"/>
  <c r="M126" i="3"/>
  <c r="L126" i="3"/>
  <c r="F127" i="3"/>
  <c r="G127" i="3"/>
  <c r="H127" i="3"/>
  <c r="I127" i="3"/>
  <c r="J127" i="3"/>
  <c r="M127" i="3"/>
  <c r="L127" i="3"/>
  <c r="F128" i="3"/>
  <c r="G128" i="3"/>
  <c r="H128" i="3"/>
  <c r="I128" i="3"/>
  <c r="J128" i="3"/>
  <c r="M128" i="3"/>
  <c r="L128" i="3"/>
  <c r="F129" i="3"/>
  <c r="G129" i="3"/>
  <c r="H129" i="3"/>
  <c r="I129" i="3"/>
  <c r="J129" i="3"/>
  <c r="M129" i="3"/>
  <c r="L129" i="3"/>
  <c r="F130" i="3"/>
  <c r="G130" i="3"/>
  <c r="H130" i="3"/>
  <c r="I130" i="3"/>
  <c r="J130" i="3"/>
  <c r="L130" i="3"/>
  <c r="F131" i="3"/>
  <c r="G131" i="3"/>
  <c r="H131" i="3"/>
  <c r="I131" i="3"/>
  <c r="J131" i="3"/>
  <c r="M131" i="3"/>
  <c r="L131" i="3"/>
  <c r="F132" i="3"/>
  <c r="G132" i="3"/>
  <c r="H132" i="3"/>
  <c r="I132" i="3"/>
  <c r="J132" i="3"/>
  <c r="M132" i="3"/>
  <c r="L132" i="3"/>
  <c r="F133" i="3"/>
  <c r="G133" i="3"/>
  <c r="H133" i="3"/>
  <c r="I133" i="3"/>
  <c r="J133" i="3"/>
  <c r="M133" i="3"/>
  <c r="L133" i="3"/>
  <c r="F134" i="3"/>
  <c r="G134" i="3"/>
  <c r="H134" i="3"/>
  <c r="I134" i="3"/>
  <c r="J134" i="3"/>
  <c r="M134" i="3"/>
  <c r="L134" i="3"/>
  <c r="F135" i="3"/>
  <c r="G135" i="3"/>
  <c r="H135" i="3"/>
  <c r="I135" i="3"/>
  <c r="J135" i="3"/>
  <c r="M135" i="3"/>
  <c r="L135" i="3"/>
  <c r="F136" i="3"/>
  <c r="G136" i="3"/>
  <c r="H136" i="3"/>
  <c r="I136" i="3"/>
  <c r="J136" i="3"/>
  <c r="L136" i="3"/>
  <c r="F137" i="3"/>
  <c r="G137" i="3"/>
  <c r="H137" i="3"/>
  <c r="I137" i="3"/>
  <c r="J137" i="3"/>
  <c r="L137" i="3"/>
  <c r="F138" i="3"/>
  <c r="G138" i="3"/>
  <c r="H138" i="3"/>
  <c r="I138" i="3"/>
  <c r="J138" i="3"/>
  <c r="M138" i="3"/>
  <c r="L138" i="3"/>
  <c r="F139" i="3"/>
  <c r="G139" i="3"/>
  <c r="H139" i="3"/>
  <c r="I139" i="3"/>
  <c r="J139" i="3"/>
  <c r="M139" i="3"/>
  <c r="L139" i="3"/>
  <c r="F140" i="3"/>
  <c r="G140" i="3"/>
  <c r="H140" i="3"/>
  <c r="I140" i="3"/>
  <c r="J140" i="3"/>
  <c r="M140" i="3"/>
  <c r="L140" i="3"/>
  <c r="F141" i="3"/>
  <c r="G141" i="3"/>
  <c r="H141" i="3"/>
  <c r="I141" i="3"/>
  <c r="J141" i="3"/>
  <c r="M141" i="3"/>
  <c r="L141" i="3"/>
  <c r="F142" i="3"/>
  <c r="G142" i="3"/>
  <c r="H142" i="3"/>
  <c r="I142" i="3"/>
  <c r="J142" i="3"/>
  <c r="M142" i="3"/>
  <c r="L142" i="3"/>
  <c r="F143" i="3"/>
  <c r="G143" i="3"/>
  <c r="H143" i="3"/>
  <c r="I143" i="3"/>
  <c r="J143" i="3"/>
  <c r="L143" i="3"/>
  <c r="F144" i="3"/>
  <c r="G144" i="3"/>
  <c r="H144" i="3"/>
  <c r="I144" i="3"/>
  <c r="J144" i="3"/>
  <c r="M144" i="3"/>
  <c r="L144" i="3"/>
  <c r="F145" i="3"/>
  <c r="G145" i="3"/>
  <c r="H145" i="3"/>
  <c r="I145" i="3"/>
  <c r="J145" i="3"/>
  <c r="M145" i="3"/>
  <c r="L145" i="3"/>
  <c r="F146" i="3"/>
  <c r="G146" i="3"/>
  <c r="H146" i="3"/>
  <c r="I146" i="3"/>
  <c r="J146" i="3"/>
  <c r="M146" i="3"/>
  <c r="L146" i="3"/>
  <c r="F147" i="3"/>
  <c r="G147" i="3"/>
  <c r="H147" i="3"/>
  <c r="I147" i="3"/>
  <c r="J147" i="3"/>
  <c r="L147" i="3"/>
  <c r="F148" i="3"/>
  <c r="G148" i="3"/>
  <c r="H148" i="3"/>
  <c r="I148" i="3"/>
  <c r="J148" i="3"/>
  <c r="L148" i="3"/>
  <c r="F149" i="3"/>
  <c r="G149" i="3"/>
  <c r="H149" i="3"/>
  <c r="I149" i="3"/>
  <c r="J149" i="3"/>
  <c r="M149" i="3"/>
  <c r="L149" i="3"/>
  <c r="F150" i="3"/>
  <c r="G150" i="3"/>
  <c r="H150" i="3"/>
  <c r="I150" i="3"/>
  <c r="J150" i="3"/>
  <c r="M150" i="3"/>
  <c r="L150" i="3"/>
  <c r="F151" i="3"/>
  <c r="G151" i="3"/>
  <c r="H151" i="3"/>
  <c r="I151" i="3"/>
  <c r="J151" i="3"/>
  <c r="M151" i="3"/>
  <c r="L151" i="3"/>
  <c r="F152" i="3"/>
  <c r="G152" i="3"/>
  <c r="H152" i="3"/>
  <c r="I152" i="3"/>
  <c r="J152" i="3"/>
  <c r="M152" i="3"/>
  <c r="L152" i="3"/>
  <c r="F153" i="3"/>
  <c r="G153" i="3"/>
  <c r="H153" i="3"/>
  <c r="I153" i="3"/>
  <c r="J153" i="3"/>
  <c r="L153" i="3"/>
  <c r="F154" i="3"/>
  <c r="G154" i="3"/>
  <c r="H154" i="3"/>
  <c r="I154" i="3"/>
  <c r="J154" i="3"/>
  <c r="L154" i="3"/>
  <c r="F155" i="3"/>
  <c r="G155" i="3"/>
  <c r="H155" i="3"/>
  <c r="I155" i="3"/>
  <c r="J155" i="3"/>
  <c r="L155" i="3"/>
  <c r="F156" i="3"/>
  <c r="G156" i="3"/>
  <c r="H156" i="3"/>
  <c r="I156" i="3"/>
  <c r="J156" i="3"/>
  <c r="M156" i="3"/>
  <c r="L156" i="3"/>
  <c r="F157" i="3"/>
  <c r="G157" i="3"/>
  <c r="H157" i="3"/>
  <c r="I157" i="3"/>
  <c r="J157" i="3"/>
  <c r="M157" i="3"/>
  <c r="L157" i="3"/>
  <c r="F158" i="3"/>
  <c r="G158" i="3"/>
  <c r="H158" i="3"/>
  <c r="I158" i="3"/>
  <c r="J158" i="3"/>
  <c r="M158" i="3"/>
  <c r="L158" i="3"/>
  <c r="F159" i="3"/>
  <c r="G159" i="3"/>
  <c r="H159" i="3"/>
  <c r="I159" i="3"/>
  <c r="J159" i="3"/>
  <c r="L159" i="3"/>
  <c r="F160" i="3"/>
  <c r="G160" i="3"/>
  <c r="H160" i="3"/>
  <c r="I160" i="3"/>
  <c r="J160" i="3"/>
  <c r="L160" i="3"/>
  <c r="F161" i="3"/>
  <c r="G161" i="3"/>
  <c r="H161" i="3"/>
  <c r="I161" i="3"/>
  <c r="J161" i="3"/>
  <c r="L161" i="3"/>
  <c r="F162" i="3"/>
  <c r="G162" i="3"/>
  <c r="H162" i="3"/>
  <c r="I162" i="3"/>
  <c r="J162" i="3"/>
  <c r="M162" i="3"/>
  <c r="L162" i="3"/>
  <c r="F163" i="3"/>
  <c r="G163" i="3"/>
  <c r="H163" i="3"/>
  <c r="I163" i="3"/>
  <c r="J163" i="3"/>
  <c r="M163" i="3"/>
  <c r="L163" i="3"/>
  <c r="F164" i="3"/>
  <c r="G164" i="3"/>
  <c r="H164" i="3"/>
  <c r="I164" i="3"/>
  <c r="J164" i="3"/>
  <c r="M164" i="3"/>
  <c r="L164" i="3"/>
  <c r="F165" i="3"/>
  <c r="G165" i="3"/>
  <c r="H165" i="3"/>
  <c r="I165" i="3"/>
  <c r="J165" i="3"/>
  <c r="L165" i="3"/>
  <c r="F166" i="3"/>
  <c r="G166" i="3"/>
  <c r="H166" i="3"/>
  <c r="I166" i="3"/>
  <c r="J166" i="3"/>
  <c r="L166" i="3"/>
  <c r="F167" i="3"/>
  <c r="G167" i="3"/>
  <c r="H167" i="3"/>
  <c r="I167" i="3"/>
  <c r="J167" i="3"/>
  <c r="M167" i="3"/>
  <c r="L167" i="3"/>
  <c r="F168" i="3"/>
  <c r="G168" i="3"/>
  <c r="H168" i="3"/>
  <c r="I168" i="3"/>
  <c r="J168" i="3"/>
  <c r="M168" i="3"/>
  <c r="L168" i="3"/>
  <c r="F169" i="3"/>
  <c r="G169" i="3"/>
  <c r="H169" i="3"/>
  <c r="I169" i="3"/>
  <c r="J169" i="3"/>
  <c r="M169" i="3"/>
  <c r="L169" i="3"/>
  <c r="F170" i="3"/>
  <c r="G170" i="3"/>
  <c r="H170" i="3"/>
  <c r="I170" i="3"/>
  <c r="J170" i="3"/>
  <c r="M170" i="3"/>
  <c r="L170" i="3"/>
  <c r="F171" i="3"/>
  <c r="G171" i="3"/>
  <c r="H171" i="3"/>
  <c r="I171" i="3"/>
  <c r="J171" i="3"/>
  <c r="L171" i="3"/>
  <c r="F172" i="3"/>
  <c r="G172" i="3"/>
  <c r="H172" i="3"/>
  <c r="I172" i="3"/>
  <c r="J172" i="3"/>
  <c r="L172" i="3"/>
  <c r="F173" i="3"/>
  <c r="G173" i="3"/>
  <c r="H173" i="3"/>
  <c r="I173" i="3"/>
  <c r="J173" i="3"/>
  <c r="L173" i="3"/>
  <c r="F174" i="3"/>
  <c r="G174" i="3"/>
  <c r="H174" i="3"/>
  <c r="I174" i="3"/>
  <c r="J174" i="3"/>
  <c r="L174" i="3"/>
  <c r="F175" i="3"/>
  <c r="G175" i="3"/>
  <c r="H175" i="3"/>
  <c r="I175" i="3"/>
  <c r="J175" i="3"/>
  <c r="M175" i="3"/>
  <c r="L175" i="3"/>
  <c r="F176" i="3"/>
  <c r="G176" i="3"/>
  <c r="H176" i="3"/>
  <c r="I176" i="3"/>
  <c r="J176" i="3"/>
  <c r="M176" i="3"/>
  <c r="L176" i="3"/>
  <c r="F177" i="3"/>
  <c r="G177" i="3"/>
  <c r="H177" i="3"/>
  <c r="I177" i="3"/>
  <c r="J177" i="3"/>
  <c r="M177" i="3"/>
  <c r="L177" i="3"/>
  <c r="F178" i="3"/>
  <c r="G178" i="3"/>
  <c r="H178" i="3"/>
  <c r="I178" i="3"/>
  <c r="J178" i="3"/>
  <c r="M178" i="3"/>
  <c r="L178" i="3"/>
  <c r="F179" i="3"/>
  <c r="G179" i="3"/>
  <c r="H179" i="3"/>
  <c r="I179" i="3"/>
  <c r="J179" i="3"/>
  <c r="M179" i="3"/>
  <c r="L179" i="3"/>
  <c r="F180" i="3"/>
  <c r="G180" i="3"/>
  <c r="H180" i="3"/>
  <c r="I180" i="3"/>
  <c r="J180" i="3"/>
  <c r="M180" i="3"/>
  <c r="L180" i="3"/>
  <c r="F181" i="3"/>
  <c r="G181" i="3"/>
  <c r="H181" i="3"/>
  <c r="I181" i="3"/>
  <c r="J181" i="3"/>
  <c r="M181" i="3"/>
  <c r="L181" i="3"/>
  <c r="F182" i="3"/>
  <c r="G182" i="3"/>
  <c r="H182" i="3"/>
  <c r="I182" i="3"/>
  <c r="J182" i="3"/>
  <c r="M182" i="3"/>
  <c r="L182" i="3"/>
  <c r="F183" i="3"/>
  <c r="G183" i="3"/>
  <c r="H183" i="3"/>
  <c r="I183" i="3"/>
  <c r="J183" i="3"/>
  <c r="M183" i="3"/>
  <c r="L183" i="3"/>
  <c r="F184" i="3"/>
  <c r="G184" i="3"/>
  <c r="H184" i="3"/>
  <c r="I184" i="3"/>
  <c r="J184" i="3"/>
  <c r="L184" i="3"/>
  <c r="F185" i="3"/>
  <c r="G185" i="3"/>
  <c r="H185" i="3"/>
  <c r="I185" i="3"/>
  <c r="J185" i="3"/>
  <c r="L185" i="3"/>
  <c r="F186" i="3"/>
  <c r="G186" i="3"/>
  <c r="H186" i="3"/>
  <c r="I186" i="3"/>
  <c r="J186" i="3"/>
  <c r="M186" i="3"/>
  <c r="L186" i="3"/>
  <c r="F187" i="3"/>
  <c r="G187" i="3"/>
  <c r="H187" i="3"/>
  <c r="I187" i="3"/>
  <c r="J187" i="3"/>
  <c r="M187" i="3"/>
  <c r="L187" i="3"/>
  <c r="F188" i="3"/>
  <c r="G188" i="3"/>
  <c r="H188" i="3"/>
  <c r="I188" i="3"/>
  <c r="J188" i="3"/>
  <c r="M188" i="3"/>
  <c r="L188" i="3"/>
  <c r="F189" i="3"/>
  <c r="G189" i="3"/>
  <c r="H189" i="3"/>
  <c r="I189" i="3"/>
  <c r="J189" i="3"/>
  <c r="L189" i="3"/>
  <c r="F190" i="3"/>
  <c r="G190" i="3"/>
  <c r="H190" i="3"/>
  <c r="I190" i="3"/>
  <c r="J190" i="3"/>
  <c r="L190" i="3"/>
  <c r="F191" i="3"/>
  <c r="G191" i="3"/>
  <c r="H191" i="3"/>
  <c r="I191" i="3"/>
  <c r="J191" i="3"/>
  <c r="L191" i="3"/>
  <c r="F192" i="3"/>
  <c r="G192" i="3"/>
  <c r="H192" i="3"/>
  <c r="I192" i="3"/>
  <c r="J192" i="3"/>
  <c r="M192" i="3"/>
  <c r="L192" i="3"/>
  <c r="F193" i="3"/>
  <c r="G193" i="3"/>
  <c r="H193" i="3"/>
  <c r="I193" i="3"/>
  <c r="J193" i="3"/>
  <c r="M193" i="3"/>
  <c r="L193" i="3"/>
  <c r="F194" i="3"/>
  <c r="G194" i="3"/>
  <c r="H194" i="3"/>
  <c r="I194" i="3"/>
  <c r="J194" i="3"/>
  <c r="M194" i="3"/>
  <c r="L194" i="3"/>
  <c r="F195" i="3"/>
  <c r="G195" i="3"/>
  <c r="H195" i="3"/>
  <c r="I195" i="3"/>
  <c r="J195" i="3"/>
  <c r="L195" i="3"/>
  <c r="F196" i="3"/>
  <c r="G196" i="3"/>
  <c r="H196" i="3"/>
  <c r="I196" i="3"/>
  <c r="J196" i="3"/>
  <c r="L196" i="3"/>
  <c r="F197" i="3"/>
  <c r="G197" i="3"/>
  <c r="H197" i="3"/>
  <c r="I197" i="3"/>
  <c r="J197" i="3"/>
  <c r="M197" i="3"/>
  <c r="L197" i="3"/>
  <c r="G4" i="3"/>
  <c r="H4" i="3"/>
  <c r="I4" i="3"/>
  <c r="J4" i="3"/>
  <c r="M4" i="3"/>
  <c r="L4" i="3"/>
  <c r="F4" i="3"/>
  <c r="S4" i="1"/>
  <c r="R4" i="1"/>
  <c r="P4" i="1"/>
  <c r="P13" i="1"/>
  <c r="Q13" i="1" s="1"/>
  <c r="Q109" i="1"/>
  <c r="Q104" i="1"/>
  <c r="Q174" i="1"/>
  <c r="Q168" i="1"/>
  <c r="Q189" i="1"/>
  <c r="Q180" i="1"/>
  <c r="Q159" i="1"/>
  <c r="Q150" i="1"/>
  <c r="Q141" i="1"/>
  <c r="Q132" i="1"/>
  <c r="Q123" i="1"/>
  <c r="Q114" i="1"/>
  <c r="Q68" i="1"/>
  <c r="Q77" i="1"/>
  <c r="Q86" i="1"/>
  <c r="Q95" i="1"/>
  <c r="Q59" i="1"/>
  <c r="Q50" i="1"/>
  <c r="Q31" i="1"/>
  <c r="Q22" i="1"/>
  <c r="Q4" i="1"/>
  <c r="Q45" i="1"/>
  <c r="Q40" i="1"/>
  <c r="P22" i="1"/>
  <c r="P31" i="1"/>
  <c r="P40" i="1"/>
  <c r="P45" i="1"/>
  <c r="P50" i="1"/>
  <c r="P59" i="1"/>
  <c r="P68" i="1"/>
  <c r="P77" i="1"/>
  <c r="P86" i="1"/>
  <c r="P95" i="1"/>
  <c r="P104" i="1"/>
  <c r="P109" i="1"/>
  <c r="P114" i="1"/>
  <c r="P123" i="1"/>
  <c r="P132" i="1"/>
  <c r="P141" i="1"/>
  <c r="P150" i="1"/>
  <c r="P159" i="1"/>
  <c r="P168" i="1"/>
  <c r="P174" i="1"/>
  <c r="P180" i="1"/>
  <c r="P189" i="1"/>
  <c r="A6" i="4"/>
  <c r="A12" i="5" l="1"/>
  <c r="E6" i="4" a="1"/>
  <c r="E6" i="4" s="1"/>
  <c r="E12" i="5" s="1"/>
  <c r="D6" i="4" a="1"/>
  <c r="D6" i="4" s="1"/>
  <c r="D12" i="5" s="1"/>
  <c r="C5" i="4" a="1"/>
  <c r="C5" i="4" s="1"/>
  <c r="M174" i="3"/>
  <c r="M191" i="3"/>
  <c r="M185" i="3"/>
  <c r="M173" i="3"/>
  <c r="M161" i="3"/>
  <c r="M155" i="3"/>
  <c r="M143" i="3"/>
  <c r="M137" i="3"/>
  <c r="M125" i="3"/>
  <c r="M119" i="3"/>
  <c r="M107" i="3"/>
  <c r="M95" i="3"/>
  <c r="M89" i="3"/>
  <c r="M77" i="3"/>
  <c r="M71" i="3"/>
  <c r="M59" i="3"/>
  <c r="M53" i="3"/>
  <c r="M41" i="3"/>
  <c r="M35" i="3"/>
  <c r="M23" i="3"/>
  <c r="M17" i="3"/>
  <c r="M5" i="3"/>
  <c r="C6" i="4" a="1"/>
  <c r="C6" i="4" s="1"/>
  <c r="C12" i="5" s="1"/>
  <c r="B7" i="4"/>
  <c r="B13" i="5" s="1"/>
  <c r="A7" i="4"/>
  <c r="A13" i="5" l="1"/>
  <c r="E7" i="4" a="1"/>
  <c r="E7" i="4" s="1"/>
  <c r="E13" i="5" s="1"/>
  <c r="D7" i="4" a="1"/>
  <c r="D7" i="4" s="1"/>
  <c r="D13" i="5" s="1"/>
  <c r="C7" i="4" a="1"/>
  <c r="C7" i="4" s="1"/>
  <c r="C13" i="5" s="1"/>
  <c r="B8" i="4"/>
  <c r="B14" i="5" s="1"/>
  <c r="A8" i="4"/>
  <c r="A14" i="5" l="1"/>
  <c r="E8" i="4" a="1"/>
  <c r="E8" i="4" s="1"/>
  <c r="E14" i="5" s="1"/>
  <c r="B9" i="4"/>
  <c r="C8" i="4" a="1"/>
  <c r="C8" i="4" s="1"/>
  <c r="C14" i="5" s="1"/>
  <c r="D8" i="4" a="1"/>
  <c r="D8" i="4" s="1"/>
  <c r="D14" i="5" s="1"/>
  <c r="B15" i="5" l="1"/>
  <c r="A9" i="4"/>
  <c r="D9" i="4" l="1" a="1"/>
  <c r="D9" i="4" s="1"/>
  <c r="D15" i="5" s="1"/>
  <c r="B10" i="4"/>
  <c r="A15" i="5"/>
  <c r="E9" i="4" a="1"/>
  <c r="E9" i="4" s="1"/>
  <c r="E15" i="5" s="1"/>
  <c r="C9" i="4" a="1"/>
  <c r="C9" i="4" s="1"/>
  <c r="C15" i="5" s="1"/>
  <c r="B16" i="5" l="1"/>
  <c r="A10" i="4"/>
  <c r="E10" i="4" l="1" a="1"/>
  <c r="E10" i="4" s="1"/>
  <c r="E16" i="5" s="1"/>
  <c r="D10" i="4" a="1"/>
  <c r="D10" i="4" s="1"/>
  <c r="D16" i="5" s="1"/>
  <c r="C10" i="4" a="1"/>
  <c r="C10" i="4" s="1"/>
  <c r="C16" i="5" s="1"/>
  <c r="B11" i="4"/>
  <c r="A16" i="5"/>
  <c r="B17" i="5" l="1"/>
  <c r="A11" i="4"/>
  <c r="E11" i="4" l="1" a="1"/>
  <c r="E11" i="4" s="1"/>
  <c r="E17" i="5" s="1"/>
  <c r="D11" i="4" a="1"/>
  <c r="D11" i="4" s="1"/>
  <c r="D17" i="5" s="1"/>
  <c r="C11" i="4" a="1"/>
  <c r="C11" i="4" s="1"/>
  <c r="C17" i="5" s="1"/>
  <c r="B12" i="4"/>
  <c r="A17" i="5"/>
  <c r="B18" i="5" l="1"/>
  <c r="A12" i="4"/>
  <c r="A18" i="5" l="1"/>
  <c r="E12" i="4" a="1"/>
  <c r="E12" i="4" s="1"/>
  <c r="E18" i="5" s="1"/>
  <c r="D12" i="4" a="1"/>
  <c r="D12" i="4" s="1"/>
  <c r="D18" i="5" s="1"/>
  <c r="C12" i="4" a="1"/>
  <c r="C12" i="4" s="1"/>
  <c r="C18" i="5" s="1"/>
  <c r="B13" i="4"/>
  <c r="B19" i="5" l="1"/>
  <c r="A13" i="4"/>
  <c r="E13" i="4" l="1" a="1"/>
  <c r="E13" i="4" s="1"/>
  <c r="E19" i="5" s="1"/>
  <c r="D13" i="4" a="1"/>
  <c r="D13" i="4" s="1"/>
  <c r="D19" i="5" s="1"/>
  <c r="C13" i="4" a="1"/>
  <c r="C13" i="4" s="1"/>
  <c r="C19" i="5" s="1"/>
  <c r="B14" i="4"/>
  <c r="A19" i="5"/>
  <c r="B20" i="5" l="1"/>
  <c r="A14" i="4"/>
  <c r="A20" i="5" l="1"/>
  <c r="E14" i="4" a="1"/>
  <c r="E14" i="4" s="1"/>
  <c r="E20" i="5" s="1"/>
  <c r="D14" i="4" a="1"/>
  <c r="D14" i="4" s="1"/>
  <c r="D20" i="5" s="1"/>
  <c r="C14" i="4" a="1"/>
  <c r="C14" i="4" s="1"/>
  <c r="C20" i="5" s="1"/>
  <c r="B15" i="4"/>
  <c r="B21" i="5" l="1"/>
  <c r="A15" i="4"/>
  <c r="E15" i="4" l="1" a="1"/>
  <c r="E15" i="4" s="1"/>
  <c r="E21" i="5" s="1"/>
  <c r="D15" i="4" a="1"/>
  <c r="D15" i="4" s="1"/>
  <c r="D21" i="5" s="1"/>
  <c r="B16" i="4"/>
  <c r="A21" i="5"/>
  <c r="C15" i="4" a="1"/>
  <c r="C15" i="4" s="1"/>
  <c r="C21" i="5" s="1"/>
  <c r="B22" i="5" l="1"/>
  <c r="A16" i="4"/>
  <c r="A22" i="5" l="1"/>
  <c r="E16" i="4" a="1"/>
  <c r="E16" i="4" s="1"/>
  <c r="E22" i="5" s="1"/>
  <c r="D16" i="4" a="1"/>
  <c r="D16" i="4" s="1"/>
  <c r="D22" i="5" s="1"/>
  <c r="B17" i="4"/>
  <c r="C16" i="4" a="1"/>
  <c r="C16" i="4" s="1"/>
  <c r="C22" i="5" s="1"/>
  <c r="A17" i="4"/>
  <c r="B18" i="4" l="1"/>
  <c r="A18" i="4"/>
  <c r="B19" i="4" l="1"/>
  <c r="A19" i="4"/>
  <c r="B20" i="4" l="1"/>
  <c r="A20" i="4"/>
  <c r="B21" i="4" l="1"/>
  <c r="A21" i="4"/>
  <c r="B22" i="4" l="1"/>
  <c r="A22" i="4"/>
  <c r="B23" i="4" l="1"/>
  <c r="A23" i="4"/>
</calcChain>
</file>

<file path=xl/sharedStrings.xml><?xml version="1.0" encoding="utf-8"?>
<sst xmlns="http://schemas.openxmlformats.org/spreadsheetml/2006/main" count="1905" uniqueCount="118">
  <si>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</si>
  <si>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</si>
  <si>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</si>
  <si>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</si>
  <si>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</si>
  <si>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</si>
  <si>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</si>
  <si>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</si>
  <si>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</si>
  <si>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</si>
  <si>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</si>
  <si>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</si>
  <si>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</si>
  <si>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</si>
  <si>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</si>
  <si>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</si>
  <si>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</si>
  <si>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</si>
  <si>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35</t>
  </si>
  <si>
    <t>BAO</t>
  </si>
  <si>
    <t>Combination</t>
  </si>
  <si>
    <t>Max</t>
  </si>
  <si>
    <t>35-1</t>
  </si>
  <si>
    <t>Min</t>
  </si>
  <si>
    <t>74</t>
  </si>
  <si>
    <t>74-1</t>
  </si>
  <si>
    <t>75</t>
  </si>
  <si>
    <t>75-1</t>
  </si>
  <si>
    <t>76</t>
  </si>
  <si>
    <t>76-1</t>
  </si>
  <si>
    <t>103</t>
  </si>
  <si>
    <t>103-1</t>
  </si>
  <si>
    <t>136</t>
  </si>
  <si>
    <t>136-1</t>
  </si>
  <si>
    <t>137</t>
  </si>
  <si>
    <t>137-1</t>
  </si>
  <si>
    <t>138</t>
  </si>
  <si>
    <t>138-1</t>
  </si>
  <si>
    <t>264</t>
  </si>
  <si>
    <t>264-1</t>
  </si>
  <si>
    <t>302</t>
  </si>
  <si>
    <t>302-1</t>
  </si>
  <si>
    <t>303</t>
  </si>
  <si>
    <t>303-1</t>
  </si>
  <si>
    <t>303-2</t>
  </si>
  <si>
    <t>304</t>
  </si>
  <si>
    <t>304-1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</si>
  <si>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</si>
  <si>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</si>
  <si>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</si>
  <si>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</si>
  <si>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</si>
  <si>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</si>
  <si>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</si>
  <si>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</si>
  <si>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</si>
  <si>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</si>
  <si>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</si>
  <si>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</si>
  <si>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</si>
  <si>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</si>
  <si>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</si>
  <si>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</si>
  <si>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</si>
  <si>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</si>
  <si>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</si>
  <si>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</si>
  <si>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</si>
  <si>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</si>
  <si>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</si>
  <si>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</si>
  <si>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</si>
  <si>
    <t>Tên</t>
  </si>
  <si>
    <t xml:space="preserve"> Phương 3 - 3 (phương cạnh h)</t>
  </si>
  <si>
    <t>phần</t>
  </si>
  <si>
    <t>tử</t>
  </si>
  <si>
    <t>Ton</t>
  </si>
  <si>
    <t>BẢNG SỐ LIỆU NỘI LỰC DẦM</t>
  </si>
  <si>
    <t>V2-max</t>
  </si>
  <si>
    <t>{“Milk”, “Eggs”, “Butter”, “Corn flakes”}</t>
  </si>
  <si>
    <t>a</t>
  </si>
  <si>
    <t>v</t>
  </si>
  <si>
    <t>c</t>
  </si>
  <si>
    <t>D1</t>
  </si>
  <si>
    <t>M3-nhịp</t>
  </si>
  <si>
    <t>M3-gối</t>
  </si>
  <si>
    <t>BẢNG TÍNH THÉP CỘT</t>
  </si>
  <si>
    <t>N</t>
  </si>
  <si>
    <t>e</t>
  </si>
  <si>
    <t>x</t>
  </si>
  <si>
    <t>h0</t>
  </si>
  <si>
    <t>Rsc</t>
  </si>
  <si>
    <t>Za</t>
  </si>
  <si>
    <r>
      <rPr>
        <sz val="12"/>
        <color theme="1"/>
        <rFont val="Times New Roman"/>
      </rPr>
      <t xml:space="preserve">- Cấp độ bền BT: </t>
    </r>
    <r>
      <rPr>
        <b/>
        <sz val="12"/>
        <color rgb="FFFF0000"/>
        <rFont val="Times New Roman"/>
      </rPr>
      <t>B</t>
    </r>
  </si>
  <si>
    <r>
      <rPr>
        <sz val="12"/>
        <color theme="1"/>
        <rFont val="Times New Roman"/>
      </rPr>
      <t xml:space="preserve">   R</t>
    </r>
    <r>
      <rPr>
        <vertAlign val="subscript"/>
        <sz val="12"/>
        <color theme="1"/>
        <rFont val="Times New Roman"/>
      </rPr>
      <t>b</t>
    </r>
    <r>
      <rPr>
        <sz val="12"/>
        <color theme="1"/>
        <rFont val="Times New Roman"/>
      </rPr>
      <t xml:space="preserve">= </t>
    </r>
  </si>
  <si>
    <t>MPa</t>
  </si>
  <si>
    <r>
      <rPr>
        <sz val="12"/>
        <color theme="1"/>
        <rFont val="Noto Sans Symbols"/>
      </rPr>
      <t>x</t>
    </r>
    <r>
      <rPr>
        <vertAlign val="subscript"/>
        <sz val="12"/>
        <color theme="1"/>
        <rFont val="Times New Roman"/>
      </rPr>
      <t>R</t>
    </r>
    <r>
      <rPr>
        <sz val="12"/>
        <color theme="1"/>
        <rFont val="Times New Roman"/>
      </rPr>
      <t xml:space="preserve"> =</t>
    </r>
  </si>
  <si>
    <t>- Nhóm thép</t>
  </si>
  <si>
    <t>AII</t>
  </si>
  <si>
    <r>
      <rPr>
        <sz val="11"/>
        <color theme="1"/>
        <rFont val="Times New Roman"/>
      </rPr>
      <t>R</t>
    </r>
    <r>
      <rPr>
        <vertAlign val="subscript"/>
        <sz val="11"/>
        <color theme="1"/>
        <rFont val="Times New Roman"/>
      </rPr>
      <t>s</t>
    </r>
    <r>
      <rPr>
        <sz val="11"/>
        <color theme="1"/>
        <rFont val="Times New Roman"/>
      </rPr>
      <t>= R</t>
    </r>
    <r>
      <rPr>
        <vertAlign val="subscript"/>
        <sz val="11"/>
        <color theme="1"/>
        <rFont val="Times New Roman"/>
      </rPr>
      <t>sc</t>
    </r>
    <r>
      <rPr>
        <sz val="11"/>
        <color theme="1"/>
        <rFont val="Times New Roman"/>
      </rPr>
      <t>=</t>
    </r>
  </si>
  <si>
    <r>
      <rPr>
        <sz val="11"/>
        <color theme="1"/>
        <rFont val="Noto Sans Symbols"/>
      </rPr>
      <t xml:space="preserve">    a </t>
    </r>
    <r>
      <rPr>
        <sz val="11"/>
        <color theme="1"/>
        <rFont val="Times New Roman"/>
      </rPr>
      <t>=      E</t>
    </r>
    <r>
      <rPr>
        <vertAlign val="subscript"/>
        <sz val="11"/>
        <color theme="1"/>
        <rFont val="Times New Roman"/>
      </rPr>
      <t>s</t>
    </r>
    <r>
      <rPr>
        <sz val="11"/>
        <color theme="1"/>
        <rFont val="Times New Roman"/>
      </rPr>
      <t>/E</t>
    </r>
    <r>
      <rPr>
        <vertAlign val="subscript"/>
        <sz val="11"/>
        <color theme="1"/>
        <rFont val="Times New Roman"/>
      </rPr>
      <t>b</t>
    </r>
    <r>
      <rPr>
        <sz val="11"/>
        <color theme="1"/>
        <rFont val="Times New Roman"/>
      </rPr>
      <t>=</t>
    </r>
  </si>
  <si>
    <t>- Hệ số moment</t>
  </si>
  <si>
    <r>
      <rPr>
        <sz val="12"/>
        <color theme="1"/>
        <rFont val="Times New Roman"/>
      </rPr>
      <t>E</t>
    </r>
    <r>
      <rPr>
        <vertAlign val="subscript"/>
        <sz val="12"/>
        <color theme="1"/>
        <rFont val="Times New Roman"/>
      </rPr>
      <t>b</t>
    </r>
    <r>
      <rPr>
        <sz val="12"/>
        <color theme="1"/>
        <rFont val="Times New Roman"/>
      </rPr>
      <t>=</t>
    </r>
  </si>
  <si>
    <t>không cần đến !!!</t>
  </si>
  <si>
    <t>Không xét tr.hợp x&lt;2a'</t>
  </si>
  <si>
    <r>
      <rPr>
        <sz val="12"/>
        <color theme="1"/>
        <rFont val="Times New Roman"/>
      </rPr>
      <t>E</t>
    </r>
    <r>
      <rPr>
        <vertAlign val="subscript"/>
        <sz val="12"/>
        <color theme="1"/>
        <rFont val="Times New Roman"/>
      </rPr>
      <t>s</t>
    </r>
    <r>
      <rPr>
        <sz val="12"/>
        <color theme="1"/>
        <rFont val="Times New Roman"/>
      </rPr>
      <t>=</t>
    </r>
  </si>
  <si>
    <t xml:space="preserve"> </t>
  </si>
  <si>
    <t/>
  </si>
  <si>
    <t>Js</t>
  </si>
  <si>
    <t>Js2</t>
  </si>
  <si>
    <t>J</t>
  </si>
  <si>
    <t>Tên phần tử</t>
  </si>
  <si>
    <t>Chiều dài dầm</t>
  </si>
  <si>
    <t>b</t>
  </si>
  <si>
    <t>h</t>
  </si>
  <si>
    <t>cm</t>
  </si>
  <si>
    <r>
      <rPr>
        <sz val="12"/>
        <color theme="1"/>
        <rFont val="Times New Roman"/>
      </rPr>
      <t>Lớp b.vệ a=a'</t>
    </r>
    <r>
      <rPr>
        <sz val="11"/>
        <color theme="1"/>
        <rFont val="Times New Roman"/>
      </rPr>
      <t xml:space="preserve"> </t>
    </r>
  </si>
  <si>
    <t>α_m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</si>
</sst>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9"/>
      <color theme="1"/>
      <name val="Arial"/>
    </font>
    <font>
      <i/>
      <sz val="9"/>
      <color theme="1"/>
      <name val="Arial"/>
    </font>
    <font>
      <b/>
      <sz val="16"/>
      <color theme="1"/>
      <name val="Arial"/>
    </font>
    <font>
      <sz val="8"/>
      <color theme="1"/>
      <name val="Times New Roman"/>
    </font>
    <font>
      <sz val="20"/>
      <color theme="1"/>
      <name val="Times New Roman"/>
    </font>
    <font>
      <b/>
      <i/>
      <sz val="20"/>
      <color theme="1"/>
      <name val="Times New Roman"/>
    </font>
    <font>
      <b/>
      <i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b/>
      <sz val="12"/>
      <color rgb="FFFF0000"/>
      <name val="Times New Roman"/>
    </font>
    <font>
      <sz val="12"/>
      <color theme="1"/>
      <name val="Noto Sans Symbols"/>
    </font>
    <font>
      <sz val="11"/>
      <color theme="1"/>
      <name val="Times New Roman"/>
    </font>
    <font>
      <b/>
      <i/>
      <sz val="8"/>
      <color theme="1"/>
      <name val="Times New Roman"/>
    </font>
    <font>
      <b/>
      <i/>
      <sz val="10"/>
      <color theme="1"/>
      <name val="Times New Roman"/>
    </font>
    <font>
      <sz val="12"/>
      <color rgb="FFFF0000"/>
      <name val="Times New Roman"/>
    </font>
    <font>
      <sz val="11"/>
      <color theme="1"/>
      <name val="Noto Sans Symbols"/>
    </font>
    <font>
      <sz val="9"/>
      <color theme="1"/>
      <name val="Times New Roman"/>
    </font>
    <font>
      <i/>
      <sz val="9"/>
      <color rgb="FFFF0000"/>
      <name val="Arial"/>
    </font>
    <font>
      <sz val="9"/>
      <color rgb="FFFF0000"/>
      <name val="Arial"/>
    </font>
    <font>
      <b/>
      <sz val="11"/>
      <color rgb="FFFF0000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3"/>
      <color theme="1"/>
      <name val="Times"/>
    </font>
    <font>
      <b/>
      <i/>
      <sz val="12"/>
      <color theme="1"/>
      <name val="Times New Roman"/>
    </font>
    <font>
      <i/>
      <sz val="11"/>
      <color theme="1"/>
      <name val="Times New Roman"/>
    </font>
    <font>
      <i/>
      <sz val="12"/>
      <color theme="1"/>
      <name val="Times New Roman"/>
    </font>
    <font>
      <vertAlign val="subscript"/>
      <sz val="12"/>
      <color theme="1"/>
      <name val="Times New Roman"/>
    </font>
    <font>
      <vertAlign val="subscript"/>
      <sz val="11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0" fillId="2" borderId="0" xfId="0" applyFill="1"/>
    <xf numFmtId="49" fontId="2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2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5" borderId="0" xfId="0" applyNumberFormat="1" applyFill="1"/>
    <xf numFmtId="0" fontId="0" fillId="5" borderId="0" xfId="0" applyFill="1"/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6" borderId="4" xfId="2" applyFont="1" applyFill="1" applyBorder="1" applyAlignment="1">
      <alignment horizontal="center" vertical="center"/>
    </xf>
    <xf numFmtId="0" fontId="7" fillId="7" borderId="5" xfId="2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4" fillId="7" borderId="0" xfId="2" applyFont="1" applyFill="1" applyBorder="1" applyAlignment="1">
      <alignment horizontal="center" vertical="center"/>
    </xf>
    <xf numFmtId="0" fontId="7" fillId="6" borderId="10" xfId="2" applyFont="1" applyFill="1" applyBorder="1" applyAlignment="1">
      <alignment horizontal="center" vertical="center"/>
    </xf>
    <xf numFmtId="0" fontId="4" fillId="7" borderId="11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3" fontId="7" fillId="8" borderId="9" xfId="1" applyFont="1" applyFill="1" applyBorder="1" applyAlignment="1">
      <alignment horizontal="center" vertical="center"/>
    </xf>
    <xf numFmtId="43" fontId="7" fillId="9" borderId="9" xfId="1" applyFont="1" applyFill="1" applyBorder="1" applyAlignment="1">
      <alignment horizontal="center" vertical="center"/>
    </xf>
    <xf numFmtId="43" fontId="8" fillId="8" borderId="12" xfId="1" applyFont="1" applyFill="1" applyBorder="1" applyAlignment="1">
      <alignment horizontal="center" vertical="center"/>
    </xf>
    <xf numFmtId="43" fontId="8" fillId="9" borderId="12" xfId="1" applyFont="1" applyFill="1" applyBorder="1" applyAlignment="1">
      <alignment horizontal="center" vertical="center"/>
    </xf>
    <xf numFmtId="43" fontId="0" fillId="0" borderId="0" xfId="1" applyFont="1"/>
    <xf numFmtId="0" fontId="3" fillId="0" borderId="0" xfId="2" applyFont="1" applyAlignment="1"/>
    <xf numFmtId="0" fontId="7" fillId="7" borderId="5" xfId="2" applyFont="1" applyFill="1" applyBorder="1" applyAlignment="1">
      <alignment horizontal="center" vertical="center"/>
    </xf>
    <xf numFmtId="0" fontId="4" fillId="7" borderId="0" xfId="2" applyFont="1" applyFill="1" applyBorder="1" applyAlignment="1">
      <alignment horizontal="center" vertical="center"/>
    </xf>
    <xf numFmtId="0" fontId="4" fillId="7" borderId="11" xfId="2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2" applyFont="1"/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2" fontId="10" fillId="0" borderId="0" xfId="2" applyNumberFormat="1" applyFont="1" applyAlignment="1">
      <alignment horizontal="center"/>
    </xf>
    <xf numFmtId="2" fontId="15" fillId="0" borderId="0" xfId="2" applyNumberFormat="1" applyFont="1" applyAlignment="1">
      <alignment horizontal="center"/>
    </xf>
    <xf numFmtId="0" fontId="15" fillId="0" borderId="0" xfId="2" applyFont="1" applyAlignment="1">
      <alignment vertical="center"/>
    </xf>
    <xf numFmtId="164" fontId="16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right" vertical="center"/>
    </xf>
    <xf numFmtId="164" fontId="15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7" fillId="0" borderId="0" xfId="2" applyFont="1" applyAlignment="1">
      <alignment horizontal="right" vertical="center"/>
    </xf>
    <xf numFmtId="165" fontId="18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15" fillId="0" borderId="0" xfId="2" quotePrefix="1" applyFont="1" applyAlignment="1">
      <alignment vertical="center"/>
    </xf>
    <xf numFmtId="0" fontId="10" fillId="0" borderId="0" xfId="2" applyFont="1" applyAlignment="1">
      <alignment horizontal="center" vertical="center"/>
    </xf>
    <xf numFmtId="0" fontId="21" fillId="10" borderId="0" xfId="2" applyFont="1" applyFill="1" applyBorder="1" applyAlignment="1">
      <alignment horizontal="center" vertical="center"/>
    </xf>
    <xf numFmtId="0" fontId="18" fillId="0" borderId="0" xfId="2" applyFont="1" applyAlignment="1">
      <alignment horizontal="right" vertical="center"/>
    </xf>
    <xf numFmtId="0" fontId="15" fillId="10" borderId="0" xfId="2" applyFont="1" applyFill="1" applyBorder="1" applyAlignment="1">
      <alignment horizontal="center" vertical="center"/>
    </xf>
    <xf numFmtId="165" fontId="18" fillId="0" borderId="0" xfId="2" applyNumberFormat="1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165" fontId="10" fillId="0" borderId="0" xfId="2" applyNumberFormat="1" applyFont="1" applyAlignment="1">
      <alignment horizontal="center" vertical="center"/>
    </xf>
    <xf numFmtId="2" fontId="4" fillId="10" borderId="13" xfId="2" applyNumberFormat="1" applyFont="1" applyFill="1" applyBorder="1" applyAlignment="1">
      <alignment horizontal="center" vertical="center"/>
    </xf>
    <xf numFmtId="2" fontId="23" fillId="0" borderId="0" xfId="2" applyNumberFormat="1" applyFont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5" fontId="15" fillId="0" borderId="0" xfId="2" applyNumberFormat="1" applyFont="1" applyAlignment="1">
      <alignment horizontal="right" vertical="center"/>
    </xf>
    <xf numFmtId="1" fontId="15" fillId="10" borderId="0" xfId="2" applyNumberFormat="1" applyFont="1" applyFill="1" applyBorder="1" applyAlignment="1">
      <alignment horizontal="center" vertical="center"/>
    </xf>
    <xf numFmtId="165" fontId="15" fillId="0" borderId="0" xfId="2" applyNumberFormat="1" applyFont="1" applyAlignment="1">
      <alignment horizontal="left" vertical="center"/>
    </xf>
    <xf numFmtId="2" fontId="18" fillId="10" borderId="0" xfId="2" applyNumberFormat="1" applyFont="1" applyFill="1" applyBorder="1" applyAlignment="1">
      <alignment horizontal="center" vertical="center"/>
    </xf>
    <xf numFmtId="1" fontId="10" fillId="0" borderId="0" xfId="2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165" fontId="15" fillId="0" borderId="0" xfId="2" applyNumberFormat="1" applyFont="1" applyAlignment="1">
      <alignment horizontal="center" vertical="center"/>
    </xf>
    <xf numFmtId="165" fontId="4" fillId="11" borderId="13" xfId="2" applyNumberFormat="1" applyFont="1" applyFill="1" applyBorder="1" applyAlignment="1">
      <alignment horizontal="right" vertical="center"/>
    </xf>
    <xf numFmtId="2" fontId="4" fillId="0" borderId="0" xfId="2" applyNumberFormat="1" applyFont="1" applyAlignment="1">
      <alignment horizontal="center" vertical="center"/>
    </xf>
    <xf numFmtId="0" fontId="28" fillId="0" borderId="0" xfId="2" applyFont="1" applyAlignment="1">
      <alignment horizontal="center"/>
    </xf>
    <xf numFmtId="2" fontId="28" fillId="0" borderId="0" xfId="2" applyNumberFormat="1" applyFont="1" applyAlignment="1">
      <alignment horizontal="center"/>
    </xf>
    <xf numFmtId="0" fontId="29" fillId="0" borderId="0" xfId="2" applyFont="1"/>
    <xf numFmtId="2" fontId="30" fillId="0" borderId="0" xfId="2" applyNumberFormat="1" applyFont="1" applyAlignment="1">
      <alignment horizontal="center"/>
    </xf>
    <xf numFmtId="0" fontId="28" fillId="0" borderId="0" xfId="2" applyFont="1" applyBorder="1" applyAlignment="1">
      <alignment horizontal="center"/>
    </xf>
    <xf numFmtId="0" fontId="3" fillId="0" borderId="0" xfId="2" applyFont="1" applyBorder="1" applyAlignment="1"/>
    <xf numFmtId="0" fontId="26" fillId="0" borderId="0" xfId="2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27" fillId="0" borderId="0" xfId="2" applyFont="1" applyBorder="1" applyAlignment="1">
      <alignment horizontal="center"/>
    </xf>
    <xf numFmtId="43" fontId="0" fillId="0" borderId="0" xfId="1" applyFont="1" applyAlignment="1">
      <alignment horizontal="center"/>
    </xf>
    <xf numFmtId="0" fontId="31" fillId="9" borderId="15" xfId="2" applyFont="1" applyFill="1" applyBorder="1" applyAlignment="1">
      <alignment horizontal="center" vertical="center" wrapText="1"/>
    </xf>
    <xf numFmtId="0" fontId="32" fillId="9" borderId="15" xfId="2" applyFont="1" applyFill="1" applyBorder="1" applyAlignment="1">
      <alignment horizontal="center" vertical="center"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/>
    </xf>
    <xf numFmtId="43" fontId="7" fillId="6" borderId="6" xfId="1" applyFont="1" applyFill="1" applyBorder="1" applyAlignment="1">
      <alignment horizontal="center" vertical="center"/>
    </xf>
    <xf numFmtId="43" fontId="6" fillId="0" borderId="7" xfId="1" applyFont="1" applyBorder="1"/>
    <xf numFmtId="0" fontId="7" fillId="6" borderId="5" xfId="2" applyFont="1" applyFill="1" applyBorder="1" applyAlignment="1">
      <alignment horizontal="center" vertical="center"/>
    </xf>
    <xf numFmtId="0" fontId="7" fillId="6" borderId="0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  <xf numFmtId="0" fontId="15" fillId="9" borderId="14" xfId="2" applyFont="1" applyFill="1" applyBorder="1" applyAlignment="1">
      <alignment horizontal="center" vertical="center" wrapText="1"/>
    </xf>
    <xf numFmtId="0" fontId="6" fillId="0" borderId="14" xfId="2" applyFont="1" applyBorder="1"/>
    <xf numFmtId="0" fontId="25" fillId="0" borderId="0" xfId="2" applyFont="1" applyAlignment="1">
      <alignment horizontal="center" vertical="center"/>
    </xf>
    <xf numFmtId="0" fontId="3" fillId="0" borderId="0" xfId="2" applyFont="1" applyAlignment="1"/>
    <xf numFmtId="0" fontId="9" fillId="0" borderId="0" xfId="2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5">
    <cellStyle name="Comma" xfId="1" builtinId="3"/>
    <cellStyle name="Normal" xfId="0" builtinId="0"/>
    <cellStyle name="Normal 2" xfId="3" xr:uid="{A2307F63-28D3-4103-B653-F57E8518D4C6}"/>
    <cellStyle name="Normal 3" xfId="4" xr:uid="{D09EA84D-CD84-4F16-9CA1-0CFC08024228}"/>
    <cellStyle name="Normal 4" xfId="2" xr:uid="{B477326F-9A00-45DE-A570-E31F6B9A8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B27-0A3A-4ECE-80DE-67A6CAEF98C7}">
  <dimension ref="A1:S201"/>
  <sheetViews>
    <sheetView workbookViewId="0">
      <pane ySplit="3" topLeftCell="A4" activePane="bottomLeft" state="frozen"/>
      <selection pane="bottomLeft" sqref="A1:XFD1048576"/>
    </sheetView>
  </sheetViews>
  <sheetFormatPr defaultRowHeight="14.2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7" width="9" customWidth="1"/>
    <col min="8" max="8" width="11.33203125" customWidth="1"/>
    <col min="9" max="9" width="9" customWidth="1"/>
    <col min="10" max="10" width="12.33203125" customWidth="1"/>
    <col min="11" max="12" width="9" customWidth="1"/>
    <col min="13" max="13" width="9.796875" style="3" customWidth="1"/>
    <col min="14" max="15" width="10.53125" customWidth="1"/>
  </cols>
  <sheetData>
    <row r="1" spans="1:19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4"/>
      <c r="N1" s="1"/>
      <c r="O1" s="1"/>
    </row>
    <row r="2" spans="1:19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7</v>
      </c>
      <c r="M2" s="7" t="s">
        <v>12</v>
      </c>
      <c r="N2" s="9" t="s">
        <v>13</v>
      </c>
      <c r="O2" s="15"/>
    </row>
    <row r="3" spans="1:19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10" t="s">
        <v>16</v>
      </c>
      <c r="M3" s="8" t="s">
        <v>14</v>
      </c>
      <c r="N3" s="10" t="s">
        <v>15</v>
      </c>
      <c r="O3" s="16"/>
    </row>
    <row r="4" spans="1:19">
      <c r="A4" s="3" t="s">
        <v>18</v>
      </c>
      <c r="B4">
        <v>0</v>
      </c>
      <c r="C4" s="3" t="s">
        <v>19</v>
      </c>
      <c r="D4" s="3" t="s">
        <v>20</v>
      </c>
      <c r="E4" s="3" t="s">
        <v>21</v>
      </c>
      <c r="F4">
        <v>0.15029999999999999</v>
      </c>
      <c r="G4">
        <v>-1.9041999999999999</v>
      </c>
      <c r="H4">
        <v>3.8939999999999998E-4</v>
      </c>
      <c r="I4">
        <v>0.36331000000000002</v>
      </c>
      <c r="J4">
        <v>1.4E-3</v>
      </c>
      <c r="K4">
        <v>0.22058</v>
      </c>
      <c r="L4">
        <v>-1.9041999999999999</v>
      </c>
      <c r="M4" s="3" t="s">
        <v>22</v>
      </c>
      <c r="N4">
        <v>0</v>
      </c>
      <c r="P4" s="88">
        <f>MAX(K4:K12)</f>
        <v>1.6101399999999999</v>
      </c>
      <c r="Q4" s="88">
        <f>VLOOKUP(P4,$K$4:$N$197,2,FALSE)</f>
        <v>5.6300000000000003E-2</v>
      </c>
      <c r="R4" s="88">
        <f>MAX(L4:L12)</f>
        <v>3.3237999999999999</v>
      </c>
      <c r="S4" t="e">
        <f>max</f>
        <v>#NAME?</v>
      </c>
    </row>
    <row r="5" spans="1:19">
      <c r="A5" s="3" t="s">
        <v>18</v>
      </c>
      <c r="B5">
        <v>0.5</v>
      </c>
      <c r="C5" s="3" t="s">
        <v>19</v>
      </c>
      <c r="D5" s="3" t="s">
        <v>20</v>
      </c>
      <c r="E5" s="3" t="s">
        <v>21</v>
      </c>
      <c r="F5">
        <v>0.15029999999999999</v>
      </c>
      <c r="G5">
        <v>-1.2506999999999999</v>
      </c>
      <c r="H5">
        <v>3.8939999999999998E-4</v>
      </c>
      <c r="I5">
        <v>0.36331000000000002</v>
      </c>
      <c r="J5">
        <v>1.4300000000000001E-3</v>
      </c>
      <c r="K5">
        <v>1.00932</v>
      </c>
      <c r="L5">
        <v>-1.2506999999999999</v>
      </c>
      <c r="M5" s="3" t="s">
        <v>22</v>
      </c>
      <c r="N5">
        <v>0.5</v>
      </c>
      <c r="P5" s="88"/>
      <c r="Q5" s="88"/>
      <c r="R5" s="88"/>
    </row>
    <row r="6" spans="1:19">
      <c r="A6" s="3" t="s">
        <v>18</v>
      </c>
      <c r="B6">
        <v>1</v>
      </c>
      <c r="C6" s="3" t="s">
        <v>19</v>
      </c>
      <c r="D6" s="3" t="s">
        <v>20</v>
      </c>
      <c r="E6" s="3" t="s">
        <v>21</v>
      </c>
      <c r="F6">
        <v>0.15029999999999999</v>
      </c>
      <c r="G6">
        <v>-0.59719999999999995</v>
      </c>
      <c r="H6">
        <v>3.8939999999999998E-4</v>
      </c>
      <c r="I6">
        <v>0.36331000000000002</v>
      </c>
      <c r="J6">
        <v>1.5200000000000001E-3</v>
      </c>
      <c r="K6">
        <v>1.4713000000000001</v>
      </c>
      <c r="L6">
        <v>-0.59719999999999995</v>
      </c>
      <c r="M6" s="3" t="s">
        <v>22</v>
      </c>
      <c r="N6">
        <v>1</v>
      </c>
      <c r="P6" s="88"/>
      <c r="Q6" s="88"/>
      <c r="R6" s="88"/>
    </row>
    <row r="7" spans="1:19">
      <c r="A7" s="3" t="s">
        <v>18</v>
      </c>
      <c r="B7">
        <v>1.5</v>
      </c>
      <c r="C7" s="3" t="s">
        <v>19</v>
      </c>
      <c r="D7" s="3" t="s">
        <v>20</v>
      </c>
      <c r="E7" s="3" t="s">
        <v>21</v>
      </c>
      <c r="F7">
        <v>0.15029999999999999</v>
      </c>
      <c r="G7">
        <v>5.6300000000000003E-2</v>
      </c>
      <c r="H7">
        <v>3.8939999999999998E-4</v>
      </c>
      <c r="I7">
        <v>0.36331000000000002</v>
      </c>
      <c r="J7">
        <v>1.7700000000000001E-3</v>
      </c>
      <c r="K7">
        <v>1.6101399999999999</v>
      </c>
      <c r="L7">
        <v>5.6300000000000003E-2</v>
      </c>
      <c r="M7" s="3" t="s">
        <v>22</v>
      </c>
      <c r="N7">
        <v>1.5</v>
      </c>
      <c r="P7" s="88"/>
      <c r="Q7" s="88"/>
      <c r="R7" s="88"/>
    </row>
    <row r="8" spans="1:19">
      <c r="A8" s="3" t="s">
        <v>18</v>
      </c>
      <c r="B8">
        <v>2</v>
      </c>
      <c r="C8" s="3" t="s">
        <v>19</v>
      </c>
      <c r="D8" s="3" t="s">
        <v>20</v>
      </c>
      <c r="E8" s="3" t="s">
        <v>21</v>
      </c>
      <c r="F8">
        <v>0.15029999999999999</v>
      </c>
      <c r="G8">
        <v>0.70979999999999999</v>
      </c>
      <c r="H8">
        <v>3.8939999999999998E-4</v>
      </c>
      <c r="I8">
        <v>0.36331000000000002</v>
      </c>
      <c r="J8">
        <v>2.0100000000000001E-3</v>
      </c>
      <c r="K8">
        <v>1.4348099999999999</v>
      </c>
      <c r="L8">
        <v>0.70979999999999999</v>
      </c>
      <c r="M8" s="3" t="s">
        <v>22</v>
      </c>
      <c r="N8">
        <v>2</v>
      </c>
      <c r="P8" s="88"/>
      <c r="Q8" s="88"/>
      <c r="R8" s="88"/>
    </row>
    <row r="9" spans="1:19">
      <c r="A9" s="3" t="s">
        <v>18</v>
      </c>
      <c r="B9">
        <v>2.5</v>
      </c>
      <c r="C9" s="3" t="s">
        <v>19</v>
      </c>
      <c r="D9" s="3" t="s">
        <v>20</v>
      </c>
      <c r="E9" s="3" t="s">
        <v>21</v>
      </c>
      <c r="F9">
        <v>0.15029999999999999</v>
      </c>
      <c r="G9">
        <v>1.3633</v>
      </c>
      <c r="H9">
        <v>3.8939999999999998E-4</v>
      </c>
      <c r="I9">
        <v>0.36331000000000002</v>
      </c>
      <c r="J9">
        <v>2.2599999999999999E-3</v>
      </c>
      <c r="K9">
        <v>1.0477700000000001</v>
      </c>
      <c r="L9">
        <v>1.3633</v>
      </c>
      <c r="M9" s="3" t="s">
        <v>22</v>
      </c>
      <c r="N9">
        <v>2.5</v>
      </c>
      <c r="P9" s="88"/>
      <c r="Q9" s="88"/>
      <c r="R9" s="88"/>
    </row>
    <row r="10" spans="1:19">
      <c r="A10" s="3" t="s">
        <v>18</v>
      </c>
      <c r="B10">
        <v>3</v>
      </c>
      <c r="C10" s="3" t="s">
        <v>19</v>
      </c>
      <c r="D10" s="3" t="s">
        <v>20</v>
      </c>
      <c r="E10" s="3" t="s">
        <v>21</v>
      </c>
      <c r="F10">
        <v>0.15029999999999999</v>
      </c>
      <c r="G10">
        <v>2.0167999999999999</v>
      </c>
      <c r="H10">
        <v>3.8939999999999998E-4</v>
      </c>
      <c r="I10">
        <v>0.36331000000000002</v>
      </c>
      <c r="J10">
        <v>2.5100000000000001E-3</v>
      </c>
      <c r="K10">
        <v>0.66483999999999999</v>
      </c>
      <c r="L10">
        <v>2.0167999999999999</v>
      </c>
      <c r="M10" s="3" t="s">
        <v>22</v>
      </c>
      <c r="N10">
        <v>3</v>
      </c>
      <c r="P10" s="88"/>
      <c r="Q10" s="88"/>
      <c r="R10" s="88"/>
    </row>
    <row r="11" spans="1:19">
      <c r="A11" s="3" t="s">
        <v>18</v>
      </c>
      <c r="B11">
        <v>3.5</v>
      </c>
      <c r="C11" s="3" t="s">
        <v>19</v>
      </c>
      <c r="D11" s="3" t="s">
        <v>20</v>
      </c>
      <c r="E11" s="3" t="s">
        <v>21</v>
      </c>
      <c r="F11">
        <v>0.15029999999999999</v>
      </c>
      <c r="G11">
        <v>2.6703000000000001</v>
      </c>
      <c r="H11">
        <v>3.8939999999999998E-4</v>
      </c>
      <c r="I11">
        <v>0.36331000000000002</v>
      </c>
      <c r="J11">
        <v>2.7499999999999998E-3</v>
      </c>
      <c r="K11">
        <v>-4.4850000000000001E-2</v>
      </c>
      <c r="L11">
        <v>2.6703000000000001</v>
      </c>
      <c r="M11" s="3" t="s">
        <v>22</v>
      </c>
      <c r="N11">
        <v>3.5</v>
      </c>
      <c r="P11" s="88"/>
      <c r="Q11" s="88"/>
      <c r="R11" s="88"/>
    </row>
    <row r="12" spans="1:19">
      <c r="A12" s="3" t="s">
        <v>18</v>
      </c>
      <c r="B12">
        <v>4</v>
      </c>
      <c r="C12" s="3" t="s">
        <v>19</v>
      </c>
      <c r="D12" s="3" t="s">
        <v>20</v>
      </c>
      <c r="E12" s="3" t="s">
        <v>21</v>
      </c>
      <c r="F12">
        <v>0.15029999999999999</v>
      </c>
      <c r="G12">
        <v>3.3237999999999999</v>
      </c>
      <c r="H12">
        <v>3.8939999999999998E-4</v>
      </c>
      <c r="I12">
        <v>0.36331000000000002</v>
      </c>
      <c r="J12">
        <v>3.0000000000000001E-3</v>
      </c>
      <c r="K12">
        <v>-1.08128</v>
      </c>
      <c r="L12">
        <v>3.3237999999999999</v>
      </c>
      <c r="M12" s="3" t="s">
        <v>22</v>
      </c>
      <c r="N12">
        <v>4</v>
      </c>
      <c r="P12" s="88"/>
      <c r="Q12" s="88"/>
      <c r="R12" s="88"/>
    </row>
    <row r="13" spans="1:19">
      <c r="A13" s="3" t="s">
        <v>18</v>
      </c>
      <c r="B13">
        <v>0</v>
      </c>
      <c r="C13" s="3" t="s">
        <v>19</v>
      </c>
      <c r="D13" s="3" t="s">
        <v>20</v>
      </c>
      <c r="E13" s="3" t="s">
        <v>23</v>
      </c>
      <c r="F13">
        <v>-0.17399999999999999</v>
      </c>
      <c r="G13">
        <v>-2.8491</v>
      </c>
      <c r="H13">
        <v>-4.9280000000000005E-4</v>
      </c>
      <c r="I13">
        <v>0.26155</v>
      </c>
      <c r="J13">
        <v>-2.5699999999999998E-3</v>
      </c>
      <c r="K13">
        <v>-2.0262699999999998</v>
      </c>
      <c r="L13">
        <v>-2.8491</v>
      </c>
      <c r="M13" s="3" t="s">
        <v>22</v>
      </c>
      <c r="N13">
        <v>0</v>
      </c>
      <c r="P13" s="88">
        <f>MIN(K13:K21)</f>
        <v>-2.6185399999999999</v>
      </c>
      <c r="Q13" s="88">
        <f>VLOOKUP(P13,$K$4:$N$197,2,FALSE)</f>
        <v>2.3788999999999998</v>
      </c>
    </row>
    <row r="14" spans="1:19">
      <c r="A14" s="3" t="s">
        <v>18</v>
      </c>
      <c r="B14">
        <v>0.5</v>
      </c>
      <c r="C14" s="3" t="s">
        <v>19</v>
      </c>
      <c r="D14" s="3" t="s">
        <v>20</v>
      </c>
      <c r="E14" s="3" t="s">
        <v>23</v>
      </c>
      <c r="F14">
        <v>-0.17399999999999999</v>
      </c>
      <c r="G14">
        <v>-2.1956000000000002</v>
      </c>
      <c r="H14">
        <v>-4.9280000000000005E-4</v>
      </c>
      <c r="I14">
        <v>0.26155</v>
      </c>
      <c r="J14">
        <v>-2.5999999999999999E-3</v>
      </c>
      <c r="K14">
        <v>-0.7651</v>
      </c>
      <c r="L14">
        <v>-2.1956000000000002</v>
      </c>
      <c r="M14" s="3" t="s">
        <v>22</v>
      </c>
      <c r="N14">
        <v>0.5</v>
      </c>
      <c r="P14" s="88"/>
      <c r="Q14" s="88"/>
    </row>
    <row r="15" spans="1:19">
      <c r="A15" s="3" t="s">
        <v>18</v>
      </c>
      <c r="B15">
        <v>1</v>
      </c>
      <c r="C15" s="3" t="s">
        <v>19</v>
      </c>
      <c r="D15" s="3" t="s">
        <v>20</v>
      </c>
      <c r="E15" s="3" t="s">
        <v>23</v>
      </c>
      <c r="F15">
        <v>-0.17399999999999999</v>
      </c>
      <c r="G15">
        <v>-1.5421</v>
      </c>
      <c r="H15">
        <v>-4.9280000000000005E-4</v>
      </c>
      <c r="I15">
        <v>0.26155</v>
      </c>
      <c r="J15">
        <v>-2.63E-3</v>
      </c>
      <c r="K15">
        <v>0.16930999999999999</v>
      </c>
      <c r="L15">
        <v>-1.5421</v>
      </c>
      <c r="M15" s="3" t="s">
        <v>22</v>
      </c>
      <c r="N15">
        <v>1</v>
      </c>
      <c r="P15" s="88"/>
      <c r="Q15" s="88"/>
    </row>
    <row r="16" spans="1:19">
      <c r="A16" s="3" t="s">
        <v>18</v>
      </c>
      <c r="B16">
        <v>1.5</v>
      </c>
      <c r="C16" s="3" t="s">
        <v>19</v>
      </c>
      <c r="D16" s="3" t="s">
        <v>20</v>
      </c>
      <c r="E16" s="3" t="s">
        <v>23</v>
      </c>
      <c r="F16">
        <v>-0.17399999999999999</v>
      </c>
      <c r="G16">
        <v>-0.88859999999999995</v>
      </c>
      <c r="H16">
        <v>-4.9280000000000005E-4</v>
      </c>
      <c r="I16">
        <v>0.26155</v>
      </c>
      <c r="J16">
        <v>-2.6700000000000001E-3</v>
      </c>
      <c r="K16">
        <v>0.77698</v>
      </c>
      <c r="L16">
        <v>-0.88859999999999995</v>
      </c>
      <c r="M16" s="3" t="s">
        <v>22</v>
      </c>
      <c r="N16">
        <v>1.5</v>
      </c>
      <c r="P16" s="88"/>
      <c r="Q16" s="88"/>
    </row>
    <row r="17" spans="1:17">
      <c r="A17" s="3" t="s">
        <v>18</v>
      </c>
      <c r="B17">
        <v>2</v>
      </c>
      <c r="C17" s="3" t="s">
        <v>19</v>
      </c>
      <c r="D17" s="3" t="s">
        <v>20</v>
      </c>
      <c r="E17" s="3" t="s">
        <v>23</v>
      </c>
      <c r="F17">
        <v>-0.17399999999999999</v>
      </c>
      <c r="G17">
        <v>-0.2351</v>
      </c>
      <c r="H17">
        <v>-4.9280000000000005E-4</v>
      </c>
      <c r="I17">
        <v>0.26155</v>
      </c>
      <c r="J17">
        <v>-2.7000000000000001E-3</v>
      </c>
      <c r="K17">
        <v>1.05789</v>
      </c>
      <c r="L17">
        <v>-0.2351</v>
      </c>
      <c r="M17" s="3" t="s">
        <v>22</v>
      </c>
      <c r="N17">
        <v>2</v>
      </c>
      <c r="P17" s="88"/>
      <c r="Q17" s="88"/>
    </row>
    <row r="18" spans="1:17">
      <c r="A18" s="3" t="s">
        <v>18</v>
      </c>
      <c r="B18">
        <v>2.5</v>
      </c>
      <c r="C18" s="3" t="s">
        <v>19</v>
      </c>
      <c r="D18" s="3" t="s">
        <v>20</v>
      </c>
      <c r="E18" s="3" t="s">
        <v>23</v>
      </c>
      <c r="F18">
        <v>-0.17399999999999999</v>
      </c>
      <c r="G18">
        <v>0.41839999999999999</v>
      </c>
      <c r="H18">
        <v>-4.9280000000000005E-4</v>
      </c>
      <c r="I18">
        <v>0.26155</v>
      </c>
      <c r="J18">
        <v>-2.8600000000000001E-3</v>
      </c>
      <c r="K18">
        <v>0.89585999999999999</v>
      </c>
      <c r="L18">
        <v>0.41839999999999999</v>
      </c>
      <c r="M18" s="3" t="s">
        <v>22</v>
      </c>
      <c r="N18">
        <v>2.5</v>
      </c>
      <c r="P18" s="88"/>
      <c r="Q18" s="88"/>
    </row>
    <row r="19" spans="1:17">
      <c r="A19" s="3" t="s">
        <v>18</v>
      </c>
      <c r="B19">
        <v>3</v>
      </c>
      <c r="C19" s="3" t="s">
        <v>19</v>
      </c>
      <c r="D19" s="3" t="s">
        <v>20</v>
      </c>
      <c r="E19" s="3" t="s">
        <v>23</v>
      </c>
      <c r="F19">
        <v>-0.17399999999999999</v>
      </c>
      <c r="G19">
        <v>1.0719000000000001</v>
      </c>
      <c r="H19">
        <v>-4.9280000000000005E-4</v>
      </c>
      <c r="I19">
        <v>0.26155</v>
      </c>
      <c r="J19">
        <v>-3.0300000000000001E-3</v>
      </c>
      <c r="K19">
        <v>5.1740000000000001E-2</v>
      </c>
      <c r="L19">
        <v>1.0719000000000001</v>
      </c>
      <c r="M19" s="3" t="s">
        <v>22</v>
      </c>
      <c r="N19">
        <v>3</v>
      </c>
      <c r="P19" s="88"/>
      <c r="Q19" s="88"/>
    </row>
    <row r="20" spans="1:17">
      <c r="A20" s="3" t="s">
        <v>18</v>
      </c>
      <c r="B20">
        <v>3.5</v>
      </c>
      <c r="C20" s="3" t="s">
        <v>19</v>
      </c>
      <c r="D20" s="3" t="s">
        <v>20</v>
      </c>
      <c r="E20" s="3" t="s">
        <v>23</v>
      </c>
      <c r="F20">
        <v>-0.17399999999999999</v>
      </c>
      <c r="G20">
        <v>1.7254</v>
      </c>
      <c r="H20">
        <v>-4.9280000000000005E-4</v>
      </c>
      <c r="I20">
        <v>0.26155</v>
      </c>
      <c r="J20">
        <v>-3.2100000000000002E-3</v>
      </c>
      <c r="K20">
        <v>-1.1200300000000001</v>
      </c>
      <c r="L20">
        <v>1.7254</v>
      </c>
      <c r="M20" s="3" t="s">
        <v>22</v>
      </c>
      <c r="N20">
        <v>3.5</v>
      </c>
      <c r="P20" s="88"/>
      <c r="Q20" s="88"/>
    </row>
    <row r="21" spans="1:17">
      <c r="A21" s="3" t="s">
        <v>18</v>
      </c>
      <c r="B21">
        <v>4</v>
      </c>
      <c r="C21" s="3" t="s">
        <v>19</v>
      </c>
      <c r="D21" s="3" t="s">
        <v>20</v>
      </c>
      <c r="E21" s="3" t="s">
        <v>23</v>
      </c>
      <c r="F21">
        <v>-0.17399999999999999</v>
      </c>
      <c r="G21">
        <v>2.3788999999999998</v>
      </c>
      <c r="H21">
        <v>-4.9280000000000005E-4</v>
      </c>
      <c r="I21">
        <v>0.26155</v>
      </c>
      <c r="J21">
        <v>-3.3800000000000002E-3</v>
      </c>
      <c r="K21">
        <v>-2.6185399999999999</v>
      </c>
      <c r="L21">
        <v>2.3788999999999998</v>
      </c>
      <c r="M21" s="3" t="s">
        <v>22</v>
      </c>
      <c r="N21">
        <v>4</v>
      </c>
      <c r="P21" s="88"/>
      <c r="Q21" s="88"/>
    </row>
    <row r="22" spans="1:17" s="14" customFormat="1">
      <c r="A22" s="13" t="s">
        <v>24</v>
      </c>
      <c r="B22" s="14">
        <v>0</v>
      </c>
      <c r="C22" s="13" t="s">
        <v>19</v>
      </c>
      <c r="D22" s="13" t="s">
        <v>20</v>
      </c>
      <c r="E22" s="13" t="s">
        <v>21</v>
      </c>
      <c r="F22" s="14">
        <v>4.5100000000000001E-2</v>
      </c>
      <c r="G22" s="14">
        <v>0.40389999999999998</v>
      </c>
      <c r="H22" s="14">
        <v>4.282E-4</v>
      </c>
      <c r="I22" s="14">
        <v>-6.7150000000000001E-2</v>
      </c>
      <c r="J22" s="14">
        <v>1.7600000000000001E-3</v>
      </c>
      <c r="K22" s="14">
        <v>0.99333000000000005</v>
      </c>
      <c r="L22" s="14">
        <v>0.40389999999999998</v>
      </c>
      <c r="M22" s="13" t="s">
        <v>25</v>
      </c>
      <c r="N22" s="14">
        <v>0</v>
      </c>
      <c r="P22" s="89">
        <f>MAX(K22:K30)</f>
        <v>0.99333000000000005</v>
      </c>
      <c r="Q22" s="88">
        <f>VLOOKUP(P22,$K$4:$N$197,2,FALSE)</f>
        <v>0.40389999999999998</v>
      </c>
    </row>
    <row r="23" spans="1:17" s="14" customFormat="1">
      <c r="A23" s="13" t="s">
        <v>24</v>
      </c>
      <c r="B23" s="14">
        <v>0.5</v>
      </c>
      <c r="C23" s="13" t="s">
        <v>19</v>
      </c>
      <c r="D23" s="13" t="s">
        <v>20</v>
      </c>
      <c r="E23" s="13" t="s">
        <v>21</v>
      </c>
      <c r="F23" s="14">
        <v>4.5100000000000001E-2</v>
      </c>
      <c r="G23" s="14">
        <v>0.40389999999999998</v>
      </c>
      <c r="H23" s="14">
        <v>4.282E-4</v>
      </c>
      <c r="I23" s="14">
        <v>-6.7150000000000001E-2</v>
      </c>
      <c r="J23" s="14">
        <v>1.56E-3</v>
      </c>
      <c r="K23" s="14">
        <v>0.79139000000000004</v>
      </c>
      <c r="L23" s="14">
        <v>0.40389999999999998</v>
      </c>
      <c r="M23" s="13" t="s">
        <v>25</v>
      </c>
      <c r="N23" s="14">
        <v>0.5</v>
      </c>
      <c r="P23" s="89"/>
      <c r="Q23" s="88"/>
    </row>
    <row r="24" spans="1:17" s="14" customFormat="1">
      <c r="A24" s="13" t="s">
        <v>24</v>
      </c>
      <c r="B24" s="14">
        <v>1</v>
      </c>
      <c r="C24" s="13" t="s">
        <v>19</v>
      </c>
      <c r="D24" s="13" t="s">
        <v>20</v>
      </c>
      <c r="E24" s="13" t="s">
        <v>21</v>
      </c>
      <c r="F24" s="14">
        <v>4.5100000000000001E-2</v>
      </c>
      <c r="G24" s="14">
        <v>0.40389999999999998</v>
      </c>
      <c r="H24" s="14">
        <v>4.282E-4</v>
      </c>
      <c r="I24" s="14">
        <v>-6.7150000000000001E-2</v>
      </c>
      <c r="J24" s="14">
        <v>1.3600000000000001E-3</v>
      </c>
      <c r="K24" s="14">
        <v>0.58943999999999996</v>
      </c>
      <c r="L24" s="14">
        <v>0.40389999999999998</v>
      </c>
      <c r="M24" s="13" t="s">
        <v>25</v>
      </c>
      <c r="N24" s="14">
        <v>1</v>
      </c>
      <c r="P24" s="89"/>
      <c r="Q24" s="88"/>
    </row>
    <row r="25" spans="1:17" s="14" customFormat="1">
      <c r="A25" s="13" t="s">
        <v>24</v>
      </c>
      <c r="B25" s="14">
        <v>1.5</v>
      </c>
      <c r="C25" s="13" t="s">
        <v>19</v>
      </c>
      <c r="D25" s="13" t="s">
        <v>20</v>
      </c>
      <c r="E25" s="13" t="s">
        <v>21</v>
      </c>
      <c r="F25" s="14">
        <v>4.5100000000000001E-2</v>
      </c>
      <c r="G25" s="14">
        <v>0.40389999999999998</v>
      </c>
      <c r="H25" s="14">
        <v>4.282E-4</v>
      </c>
      <c r="I25" s="14">
        <v>-6.7150000000000001E-2</v>
      </c>
      <c r="J25" s="14">
        <v>1.17E-3</v>
      </c>
      <c r="K25" s="14">
        <v>0.38750000000000001</v>
      </c>
      <c r="L25" s="14">
        <v>0.40389999999999998</v>
      </c>
      <c r="M25" s="13" t="s">
        <v>25</v>
      </c>
      <c r="N25" s="14">
        <v>1.5</v>
      </c>
      <c r="P25" s="89"/>
      <c r="Q25" s="88"/>
    </row>
    <row r="26" spans="1:17" s="14" customFormat="1">
      <c r="A26" s="13" t="s">
        <v>24</v>
      </c>
      <c r="B26" s="14">
        <v>2</v>
      </c>
      <c r="C26" s="13" t="s">
        <v>19</v>
      </c>
      <c r="D26" s="13" t="s">
        <v>20</v>
      </c>
      <c r="E26" s="13" t="s">
        <v>21</v>
      </c>
      <c r="F26" s="14">
        <v>4.5100000000000001E-2</v>
      </c>
      <c r="G26" s="14">
        <v>0.40389999999999998</v>
      </c>
      <c r="H26" s="14">
        <v>4.282E-4</v>
      </c>
      <c r="I26" s="14">
        <v>-6.7150000000000001E-2</v>
      </c>
      <c r="J26" s="14">
        <v>9.7000000000000005E-4</v>
      </c>
      <c r="K26" s="14">
        <v>0.18556</v>
      </c>
      <c r="L26" s="14">
        <v>0.40389999999999998</v>
      </c>
      <c r="M26" s="13" t="s">
        <v>25</v>
      </c>
      <c r="N26" s="14">
        <v>2</v>
      </c>
      <c r="P26" s="89"/>
      <c r="Q26" s="88"/>
    </row>
    <row r="27" spans="1:17" s="14" customFormat="1">
      <c r="A27" s="13" t="s">
        <v>24</v>
      </c>
      <c r="B27" s="14">
        <v>2.5</v>
      </c>
      <c r="C27" s="13" t="s">
        <v>19</v>
      </c>
      <c r="D27" s="13" t="s">
        <v>20</v>
      </c>
      <c r="E27" s="13" t="s">
        <v>21</v>
      </c>
      <c r="F27" s="14">
        <v>4.5100000000000001E-2</v>
      </c>
      <c r="G27" s="14">
        <v>0.40389999999999998</v>
      </c>
      <c r="H27" s="14">
        <v>4.282E-4</v>
      </c>
      <c r="I27" s="14">
        <v>-6.7150000000000001E-2</v>
      </c>
      <c r="J27" s="14">
        <v>7.6999999999999996E-4</v>
      </c>
      <c r="K27" s="14">
        <v>1.9959999999999999E-2</v>
      </c>
      <c r="L27" s="14">
        <v>0.40389999999999998</v>
      </c>
      <c r="M27" s="13" t="s">
        <v>25</v>
      </c>
      <c r="N27" s="14">
        <v>2.5</v>
      </c>
      <c r="P27" s="89"/>
      <c r="Q27" s="88"/>
    </row>
    <row r="28" spans="1:17" s="14" customFormat="1">
      <c r="A28" s="13" t="s">
        <v>24</v>
      </c>
      <c r="B28" s="14">
        <v>3</v>
      </c>
      <c r="C28" s="13" t="s">
        <v>19</v>
      </c>
      <c r="D28" s="13" t="s">
        <v>20</v>
      </c>
      <c r="E28" s="13" t="s">
        <v>21</v>
      </c>
      <c r="F28" s="14">
        <v>4.5100000000000001E-2</v>
      </c>
      <c r="G28" s="14">
        <v>0.40389999999999998</v>
      </c>
      <c r="H28" s="14">
        <v>4.282E-4</v>
      </c>
      <c r="I28" s="14">
        <v>-6.7150000000000001E-2</v>
      </c>
      <c r="J28" s="14">
        <v>5.6999999999999998E-4</v>
      </c>
      <c r="K28" s="14">
        <v>0.23279</v>
      </c>
      <c r="L28" s="14">
        <v>0.40389999999999998</v>
      </c>
      <c r="M28" s="13" t="s">
        <v>25</v>
      </c>
      <c r="N28" s="14">
        <v>3</v>
      </c>
      <c r="P28" s="89"/>
      <c r="Q28" s="88"/>
    </row>
    <row r="29" spans="1:17" s="14" customFormat="1">
      <c r="A29" s="13" t="s">
        <v>24</v>
      </c>
      <c r="B29" s="14">
        <v>3.5</v>
      </c>
      <c r="C29" s="13" t="s">
        <v>19</v>
      </c>
      <c r="D29" s="13" t="s">
        <v>20</v>
      </c>
      <c r="E29" s="13" t="s">
        <v>21</v>
      </c>
      <c r="F29" s="14">
        <v>4.5100000000000001E-2</v>
      </c>
      <c r="G29" s="14">
        <v>0.40389999999999998</v>
      </c>
      <c r="H29" s="14">
        <v>4.282E-4</v>
      </c>
      <c r="I29" s="14">
        <v>-6.7150000000000001E-2</v>
      </c>
      <c r="J29" s="14">
        <v>3.8000000000000002E-4</v>
      </c>
      <c r="K29" s="14">
        <v>0.44562000000000002</v>
      </c>
      <c r="L29" s="14">
        <v>0.40389999999999998</v>
      </c>
      <c r="M29" s="13" t="s">
        <v>25</v>
      </c>
      <c r="N29" s="14">
        <v>3.5</v>
      </c>
      <c r="P29" s="89"/>
      <c r="Q29" s="88"/>
    </row>
    <row r="30" spans="1:17" s="14" customFormat="1">
      <c r="A30" s="13" t="s">
        <v>24</v>
      </c>
      <c r="B30" s="14">
        <v>4</v>
      </c>
      <c r="C30" s="13" t="s">
        <v>19</v>
      </c>
      <c r="D30" s="13" t="s">
        <v>20</v>
      </c>
      <c r="E30" s="13" t="s">
        <v>21</v>
      </c>
      <c r="F30" s="14">
        <v>4.5100000000000001E-2</v>
      </c>
      <c r="G30" s="14">
        <v>0.40389999999999998</v>
      </c>
      <c r="H30" s="14">
        <v>4.282E-4</v>
      </c>
      <c r="I30" s="14">
        <v>-6.7150000000000001E-2</v>
      </c>
      <c r="J30" s="14">
        <v>1.8000000000000001E-4</v>
      </c>
      <c r="K30" s="14">
        <v>0.65844000000000003</v>
      </c>
      <c r="L30" s="14">
        <v>0.40389999999999998</v>
      </c>
      <c r="M30" s="13" t="s">
        <v>25</v>
      </c>
      <c r="N30" s="14">
        <v>4</v>
      </c>
      <c r="P30" s="89"/>
      <c r="Q30" s="88"/>
    </row>
    <row r="31" spans="1:17" s="14" customFormat="1">
      <c r="A31" s="13" t="s">
        <v>24</v>
      </c>
      <c r="B31" s="14">
        <v>0</v>
      </c>
      <c r="C31" s="13" t="s">
        <v>19</v>
      </c>
      <c r="D31" s="13" t="s">
        <v>20</v>
      </c>
      <c r="E31" s="13" t="s">
        <v>23</v>
      </c>
      <c r="F31" s="14">
        <v>-7.9699999999999993E-2</v>
      </c>
      <c r="G31" s="14">
        <v>-0.42570000000000002</v>
      </c>
      <c r="H31" s="14">
        <v>-3.9179999999999998E-4</v>
      </c>
      <c r="I31" s="14">
        <v>-7.5870000000000007E-2</v>
      </c>
      <c r="J31" s="14">
        <v>-3.0100000000000001E-3</v>
      </c>
      <c r="K31" s="14">
        <v>-1.0470900000000001</v>
      </c>
      <c r="L31" s="14">
        <v>-0.42570000000000002</v>
      </c>
      <c r="M31" s="13" t="s">
        <v>25</v>
      </c>
      <c r="N31" s="14">
        <v>0</v>
      </c>
      <c r="P31" s="89">
        <f>MIN(K31:K39)</f>
        <v>-1.0470900000000001</v>
      </c>
      <c r="Q31" s="88">
        <f>VLOOKUP(P31,$K$4:$N$197,2,FALSE)</f>
        <v>-0.42570000000000002</v>
      </c>
    </row>
    <row r="32" spans="1:17" s="14" customFormat="1">
      <c r="A32" s="13" t="s">
        <v>24</v>
      </c>
      <c r="B32" s="14">
        <v>0.5</v>
      </c>
      <c r="C32" s="13" t="s">
        <v>19</v>
      </c>
      <c r="D32" s="13" t="s">
        <v>20</v>
      </c>
      <c r="E32" s="13" t="s">
        <v>23</v>
      </c>
      <c r="F32" s="14">
        <v>-7.9699999999999993E-2</v>
      </c>
      <c r="G32" s="14">
        <v>-0.42570000000000002</v>
      </c>
      <c r="H32" s="14">
        <v>-3.9179999999999998E-4</v>
      </c>
      <c r="I32" s="14">
        <v>-7.5870000000000007E-2</v>
      </c>
      <c r="J32" s="14">
        <v>-2.8500000000000001E-3</v>
      </c>
      <c r="K32" s="14">
        <v>-0.83611000000000002</v>
      </c>
      <c r="L32" s="14">
        <v>-0.42570000000000002</v>
      </c>
      <c r="M32" s="13" t="s">
        <v>25</v>
      </c>
      <c r="N32" s="14">
        <v>0.5</v>
      </c>
      <c r="P32" s="89"/>
      <c r="Q32" s="88"/>
    </row>
    <row r="33" spans="1:18" s="14" customFormat="1">
      <c r="A33" s="13" t="s">
        <v>24</v>
      </c>
      <c r="B33" s="14">
        <v>1</v>
      </c>
      <c r="C33" s="13" t="s">
        <v>19</v>
      </c>
      <c r="D33" s="13" t="s">
        <v>20</v>
      </c>
      <c r="E33" s="13" t="s">
        <v>23</v>
      </c>
      <c r="F33" s="14">
        <v>-7.9699999999999993E-2</v>
      </c>
      <c r="G33" s="14">
        <v>-0.42570000000000002</v>
      </c>
      <c r="H33" s="14">
        <v>-3.9179999999999998E-4</v>
      </c>
      <c r="I33" s="14">
        <v>-7.5870000000000007E-2</v>
      </c>
      <c r="J33" s="14">
        <v>-2.6800000000000001E-3</v>
      </c>
      <c r="K33" s="14">
        <v>-0.62512999999999996</v>
      </c>
      <c r="L33" s="14">
        <v>-0.42570000000000002</v>
      </c>
      <c r="M33" s="13" t="s">
        <v>25</v>
      </c>
      <c r="N33" s="14">
        <v>1</v>
      </c>
      <c r="P33" s="89"/>
      <c r="Q33" s="88"/>
    </row>
    <row r="34" spans="1:18" s="14" customFormat="1">
      <c r="A34" s="13" t="s">
        <v>24</v>
      </c>
      <c r="B34" s="14">
        <v>1.5</v>
      </c>
      <c r="C34" s="13" t="s">
        <v>19</v>
      </c>
      <c r="D34" s="13" t="s">
        <v>20</v>
      </c>
      <c r="E34" s="13" t="s">
        <v>23</v>
      </c>
      <c r="F34" s="14">
        <v>-7.9699999999999993E-2</v>
      </c>
      <c r="G34" s="14">
        <v>-0.42570000000000002</v>
      </c>
      <c r="H34" s="14">
        <v>-3.9179999999999998E-4</v>
      </c>
      <c r="I34" s="14">
        <v>-7.5870000000000007E-2</v>
      </c>
      <c r="J34" s="14">
        <v>-2.5100000000000001E-3</v>
      </c>
      <c r="K34" s="14">
        <v>-0.41415000000000002</v>
      </c>
      <c r="L34" s="14">
        <v>-0.42570000000000002</v>
      </c>
      <c r="M34" s="13" t="s">
        <v>25</v>
      </c>
      <c r="N34" s="14">
        <v>1.5</v>
      </c>
      <c r="P34" s="89"/>
      <c r="Q34" s="88"/>
    </row>
    <row r="35" spans="1:18" s="14" customFormat="1">
      <c r="A35" s="13" t="s">
        <v>24</v>
      </c>
      <c r="B35" s="14">
        <v>2</v>
      </c>
      <c r="C35" s="13" t="s">
        <v>19</v>
      </c>
      <c r="D35" s="13" t="s">
        <v>20</v>
      </c>
      <c r="E35" s="13" t="s">
        <v>23</v>
      </c>
      <c r="F35" s="14">
        <v>-7.9699999999999993E-2</v>
      </c>
      <c r="G35" s="14">
        <v>-0.42570000000000002</v>
      </c>
      <c r="H35" s="14">
        <v>-3.9179999999999998E-4</v>
      </c>
      <c r="I35" s="14">
        <v>-7.5870000000000007E-2</v>
      </c>
      <c r="J35" s="14">
        <v>-2.3500000000000001E-3</v>
      </c>
      <c r="K35" s="14">
        <v>-0.20316999999999999</v>
      </c>
      <c r="L35" s="14">
        <v>-0.42570000000000002</v>
      </c>
      <c r="M35" s="13" t="s">
        <v>25</v>
      </c>
      <c r="N35" s="14">
        <v>2</v>
      </c>
      <c r="P35" s="89"/>
      <c r="Q35" s="88"/>
    </row>
    <row r="36" spans="1:18" s="14" customFormat="1">
      <c r="A36" s="13" t="s">
        <v>24</v>
      </c>
      <c r="B36" s="14">
        <v>2.5</v>
      </c>
      <c r="C36" s="13" t="s">
        <v>19</v>
      </c>
      <c r="D36" s="13" t="s">
        <v>20</v>
      </c>
      <c r="E36" s="13" t="s">
        <v>23</v>
      </c>
      <c r="F36" s="14">
        <v>-7.9699999999999993E-2</v>
      </c>
      <c r="G36" s="14">
        <v>-0.42570000000000002</v>
      </c>
      <c r="H36" s="14">
        <v>-3.9179999999999998E-4</v>
      </c>
      <c r="I36" s="14">
        <v>-7.5870000000000007E-2</v>
      </c>
      <c r="J36" s="14">
        <v>-2.1800000000000001E-3</v>
      </c>
      <c r="K36" s="14">
        <v>-2.2550000000000001E-2</v>
      </c>
      <c r="L36" s="14">
        <v>-0.42570000000000002</v>
      </c>
      <c r="M36" s="13" t="s">
        <v>25</v>
      </c>
      <c r="N36" s="14">
        <v>2.5</v>
      </c>
      <c r="P36" s="89"/>
      <c r="Q36" s="88"/>
    </row>
    <row r="37" spans="1:18" s="14" customFormat="1">
      <c r="A37" s="13" t="s">
        <v>24</v>
      </c>
      <c r="B37" s="14">
        <v>3</v>
      </c>
      <c r="C37" s="13" t="s">
        <v>19</v>
      </c>
      <c r="D37" s="13" t="s">
        <v>20</v>
      </c>
      <c r="E37" s="13" t="s">
        <v>23</v>
      </c>
      <c r="F37" s="14">
        <v>-7.9699999999999993E-2</v>
      </c>
      <c r="G37" s="14">
        <v>-0.42570000000000002</v>
      </c>
      <c r="H37" s="14">
        <v>-3.9179999999999998E-4</v>
      </c>
      <c r="I37" s="14">
        <v>-7.5870000000000007E-2</v>
      </c>
      <c r="J37" s="14">
        <v>-2.0100000000000001E-3</v>
      </c>
      <c r="K37" s="14">
        <v>-0.21833</v>
      </c>
      <c r="L37" s="14">
        <v>-0.42570000000000002</v>
      </c>
      <c r="M37" s="13" t="s">
        <v>25</v>
      </c>
      <c r="N37" s="14">
        <v>3</v>
      </c>
      <c r="P37" s="89"/>
      <c r="Q37" s="88"/>
    </row>
    <row r="38" spans="1:18" s="14" customFormat="1">
      <c r="A38" s="13" t="s">
        <v>24</v>
      </c>
      <c r="B38" s="14">
        <v>3.5</v>
      </c>
      <c r="C38" s="13" t="s">
        <v>19</v>
      </c>
      <c r="D38" s="13" t="s">
        <v>20</v>
      </c>
      <c r="E38" s="13" t="s">
        <v>23</v>
      </c>
      <c r="F38" s="14">
        <v>-7.9699999999999993E-2</v>
      </c>
      <c r="G38" s="14">
        <v>-0.42570000000000002</v>
      </c>
      <c r="H38" s="14">
        <v>-3.9179999999999998E-4</v>
      </c>
      <c r="I38" s="14">
        <v>-7.5870000000000007E-2</v>
      </c>
      <c r="J38" s="14">
        <v>-1.8500000000000001E-3</v>
      </c>
      <c r="K38" s="14">
        <v>-0.42026999999999998</v>
      </c>
      <c r="L38" s="14">
        <v>-0.42570000000000002</v>
      </c>
      <c r="M38" s="13" t="s">
        <v>25</v>
      </c>
      <c r="N38" s="14">
        <v>3.5</v>
      </c>
      <c r="P38" s="89"/>
      <c r="Q38" s="88"/>
    </row>
    <row r="39" spans="1:18" s="14" customFormat="1">
      <c r="A39" s="13" t="s">
        <v>24</v>
      </c>
      <c r="B39" s="14">
        <v>4</v>
      </c>
      <c r="C39" s="13" t="s">
        <v>19</v>
      </c>
      <c r="D39" s="13" t="s">
        <v>20</v>
      </c>
      <c r="E39" s="13" t="s">
        <v>23</v>
      </c>
      <c r="F39" s="14">
        <v>-7.9699999999999993E-2</v>
      </c>
      <c r="G39" s="14">
        <v>-0.42570000000000002</v>
      </c>
      <c r="H39" s="14">
        <v>-3.9179999999999998E-4</v>
      </c>
      <c r="I39" s="14">
        <v>-7.5870000000000007E-2</v>
      </c>
      <c r="J39" s="14">
        <v>-1.6800000000000001E-3</v>
      </c>
      <c r="K39" s="14">
        <v>-0.62221000000000004</v>
      </c>
      <c r="L39" s="14">
        <v>-0.42570000000000002</v>
      </c>
      <c r="M39" s="13" t="s">
        <v>25</v>
      </c>
      <c r="N39" s="14">
        <v>4</v>
      </c>
      <c r="P39" s="89"/>
      <c r="Q39" s="88"/>
    </row>
    <row r="40" spans="1:18">
      <c r="A40" s="3" t="s">
        <v>26</v>
      </c>
      <c r="B40">
        <v>0</v>
      </c>
      <c r="C40" s="3" t="s">
        <v>19</v>
      </c>
      <c r="D40" s="3" t="s">
        <v>20</v>
      </c>
      <c r="E40" s="3" t="s">
        <v>21</v>
      </c>
      <c r="F40">
        <v>4.6600000000000003E-2</v>
      </c>
      <c r="G40">
        <v>0.64300000000000002</v>
      </c>
      <c r="H40">
        <v>3.7000000000000002E-3</v>
      </c>
      <c r="I40">
        <v>6.79E-3</v>
      </c>
      <c r="J40">
        <v>2.8500000000000001E-3</v>
      </c>
      <c r="K40">
        <v>0.48161999999999999</v>
      </c>
      <c r="L40">
        <v>0.64300000000000002</v>
      </c>
      <c r="M40" s="3" t="s">
        <v>27</v>
      </c>
      <c r="N40">
        <v>0</v>
      </c>
      <c r="P40" s="88">
        <f>MAX(K40:K49)</f>
        <v>0.48161999999999999</v>
      </c>
      <c r="Q40" s="88">
        <f>MAX(M40:M49)</f>
        <v>0</v>
      </c>
      <c r="R40" s="88"/>
    </row>
    <row r="41" spans="1:18">
      <c r="A41" s="3" t="s">
        <v>26</v>
      </c>
      <c r="B41">
        <v>0.5</v>
      </c>
      <c r="C41" s="3" t="s">
        <v>19</v>
      </c>
      <c r="D41" s="3" t="s">
        <v>20</v>
      </c>
      <c r="E41" s="3" t="s">
        <v>21</v>
      </c>
      <c r="F41">
        <v>4.6600000000000003E-2</v>
      </c>
      <c r="G41">
        <v>0.64300000000000002</v>
      </c>
      <c r="H41">
        <v>3.7000000000000002E-3</v>
      </c>
      <c r="I41">
        <v>6.79E-3</v>
      </c>
      <c r="J41">
        <v>3.3500000000000001E-3</v>
      </c>
      <c r="K41">
        <v>0.16011</v>
      </c>
      <c r="L41">
        <v>0.64300000000000002</v>
      </c>
      <c r="M41" s="3" t="s">
        <v>27</v>
      </c>
      <c r="N41">
        <v>0.5</v>
      </c>
      <c r="P41" s="88"/>
      <c r="Q41" s="88"/>
      <c r="R41" s="88"/>
    </row>
    <row r="42" spans="1:18">
      <c r="A42" s="3" t="s">
        <v>26</v>
      </c>
      <c r="B42">
        <v>1</v>
      </c>
      <c r="C42" s="3" t="s">
        <v>19</v>
      </c>
      <c r="D42" s="3" t="s">
        <v>20</v>
      </c>
      <c r="E42" s="3" t="s">
        <v>21</v>
      </c>
      <c r="F42">
        <v>4.6600000000000003E-2</v>
      </c>
      <c r="G42">
        <v>0.64300000000000002</v>
      </c>
      <c r="H42">
        <v>3.7000000000000002E-3</v>
      </c>
      <c r="I42">
        <v>6.79E-3</v>
      </c>
      <c r="J42">
        <v>4.9399999999999999E-3</v>
      </c>
      <c r="K42">
        <v>-4.1140000000000003E-2</v>
      </c>
      <c r="L42">
        <v>0.64300000000000002</v>
      </c>
      <c r="M42" s="3" t="s">
        <v>27</v>
      </c>
      <c r="N42">
        <v>1</v>
      </c>
      <c r="P42" s="88"/>
      <c r="Q42" s="88"/>
      <c r="R42" s="88"/>
    </row>
    <row r="43" spans="1:18">
      <c r="A43" s="3" t="s">
        <v>26</v>
      </c>
      <c r="B43">
        <v>1.5</v>
      </c>
      <c r="C43" s="3" t="s">
        <v>19</v>
      </c>
      <c r="D43" s="3" t="s">
        <v>20</v>
      </c>
      <c r="E43" s="3" t="s">
        <v>21</v>
      </c>
      <c r="F43">
        <v>4.6600000000000003E-2</v>
      </c>
      <c r="G43">
        <v>0.64300000000000002</v>
      </c>
      <c r="H43">
        <v>3.7000000000000002E-3</v>
      </c>
      <c r="I43">
        <v>6.79E-3</v>
      </c>
      <c r="J43">
        <v>6.5300000000000002E-3</v>
      </c>
      <c r="K43">
        <v>0.20466999999999999</v>
      </c>
      <c r="L43">
        <v>0.64300000000000002</v>
      </c>
      <c r="M43" s="3" t="s">
        <v>27</v>
      </c>
      <c r="N43">
        <v>1.5</v>
      </c>
      <c r="P43" s="88"/>
      <c r="Q43" s="88"/>
      <c r="R43" s="88"/>
    </row>
    <row r="44" spans="1:18">
      <c r="A44" s="3" t="s">
        <v>26</v>
      </c>
      <c r="B44">
        <v>2</v>
      </c>
      <c r="C44" s="3" t="s">
        <v>19</v>
      </c>
      <c r="D44" s="3" t="s">
        <v>20</v>
      </c>
      <c r="E44" s="3" t="s">
        <v>21</v>
      </c>
      <c r="F44">
        <v>4.6600000000000003E-2</v>
      </c>
      <c r="G44">
        <v>0.64300000000000002</v>
      </c>
      <c r="H44">
        <v>3.7000000000000002E-3</v>
      </c>
      <c r="I44">
        <v>6.79E-3</v>
      </c>
      <c r="J44">
        <v>8.1200000000000005E-3</v>
      </c>
      <c r="K44">
        <v>0.45046999999999998</v>
      </c>
      <c r="L44">
        <v>0.64300000000000002</v>
      </c>
      <c r="M44" s="3" t="s">
        <v>27</v>
      </c>
      <c r="N44">
        <v>2</v>
      </c>
      <c r="P44" s="88"/>
      <c r="Q44" s="88"/>
      <c r="R44" s="88"/>
    </row>
    <row r="45" spans="1:18">
      <c r="A45" s="3" t="s">
        <v>26</v>
      </c>
      <c r="B45">
        <v>0</v>
      </c>
      <c r="C45" s="3" t="s">
        <v>19</v>
      </c>
      <c r="D45" s="3" t="s">
        <v>20</v>
      </c>
      <c r="E45" s="3" t="s">
        <v>23</v>
      </c>
      <c r="F45">
        <v>-6.5799999999999997E-2</v>
      </c>
      <c r="G45">
        <v>-0.50860000000000005</v>
      </c>
      <c r="H45">
        <v>-3.5999999999999999E-3</v>
      </c>
      <c r="I45">
        <v>2.3400000000000001E-3</v>
      </c>
      <c r="J45">
        <v>2.3000000000000001E-4</v>
      </c>
      <c r="K45">
        <v>-0.56925000000000003</v>
      </c>
      <c r="L45">
        <v>-0.50860000000000005</v>
      </c>
      <c r="M45" s="3" t="s">
        <v>27</v>
      </c>
      <c r="N45">
        <v>0</v>
      </c>
      <c r="P45" s="88">
        <f>MIN(K40:K49)</f>
        <v>-0.80440999999999996</v>
      </c>
      <c r="Q45" s="88">
        <f>MIN(M40:M49)</f>
        <v>0</v>
      </c>
      <c r="R45" s="12"/>
    </row>
    <row r="46" spans="1:18">
      <c r="A46" s="3" t="s">
        <v>26</v>
      </c>
      <c r="B46">
        <v>0.5</v>
      </c>
      <c r="C46" s="3" t="s">
        <v>19</v>
      </c>
      <c r="D46" s="3" t="s">
        <v>20</v>
      </c>
      <c r="E46" s="3" t="s">
        <v>23</v>
      </c>
      <c r="F46">
        <v>-6.5799999999999997E-2</v>
      </c>
      <c r="G46">
        <v>-0.50860000000000005</v>
      </c>
      <c r="H46">
        <v>-3.5999999999999999E-3</v>
      </c>
      <c r="I46">
        <v>2.3400000000000001E-3</v>
      </c>
      <c r="J46">
        <v>-4.4999999999999999E-4</v>
      </c>
      <c r="K46">
        <v>-0.31497999999999998</v>
      </c>
      <c r="L46">
        <v>-0.50860000000000005</v>
      </c>
      <c r="M46" s="3" t="s">
        <v>27</v>
      </c>
      <c r="N46">
        <v>0.5</v>
      </c>
      <c r="P46" s="88"/>
      <c r="Q46" s="88"/>
      <c r="R46" s="12"/>
    </row>
    <row r="47" spans="1:18">
      <c r="A47" s="3" t="s">
        <v>26</v>
      </c>
      <c r="B47">
        <v>1</v>
      </c>
      <c r="C47" s="3" t="s">
        <v>19</v>
      </c>
      <c r="D47" s="3" t="s">
        <v>20</v>
      </c>
      <c r="E47" s="3" t="s">
        <v>23</v>
      </c>
      <c r="F47">
        <v>-6.5799999999999997E-2</v>
      </c>
      <c r="G47">
        <v>-0.50860000000000005</v>
      </c>
      <c r="H47">
        <v>-3.5999999999999999E-3</v>
      </c>
      <c r="I47">
        <v>2.3400000000000001E-3</v>
      </c>
      <c r="J47">
        <v>-2.1900000000000001E-3</v>
      </c>
      <c r="K47">
        <v>-0.17079</v>
      </c>
      <c r="L47">
        <v>-0.50860000000000005</v>
      </c>
      <c r="M47" s="3" t="s">
        <v>27</v>
      </c>
      <c r="N47">
        <v>1</v>
      </c>
      <c r="P47" s="88"/>
      <c r="Q47" s="88"/>
      <c r="R47" s="12"/>
    </row>
    <row r="48" spans="1:18">
      <c r="A48" s="3" t="s">
        <v>26</v>
      </c>
      <c r="B48">
        <v>1.5</v>
      </c>
      <c r="C48" s="3" t="s">
        <v>19</v>
      </c>
      <c r="D48" s="3" t="s">
        <v>20</v>
      </c>
      <c r="E48" s="3" t="s">
        <v>23</v>
      </c>
      <c r="F48">
        <v>-6.5799999999999997E-2</v>
      </c>
      <c r="G48">
        <v>-0.50860000000000005</v>
      </c>
      <c r="H48">
        <v>-3.5999999999999999E-3</v>
      </c>
      <c r="I48">
        <v>2.3400000000000001E-3</v>
      </c>
      <c r="J48">
        <v>-3.9300000000000003E-3</v>
      </c>
      <c r="K48">
        <v>-0.4829</v>
      </c>
      <c r="L48">
        <v>-0.50860000000000005</v>
      </c>
      <c r="M48" s="3" t="s">
        <v>27</v>
      </c>
      <c r="N48">
        <v>1.5</v>
      </c>
      <c r="P48" s="88"/>
      <c r="Q48" s="88"/>
      <c r="R48" s="12"/>
    </row>
    <row r="49" spans="1:18">
      <c r="A49" s="3" t="s">
        <v>26</v>
      </c>
      <c r="B49">
        <v>2</v>
      </c>
      <c r="C49" s="3" t="s">
        <v>19</v>
      </c>
      <c r="D49" s="3" t="s">
        <v>20</v>
      </c>
      <c r="E49" s="3" t="s">
        <v>23</v>
      </c>
      <c r="F49">
        <v>-6.5799999999999997E-2</v>
      </c>
      <c r="G49">
        <v>-0.50860000000000005</v>
      </c>
      <c r="H49">
        <v>-3.5999999999999999E-3</v>
      </c>
      <c r="I49">
        <v>2.3400000000000001E-3</v>
      </c>
      <c r="J49">
        <v>-5.6699999999999997E-3</v>
      </c>
      <c r="K49">
        <v>-0.80440999999999996</v>
      </c>
      <c r="L49">
        <v>-0.50860000000000005</v>
      </c>
      <c r="M49" s="3" t="s">
        <v>27</v>
      </c>
      <c r="N49">
        <v>2</v>
      </c>
      <c r="P49" s="88"/>
      <c r="Q49" s="88"/>
      <c r="R49" s="12"/>
    </row>
    <row r="50" spans="1:18" s="14" customFormat="1">
      <c r="A50" s="13" t="s">
        <v>28</v>
      </c>
      <c r="B50" s="14">
        <v>0</v>
      </c>
      <c r="C50" s="13" t="s">
        <v>19</v>
      </c>
      <c r="D50" s="13" t="s">
        <v>20</v>
      </c>
      <c r="E50" s="13" t="s">
        <v>21</v>
      </c>
      <c r="F50" s="14">
        <v>9.6199999999999994E-2</v>
      </c>
      <c r="G50" s="14">
        <v>-1.0179</v>
      </c>
      <c r="H50" s="14">
        <v>3.1730000000000001E-4</v>
      </c>
      <c r="I50" s="14">
        <v>-7.1940000000000004E-2</v>
      </c>
      <c r="J50" s="14">
        <v>1.7600000000000001E-3</v>
      </c>
      <c r="K50" s="14">
        <v>-0.18715999999999999</v>
      </c>
      <c r="L50" s="14">
        <v>-1.0179</v>
      </c>
      <c r="M50" s="13" t="s">
        <v>29</v>
      </c>
      <c r="N50" s="14">
        <v>0</v>
      </c>
      <c r="P50" s="88">
        <f>MAX(K50:K58)</f>
        <v>0.53749000000000002</v>
      </c>
      <c r="Q50" s="88">
        <f>VLOOKUP(P50,$K$4:$N$197,2,FALSE)</f>
        <v>5.16E-2</v>
      </c>
    </row>
    <row r="51" spans="1:18" s="14" customFormat="1">
      <c r="A51" s="13" t="s">
        <v>28</v>
      </c>
      <c r="B51" s="14">
        <v>0.5</v>
      </c>
      <c r="C51" s="13" t="s">
        <v>19</v>
      </c>
      <c r="D51" s="13" t="s">
        <v>20</v>
      </c>
      <c r="E51" s="13" t="s">
        <v>21</v>
      </c>
      <c r="F51" s="14">
        <v>9.6199999999999994E-2</v>
      </c>
      <c r="G51" s="14">
        <v>-0.66139999999999999</v>
      </c>
      <c r="H51" s="14">
        <v>3.1730000000000001E-4</v>
      </c>
      <c r="I51" s="14">
        <v>-7.1940000000000004E-2</v>
      </c>
      <c r="J51" s="14">
        <v>1.6100000000000001E-3</v>
      </c>
      <c r="K51" s="14">
        <v>0.23264000000000001</v>
      </c>
      <c r="L51" s="14">
        <v>-0.66139999999999999</v>
      </c>
      <c r="M51" s="13" t="s">
        <v>29</v>
      </c>
      <c r="N51" s="14">
        <v>0.5</v>
      </c>
      <c r="P51" s="88"/>
      <c r="Q51" s="88"/>
    </row>
    <row r="52" spans="1:18" s="14" customFormat="1">
      <c r="A52" s="13" t="s">
        <v>28</v>
      </c>
      <c r="B52" s="14">
        <v>1</v>
      </c>
      <c r="C52" s="13" t="s">
        <v>19</v>
      </c>
      <c r="D52" s="13" t="s">
        <v>20</v>
      </c>
      <c r="E52" s="13" t="s">
        <v>21</v>
      </c>
      <c r="F52" s="14">
        <v>9.6199999999999994E-2</v>
      </c>
      <c r="G52" s="14">
        <v>-0.3049</v>
      </c>
      <c r="H52" s="14">
        <v>3.1730000000000001E-4</v>
      </c>
      <c r="I52" s="14">
        <v>-7.1940000000000004E-2</v>
      </c>
      <c r="J52" s="14">
        <v>1.4599999999999999E-3</v>
      </c>
      <c r="K52" s="14">
        <v>0.47419</v>
      </c>
      <c r="L52" s="14">
        <v>-0.3049</v>
      </c>
      <c r="M52" s="13" t="s">
        <v>29</v>
      </c>
      <c r="N52" s="14">
        <v>1</v>
      </c>
      <c r="P52" s="88"/>
      <c r="Q52" s="88"/>
    </row>
    <row r="53" spans="1:18" s="14" customFormat="1">
      <c r="A53" s="13" t="s">
        <v>28</v>
      </c>
      <c r="B53" s="14">
        <v>1.5</v>
      </c>
      <c r="C53" s="13" t="s">
        <v>19</v>
      </c>
      <c r="D53" s="13" t="s">
        <v>20</v>
      </c>
      <c r="E53" s="13" t="s">
        <v>21</v>
      </c>
      <c r="F53" s="14">
        <v>9.6199999999999994E-2</v>
      </c>
      <c r="G53" s="14">
        <v>5.16E-2</v>
      </c>
      <c r="H53" s="14">
        <v>3.1730000000000001E-4</v>
      </c>
      <c r="I53" s="14">
        <v>-7.1940000000000004E-2</v>
      </c>
      <c r="J53" s="14">
        <v>1.32E-3</v>
      </c>
      <c r="K53" s="14">
        <v>0.53749000000000002</v>
      </c>
      <c r="L53" s="14">
        <v>5.16E-2</v>
      </c>
      <c r="M53" s="13" t="s">
        <v>29</v>
      </c>
      <c r="N53" s="14">
        <v>1.5</v>
      </c>
      <c r="P53" s="88"/>
      <c r="Q53" s="88"/>
    </row>
    <row r="54" spans="1:18" s="14" customFormat="1">
      <c r="A54" s="13" t="s">
        <v>28</v>
      </c>
      <c r="B54" s="14">
        <v>2</v>
      </c>
      <c r="C54" s="13" t="s">
        <v>19</v>
      </c>
      <c r="D54" s="13" t="s">
        <v>20</v>
      </c>
      <c r="E54" s="13" t="s">
        <v>21</v>
      </c>
      <c r="F54" s="14">
        <v>9.6199999999999994E-2</v>
      </c>
      <c r="G54" s="14">
        <v>0.40810000000000002</v>
      </c>
      <c r="H54" s="14">
        <v>3.1730000000000001E-4</v>
      </c>
      <c r="I54" s="14">
        <v>-7.1940000000000004E-2</v>
      </c>
      <c r="J54" s="14">
        <v>1.17E-3</v>
      </c>
      <c r="K54" s="14">
        <v>0.44555</v>
      </c>
      <c r="L54" s="14">
        <v>0.40810000000000002</v>
      </c>
      <c r="M54" s="13" t="s">
        <v>29</v>
      </c>
      <c r="N54" s="14">
        <v>2</v>
      </c>
      <c r="P54" s="88"/>
      <c r="Q54" s="88"/>
    </row>
    <row r="55" spans="1:18" s="14" customFormat="1">
      <c r="A55" s="13" t="s">
        <v>28</v>
      </c>
      <c r="B55" s="14">
        <v>2.5</v>
      </c>
      <c r="C55" s="13" t="s">
        <v>19</v>
      </c>
      <c r="D55" s="13" t="s">
        <v>20</v>
      </c>
      <c r="E55" s="13" t="s">
        <v>21</v>
      </c>
      <c r="F55" s="14">
        <v>9.6199999999999994E-2</v>
      </c>
      <c r="G55" s="14">
        <v>0.76459999999999995</v>
      </c>
      <c r="H55" s="14">
        <v>3.1730000000000001E-4</v>
      </c>
      <c r="I55" s="14">
        <v>-7.1940000000000004E-2</v>
      </c>
      <c r="J55" s="14">
        <v>1.0200000000000001E-3</v>
      </c>
      <c r="K55" s="14">
        <v>0.40366999999999997</v>
      </c>
      <c r="L55" s="14">
        <v>0.76459999999999995</v>
      </c>
      <c r="M55" s="13" t="s">
        <v>29</v>
      </c>
      <c r="N55" s="14">
        <v>2.5</v>
      </c>
      <c r="P55" s="88"/>
      <c r="Q55" s="88"/>
    </row>
    <row r="56" spans="1:18" s="14" customFormat="1">
      <c r="A56" s="13" t="s">
        <v>28</v>
      </c>
      <c r="B56" s="14">
        <v>3</v>
      </c>
      <c r="C56" s="13" t="s">
        <v>19</v>
      </c>
      <c r="D56" s="13" t="s">
        <v>20</v>
      </c>
      <c r="E56" s="13" t="s">
        <v>21</v>
      </c>
      <c r="F56" s="14">
        <v>9.6199999999999994E-2</v>
      </c>
      <c r="G56" s="14">
        <v>1.1211</v>
      </c>
      <c r="H56" s="14">
        <v>3.1730000000000001E-4</v>
      </c>
      <c r="I56" s="14">
        <v>-7.1940000000000004E-2</v>
      </c>
      <c r="J56" s="14">
        <v>9.2000000000000003E-4</v>
      </c>
      <c r="K56" s="14">
        <v>0.18476999999999999</v>
      </c>
      <c r="L56" s="14">
        <v>1.1211</v>
      </c>
      <c r="M56" s="13" t="s">
        <v>29</v>
      </c>
      <c r="N56" s="14">
        <v>3</v>
      </c>
      <c r="P56" s="88"/>
      <c r="Q56" s="88"/>
    </row>
    <row r="57" spans="1:18" s="14" customFormat="1">
      <c r="A57" s="13" t="s">
        <v>28</v>
      </c>
      <c r="B57" s="14">
        <v>3.5</v>
      </c>
      <c r="C57" s="13" t="s">
        <v>19</v>
      </c>
      <c r="D57" s="13" t="s">
        <v>20</v>
      </c>
      <c r="E57" s="13" t="s">
        <v>21</v>
      </c>
      <c r="F57" s="14">
        <v>9.6199999999999994E-2</v>
      </c>
      <c r="G57" s="14">
        <v>1.4776</v>
      </c>
      <c r="H57" s="14">
        <v>3.1730000000000001E-4</v>
      </c>
      <c r="I57" s="14">
        <v>-7.1940000000000004E-2</v>
      </c>
      <c r="J57" s="14">
        <v>9.1E-4</v>
      </c>
      <c r="K57" s="14">
        <v>-0.21238000000000001</v>
      </c>
      <c r="L57" s="14">
        <v>1.4776</v>
      </c>
      <c r="M57" s="13" t="s">
        <v>29</v>
      </c>
      <c r="N57" s="14">
        <v>3.5</v>
      </c>
      <c r="P57" s="88"/>
      <c r="Q57" s="88"/>
    </row>
    <row r="58" spans="1:18" s="14" customFormat="1">
      <c r="A58" s="13" t="s">
        <v>28</v>
      </c>
      <c r="B58" s="14">
        <v>4</v>
      </c>
      <c r="C58" s="13" t="s">
        <v>19</v>
      </c>
      <c r="D58" s="13" t="s">
        <v>20</v>
      </c>
      <c r="E58" s="13" t="s">
        <v>21</v>
      </c>
      <c r="F58" s="14">
        <v>9.6199999999999994E-2</v>
      </c>
      <c r="G58" s="14">
        <v>1.8341000000000001</v>
      </c>
      <c r="H58" s="14">
        <v>3.1730000000000001E-4</v>
      </c>
      <c r="I58" s="14">
        <v>-7.1940000000000004E-2</v>
      </c>
      <c r="J58" s="14">
        <v>8.8999999999999995E-4</v>
      </c>
      <c r="K58" s="14">
        <v>-0.78778000000000004</v>
      </c>
      <c r="L58" s="14">
        <v>1.8341000000000001</v>
      </c>
      <c r="M58" s="13" t="s">
        <v>29</v>
      </c>
      <c r="N58" s="14">
        <v>4</v>
      </c>
      <c r="P58" s="88"/>
      <c r="Q58" s="88"/>
    </row>
    <row r="59" spans="1:18" s="14" customFormat="1">
      <c r="A59" s="13" t="s">
        <v>28</v>
      </c>
      <c r="B59" s="14">
        <v>0</v>
      </c>
      <c r="C59" s="13" t="s">
        <v>19</v>
      </c>
      <c r="D59" s="13" t="s">
        <v>20</v>
      </c>
      <c r="E59" s="13" t="s">
        <v>23</v>
      </c>
      <c r="F59" s="14">
        <v>-0.11700000000000001</v>
      </c>
      <c r="G59" s="14">
        <v>-1.5228999999999999</v>
      </c>
      <c r="H59" s="14">
        <v>-2.9100000000000003E-4</v>
      </c>
      <c r="I59" s="14">
        <v>-8.4070000000000006E-2</v>
      </c>
      <c r="J59" s="14">
        <v>-3.0200000000000001E-3</v>
      </c>
      <c r="K59" s="14">
        <v>-1.17557</v>
      </c>
      <c r="L59" s="14">
        <v>-1.5228999999999999</v>
      </c>
      <c r="M59" s="13" t="s">
        <v>29</v>
      </c>
      <c r="N59" s="14">
        <v>0</v>
      </c>
      <c r="P59" s="88">
        <f>MIN(K59:K67)</f>
        <v>-1.81976</v>
      </c>
      <c r="Q59" s="88">
        <f>VLOOKUP(P59,$K$4:$N$197,2,FALSE)</f>
        <v>1.3290999999999999</v>
      </c>
    </row>
    <row r="60" spans="1:18" s="14" customFormat="1">
      <c r="A60" s="13" t="s">
        <v>28</v>
      </c>
      <c r="B60" s="14">
        <v>0.5</v>
      </c>
      <c r="C60" s="13" t="s">
        <v>19</v>
      </c>
      <c r="D60" s="13" t="s">
        <v>20</v>
      </c>
      <c r="E60" s="13" t="s">
        <v>23</v>
      </c>
      <c r="F60" s="14">
        <v>-0.11700000000000001</v>
      </c>
      <c r="G60" s="14">
        <v>-1.1664000000000001</v>
      </c>
      <c r="H60" s="14">
        <v>-2.9100000000000003E-4</v>
      </c>
      <c r="I60" s="14">
        <v>-8.4070000000000006E-2</v>
      </c>
      <c r="J60" s="14">
        <v>-2.8999999999999998E-3</v>
      </c>
      <c r="K60" s="14">
        <v>-0.50322</v>
      </c>
      <c r="L60" s="14">
        <v>-1.1664000000000001</v>
      </c>
      <c r="M60" s="13" t="s">
        <v>29</v>
      </c>
      <c r="N60" s="14">
        <v>0.5</v>
      </c>
      <c r="P60" s="88"/>
      <c r="Q60" s="88"/>
    </row>
    <row r="61" spans="1:18" s="14" customFormat="1">
      <c r="A61" s="13" t="s">
        <v>28</v>
      </c>
      <c r="B61" s="14">
        <v>1</v>
      </c>
      <c r="C61" s="13" t="s">
        <v>19</v>
      </c>
      <c r="D61" s="13" t="s">
        <v>20</v>
      </c>
      <c r="E61" s="13" t="s">
        <v>23</v>
      </c>
      <c r="F61" s="14">
        <v>-0.11700000000000001</v>
      </c>
      <c r="G61" s="14">
        <v>-0.80989999999999995</v>
      </c>
      <c r="H61" s="14">
        <v>-2.9100000000000003E-4</v>
      </c>
      <c r="I61" s="14">
        <v>-8.4070000000000006E-2</v>
      </c>
      <c r="J61" s="14">
        <v>-2.7699999999999999E-3</v>
      </c>
      <c r="K61" s="14">
        <v>-9.1199999999999996E-3</v>
      </c>
      <c r="L61" s="14">
        <v>-0.80989999999999995</v>
      </c>
      <c r="M61" s="13" t="s">
        <v>29</v>
      </c>
      <c r="N61" s="14">
        <v>1</v>
      </c>
      <c r="P61" s="88"/>
      <c r="Q61" s="88"/>
    </row>
    <row r="62" spans="1:18" s="14" customFormat="1">
      <c r="A62" s="13" t="s">
        <v>28</v>
      </c>
      <c r="B62" s="14">
        <v>1.5</v>
      </c>
      <c r="C62" s="13" t="s">
        <v>19</v>
      </c>
      <c r="D62" s="13" t="s">
        <v>20</v>
      </c>
      <c r="E62" s="13" t="s">
        <v>23</v>
      </c>
      <c r="F62" s="14">
        <v>-0.11700000000000001</v>
      </c>
      <c r="G62" s="14">
        <v>-0.45340000000000003</v>
      </c>
      <c r="H62" s="14">
        <v>-2.9100000000000003E-4</v>
      </c>
      <c r="I62" s="14">
        <v>-8.4070000000000006E-2</v>
      </c>
      <c r="J62" s="14">
        <v>-2.65E-3</v>
      </c>
      <c r="K62" s="14">
        <v>0.30565999999999999</v>
      </c>
      <c r="L62" s="14">
        <v>-0.45340000000000003</v>
      </c>
      <c r="M62" s="13" t="s">
        <v>29</v>
      </c>
      <c r="N62" s="14">
        <v>1.5</v>
      </c>
      <c r="P62" s="88"/>
      <c r="Q62" s="88"/>
    </row>
    <row r="63" spans="1:18" s="14" customFormat="1">
      <c r="A63" s="13" t="s">
        <v>28</v>
      </c>
      <c r="B63" s="14">
        <v>2</v>
      </c>
      <c r="C63" s="13" t="s">
        <v>19</v>
      </c>
      <c r="D63" s="13" t="s">
        <v>20</v>
      </c>
      <c r="E63" s="13" t="s">
        <v>23</v>
      </c>
      <c r="F63" s="14">
        <v>-0.11700000000000001</v>
      </c>
      <c r="G63" s="14">
        <v>-9.69E-2</v>
      </c>
      <c r="H63" s="14">
        <v>-2.9100000000000003E-4</v>
      </c>
      <c r="I63" s="14">
        <v>-8.4070000000000006E-2</v>
      </c>
      <c r="J63" s="14">
        <v>-2.5200000000000001E-3</v>
      </c>
      <c r="K63" s="14">
        <v>0.42227999999999999</v>
      </c>
      <c r="L63" s="14">
        <v>-9.69E-2</v>
      </c>
      <c r="M63" s="13" t="s">
        <v>29</v>
      </c>
      <c r="N63" s="14">
        <v>2</v>
      </c>
      <c r="P63" s="88"/>
      <c r="Q63" s="88"/>
    </row>
    <row r="64" spans="1:18" s="14" customFormat="1">
      <c r="A64" s="13" t="s">
        <v>28</v>
      </c>
      <c r="B64" s="14">
        <v>2.5</v>
      </c>
      <c r="C64" s="13" t="s">
        <v>19</v>
      </c>
      <c r="D64" s="13" t="s">
        <v>20</v>
      </c>
      <c r="E64" s="13" t="s">
        <v>23</v>
      </c>
      <c r="F64" s="14">
        <v>-0.11700000000000001</v>
      </c>
      <c r="G64" s="14">
        <v>0.2596</v>
      </c>
      <c r="H64" s="14">
        <v>-2.9100000000000003E-4</v>
      </c>
      <c r="I64" s="14">
        <v>-8.4070000000000006E-2</v>
      </c>
      <c r="J64" s="14">
        <v>-2.3999999999999998E-3</v>
      </c>
      <c r="K64" s="14">
        <v>0.12934000000000001</v>
      </c>
      <c r="L64" s="14">
        <v>0.2596</v>
      </c>
      <c r="M64" s="13" t="s">
        <v>29</v>
      </c>
      <c r="N64" s="14">
        <v>2.5</v>
      </c>
      <c r="P64" s="88"/>
      <c r="Q64" s="88"/>
    </row>
    <row r="65" spans="1:17" s="14" customFormat="1">
      <c r="A65" s="13" t="s">
        <v>28</v>
      </c>
      <c r="B65" s="14">
        <v>3</v>
      </c>
      <c r="C65" s="13" t="s">
        <v>19</v>
      </c>
      <c r="D65" s="13" t="s">
        <v>20</v>
      </c>
      <c r="E65" s="13" t="s">
        <v>23</v>
      </c>
      <c r="F65" s="14">
        <v>-0.11700000000000001</v>
      </c>
      <c r="G65" s="14">
        <v>0.61609999999999998</v>
      </c>
      <c r="H65" s="14">
        <v>-2.9100000000000003E-4</v>
      </c>
      <c r="I65" s="14">
        <v>-8.4070000000000006E-2</v>
      </c>
      <c r="J65" s="14">
        <v>-2.2699999999999999E-3</v>
      </c>
      <c r="K65" s="14">
        <v>-0.34211000000000003</v>
      </c>
      <c r="L65" s="14">
        <v>0.61609999999999998</v>
      </c>
      <c r="M65" s="13" t="s">
        <v>29</v>
      </c>
      <c r="N65" s="14">
        <v>3</v>
      </c>
      <c r="P65" s="88"/>
      <c r="Q65" s="88"/>
    </row>
    <row r="66" spans="1:17" s="14" customFormat="1">
      <c r="A66" s="13" t="s">
        <v>28</v>
      </c>
      <c r="B66" s="14">
        <v>3.5</v>
      </c>
      <c r="C66" s="13" t="s">
        <v>19</v>
      </c>
      <c r="D66" s="13" t="s">
        <v>20</v>
      </c>
      <c r="E66" s="13" t="s">
        <v>23</v>
      </c>
      <c r="F66" s="14">
        <v>-0.11700000000000001</v>
      </c>
      <c r="G66" s="14">
        <v>0.97260000000000002</v>
      </c>
      <c r="H66" s="14">
        <v>-2.9100000000000003E-4</v>
      </c>
      <c r="I66" s="14">
        <v>-8.4070000000000006E-2</v>
      </c>
      <c r="J66" s="14">
        <v>-2.15E-3</v>
      </c>
      <c r="K66" s="14">
        <v>-0.99180999999999997</v>
      </c>
      <c r="L66" s="14">
        <v>0.97260000000000002</v>
      </c>
      <c r="M66" s="13" t="s">
        <v>29</v>
      </c>
      <c r="N66" s="14">
        <v>3.5</v>
      </c>
      <c r="P66" s="88"/>
      <c r="Q66" s="88"/>
    </row>
    <row r="67" spans="1:17" s="14" customFormat="1">
      <c r="A67" s="13" t="s">
        <v>28</v>
      </c>
      <c r="B67" s="14">
        <v>4</v>
      </c>
      <c r="C67" s="13" t="s">
        <v>19</v>
      </c>
      <c r="D67" s="13" t="s">
        <v>20</v>
      </c>
      <c r="E67" s="13" t="s">
        <v>23</v>
      </c>
      <c r="F67" s="14">
        <v>-0.11700000000000001</v>
      </c>
      <c r="G67" s="14">
        <v>1.3290999999999999</v>
      </c>
      <c r="H67" s="14">
        <v>-2.9100000000000003E-4</v>
      </c>
      <c r="I67" s="14">
        <v>-8.4070000000000006E-2</v>
      </c>
      <c r="J67" s="14">
        <v>-2.16E-3</v>
      </c>
      <c r="K67" s="14">
        <v>-1.81976</v>
      </c>
      <c r="L67" s="14">
        <v>1.3290999999999999</v>
      </c>
      <c r="M67" s="13" t="s">
        <v>29</v>
      </c>
      <c r="N67" s="14">
        <v>4</v>
      </c>
      <c r="P67" s="88"/>
      <c r="Q67" s="88"/>
    </row>
    <row r="68" spans="1:17">
      <c r="A68" s="3" t="s">
        <v>30</v>
      </c>
      <c r="B68">
        <v>0</v>
      </c>
      <c r="C68" s="3" t="s">
        <v>19</v>
      </c>
      <c r="D68" s="3" t="s">
        <v>20</v>
      </c>
      <c r="E68" s="3" t="s">
        <v>21</v>
      </c>
      <c r="F68">
        <v>9.3799999999999994E-2</v>
      </c>
      <c r="G68">
        <v>-2.0190000000000001</v>
      </c>
      <c r="H68">
        <v>1.9349999999999999E-4</v>
      </c>
      <c r="I68">
        <v>0.38151000000000002</v>
      </c>
      <c r="J68">
        <v>1.6000000000000001E-4</v>
      </c>
      <c r="K68">
        <v>-4.7399999999999998E-2</v>
      </c>
      <c r="L68">
        <v>-2.0190000000000001</v>
      </c>
      <c r="M68" s="3" t="s">
        <v>31</v>
      </c>
      <c r="N68">
        <v>0</v>
      </c>
      <c r="P68" s="88">
        <f>MAX(K68:K76)</f>
        <v>1.51783</v>
      </c>
      <c r="Q68" s="88">
        <f t="shared" ref="Q68" si="0">VLOOKUP(P68,$K$4:$N$197,2,FALSE)</f>
        <v>-5.8500000000000003E-2</v>
      </c>
    </row>
    <row r="69" spans="1:17">
      <c r="A69" s="3" t="s">
        <v>30</v>
      </c>
      <c r="B69">
        <v>0.5</v>
      </c>
      <c r="C69" s="3" t="s">
        <v>19</v>
      </c>
      <c r="D69" s="3" t="s">
        <v>20</v>
      </c>
      <c r="E69" s="3" t="s">
        <v>21</v>
      </c>
      <c r="F69">
        <v>9.3799999999999994E-2</v>
      </c>
      <c r="G69">
        <v>-1.3654999999999999</v>
      </c>
      <c r="H69">
        <v>1.9349999999999999E-4</v>
      </c>
      <c r="I69">
        <v>0.38151000000000002</v>
      </c>
      <c r="J69">
        <v>1.6000000000000001E-4</v>
      </c>
      <c r="K69">
        <v>0.79871999999999999</v>
      </c>
      <c r="L69">
        <v>-1.3654999999999999</v>
      </c>
      <c r="M69" s="3" t="s">
        <v>31</v>
      </c>
      <c r="N69">
        <v>0.5</v>
      </c>
      <c r="P69" s="88"/>
      <c r="Q69" s="88"/>
    </row>
    <row r="70" spans="1:17">
      <c r="A70" s="3" t="s">
        <v>30</v>
      </c>
      <c r="B70">
        <v>1</v>
      </c>
      <c r="C70" s="3" t="s">
        <v>19</v>
      </c>
      <c r="D70" s="3" t="s">
        <v>20</v>
      </c>
      <c r="E70" s="3" t="s">
        <v>21</v>
      </c>
      <c r="F70">
        <v>9.3799999999999994E-2</v>
      </c>
      <c r="G70">
        <v>-0.71199999999999997</v>
      </c>
      <c r="H70">
        <v>1.9349999999999999E-4</v>
      </c>
      <c r="I70">
        <v>0.38151000000000002</v>
      </c>
      <c r="J70">
        <v>1.4999999999999999E-4</v>
      </c>
      <c r="K70">
        <v>1.3181</v>
      </c>
      <c r="L70">
        <v>-0.71199999999999997</v>
      </c>
      <c r="M70" s="3" t="s">
        <v>31</v>
      </c>
      <c r="N70">
        <v>1</v>
      </c>
      <c r="P70" s="88"/>
      <c r="Q70" s="88"/>
    </row>
    <row r="71" spans="1:17">
      <c r="A71" s="3" t="s">
        <v>30</v>
      </c>
      <c r="B71">
        <v>1.5</v>
      </c>
      <c r="C71" s="3" t="s">
        <v>19</v>
      </c>
      <c r="D71" s="3" t="s">
        <v>20</v>
      </c>
      <c r="E71" s="3" t="s">
        <v>21</v>
      </c>
      <c r="F71">
        <v>9.3799999999999994E-2</v>
      </c>
      <c r="G71">
        <v>-5.8500000000000003E-2</v>
      </c>
      <c r="H71">
        <v>1.9349999999999999E-4</v>
      </c>
      <c r="I71">
        <v>0.38151000000000002</v>
      </c>
      <c r="J71">
        <v>2.3000000000000001E-4</v>
      </c>
      <c r="K71">
        <v>1.51783</v>
      </c>
      <c r="L71">
        <v>-5.8500000000000003E-2</v>
      </c>
      <c r="M71" s="3" t="s">
        <v>31</v>
      </c>
      <c r="N71">
        <v>1.5</v>
      </c>
      <c r="P71" s="88"/>
      <c r="Q71" s="88"/>
    </row>
    <row r="72" spans="1:17">
      <c r="A72" s="3" t="s">
        <v>30</v>
      </c>
      <c r="B72">
        <v>2</v>
      </c>
      <c r="C72" s="3" t="s">
        <v>19</v>
      </c>
      <c r="D72" s="3" t="s">
        <v>20</v>
      </c>
      <c r="E72" s="3" t="s">
        <v>21</v>
      </c>
      <c r="F72">
        <v>9.3799999999999994E-2</v>
      </c>
      <c r="G72">
        <v>0.59499999999999997</v>
      </c>
      <c r="H72">
        <v>1.9349999999999999E-4</v>
      </c>
      <c r="I72">
        <v>0.38151000000000002</v>
      </c>
      <c r="J72">
        <v>3.6999999999999999E-4</v>
      </c>
      <c r="K72">
        <v>1.4269700000000001</v>
      </c>
      <c r="L72">
        <v>0.59499999999999997</v>
      </c>
      <c r="M72" s="3" t="s">
        <v>31</v>
      </c>
      <c r="N72">
        <v>2</v>
      </c>
      <c r="P72" s="88"/>
      <c r="Q72" s="88"/>
    </row>
    <row r="73" spans="1:17">
      <c r="A73" s="3" t="s">
        <v>30</v>
      </c>
      <c r="B73">
        <v>2.5</v>
      </c>
      <c r="C73" s="3" t="s">
        <v>19</v>
      </c>
      <c r="D73" s="3" t="s">
        <v>20</v>
      </c>
      <c r="E73" s="3" t="s">
        <v>21</v>
      </c>
      <c r="F73">
        <v>9.3799999999999994E-2</v>
      </c>
      <c r="G73">
        <v>1.2484999999999999</v>
      </c>
      <c r="H73">
        <v>1.9349999999999999E-4</v>
      </c>
      <c r="I73">
        <v>0.38151000000000002</v>
      </c>
      <c r="J73">
        <v>5.0000000000000001E-4</v>
      </c>
      <c r="K73">
        <v>1.11337</v>
      </c>
      <c r="L73">
        <v>1.2484999999999999</v>
      </c>
      <c r="M73" s="3" t="s">
        <v>31</v>
      </c>
      <c r="N73">
        <v>2.5</v>
      </c>
      <c r="P73" s="88"/>
      <c r="Q73" s="88"/>
    </row>
    <row r="74" spans="1:17">
      <c r="A74" s="3" t="s">
        <v>30</v>
      </c>
      <c r="B74">
        <v>3</v>
      </c>
      <c r="C74" s="3" t="s">
        <v>19</v>
      </c>
      <c r="D74" s="3" t="s">
        <v>20</v>
      </c>
      <c r="E74" s="3" t="s">
        <v>21</v>
      </c>
      <c r="F74">
        <v>9.3799999999999994E-2</v>
      </c>
      <c r="G74">
        <v>1.9019999999999999</v>
      </c>
      <c r="H74">
        <v>1.9349999999999999E-4</v>
      </c>
      <c r="I74">
        <v>0.38151000000000002</v>
      </c>
      <c r="J74">
        <v>6.3000000000000003E-4</v>
      </c>
      <c r="K74">
        <v>0.71860999999999997</v>
      </c>
      <c r="L74">
        <v>1.9019999999999999</v>
      </c>
      <c r="M74" s="3" t="s">
        <v>31</v>
      </c>
      <c r="N74">
        <v>3</v>
      </c>
      <c r="P74" s="88"/>
      <c r="Q74" s="88"/>
    </row>
    <row r="75" spans="1:17">
      <c r="A75" s="3" t="s">
        <v>30</v>
      </c>
      <c r="B75">
        <v>3.5</v>
      </c>
      <c r="C75" s="3" t="s">
        <v>19</v>
      </c>
      <c r="D75" s="3" t="s">
        <v>20</v>
      </c>
      <c r="E75" s="3" t="s">
        <v>21</v>
      </c>
      <c r="F75">
        <v>9.3799999999999994E-2</v>
      </c>
      <c r="G75">
        <v>2.5554999999999999</v>
      </c>
      <c r="H75">
        <v>1.9349999999999999E-4</v>
      </c>
      <c r="I75">
        <v>0.38151000000000002</v>
      </c>
      <c r="J75">
        <v>7.6999999999999996E-4</v>
      </c>
      <c r="K75">
        <v>-2.8999999999999998E-3</v>
      </c>
      <c r="L75">
        <v>2.5554999999999999</v>
      </c>
      <c r="M75" s="3" t="s">
        <v>31</v>
      </c>
      <c r="N75">
        <v>3.5</v>
      </c>
      <c r="P75" s="88"/>
      <c r="Q75" s="88"/>
    </row>
    <row r="76" spans="1:17">
      <c r="A76" s="3" t="s">
        <v>30</v>
      </c>
      <c r="B76">
        <v>4</v>
      </c>
      <c r="C76" s="3" t="s">
        <v>19</v>
      </c>
      <c r="D76" s="3" t="s">
        <v>20</v>
      </c>
      <c r="E76" s="3" t="s">
        <v>21</v>
      </c>
      <c r="F76">
        <v>9.3799999999999994E-2</v>
      </c>
      <c r="G76">
        <v>3.2090000000000001</v>
      </c>
      <c r="H76">
        <v>1.9349999999999999E-4</v>
      </c>
      <c r="I76">
        <v>0.38151000000000002</v>
      </c>
      <c r="J76">
        <v>8.9999999999999998E-4</v>
      </c>
      <c r="K76">
        <v>-1.0511600000000001</v>
      </c>
      <c r="L76">
        <v>3.2090000000000001</v>
      </c>
      <c r="M76" s="3" t="s">
        <v>31</v>
      </c>
      <c r="N76">
        <v>4</v>
      </c>
      <c r="P76" s="88"/>
      <c r="Q76" s="88"/>
    </row>
    <row r="77" spans="1:17">
      <c r="A77" s="3" t="s">
        <v>30</v>
      </c>
      <c r="B77">
        <v>0</v>
      </c>
      <c r="C77" s="3" t="s">
        <v>19</v>
      </c>
      <c r="D77" s="3" t="s">
        <v>20</v>
      </c>
      <c r="E77" s="3" t="s">
        <v>23</v>
      </c>
      <c r="F77">
        <v>-0.13600000000000001</v>
      </c>
      <c r="G77">
        <v>-2.8047</v>
      </c>
      <c r="H77">
        <v>-2.6600000000000001E-4</v>
      </c>
      <c r="I77">
        <v>0.28472999999999998</v>
      </c>
      <c r="J77">
        <v>-2.7999999999999998E-4</v>
      </c>
      <c r="K77">
        <v>-1.8140799999999999</v>
      </c>
      <c r="L77">
        <v>-2.8047</v>
      </c>
      <c r="M77" s="3" t="s">
        <v>31</v>
      </c>
      <c r="N77">
        <v>0</v>
      </c>
      <c r="P77" s="88">
        <f>MIN(K77:K85)</f>
        <v>-2.4274200000000001</v>
      </c>
      <c r="Q77" s="88">
        <f t="shared" ref="Q77" si="1">VLOOKUP(P77,$K$4:$N$197,2,FALSE)</f>
        <v>2.4232999999999998</v>
      </c>
    </row>
    <row r="78" spans="1:17">
      <c r="A78" s="3" t="s">
        <v>30</v>
      </c>
      <c r="B78">
        <v>0.5</v>
      </c>
      <c r="C78" s="3" t="s">
        <v>19</v>
      </c>
      <c r="D78" s="3" t="s">
        <v>20</v>
      </c>
      <c r="E78" s="3" t="s">
        <v>23</v>
      </c>
      <c r="F78">
        <v>-0.13600000000000001</v>
      </c>
      <c r="G78">
        <v>-2.1511999999999998</v>
      </c>
      <c r="H78">
        <v>-2.6600000000000001E-4</v>
      </c>
      <c r="I78">
        <v>0.28472999999999998</v>
      </c>
      <c r="J78">
        <v>-3.1E-4</v>
      </c>
      <c r="K78">
        <v>-0.57508999999999999</v>
      </c>
      <c r="L78">
        <v>-2.1511999999999998</v>
      </c>
      <c r="M78" s="3" t="s">
        <v>31</v>
      </c>
      <c r="N78">
        <v>0.5</v>
      </c>
      <c r="P78" s="88"/>
      <c r="Q78" s="88"/>
    </row>
    <row r="79" spans="1:17">
      <c r="A79" s="3" t="s">
        <v>30</v>
      </c>
      <c r="B79">
        <v>1</v>
      </c>
      <c r="C79" s="3" t="s">
        <v>19</v>
      </c>
      <c r="D79" s="3" t="s">
        <v>20</v>
      </c>
      <c r="E79" s="3" t="s">
        <v>23</v>
      </c>
      <c r="F79">
        <v>-0.13600000000000001</v>
      </c>
      <c r="G79">
        <v>-1.4977</v>
      </c>
      <c r="H79">
        <v>-2.6600000000000001E-4</v>
      </c>
      <c r="I79">
        <v>0.28472999999999998</v>
      </c>
      <c r="J79">
        <v>-3.3E-4</v>
      </c>
      <c r="K79">
        <v>0.33346999999999999</v>
      </c>
      <c r="L79">
        <v>-1.4977</v>
      </c>
      <c r="M79" s="3" t="s">
        <v>31</v>
      </c>
      <c r="N79">
        <v>1</v>
      </c>
      <c r="P79" s="88"/>
      <c r="Q79" s="88"/>
    </row>
    <row r="80" spans="1:17">
      <c r="A80" s="3" t="s">
        <v>30</v>
      </c>
      <c r="B80">
        <v>1.5</v>
      </c>
      <c r="C80" s="3" t="s">
        <v>19</v>
      </c>
      <c r="D80" s="3" t="s">
        <v>20</v>
      </c>
      <c r="E80" s="3" t="s">
        <v>23</v>
      </c>
      <c r="F80">
        <v>-0.13600000000000001</v>
      </c>
      <c r="G80">
        <v>-0.84419999999999995</v>
      </c>
      <c r="H80">
        <v>-2.6600000000000001E-4</v>
      </c>
      <c r="I80">
        <v>0.28472999999999998</v>
      </c>
      <c r="J80">
        <v>-3.6000000000000002E-4</v>
      </c>
      <c r="K80">
        <v>0.88885000000000003</v>
      </c>
      <c r="L80">
        <v>-0.84419999999999995</v>
      </c>
      <c r="M80" s="3" t="s">
        <v>31</v>
      </c>
      <c r="N80">
        <v>1.5</v>
      </c>
      <c r="P80" s="88"/>
      <c r="Q80" s="88"/>
    </row>
    <row r="81" spans="1:17">
      <c r="A81" s="3" t="s">
        <v>30</v>
      </c>
      <c r="B81">
        <v>2</v>
      </c>
      <c r="C81" s="3" t="s">
        <v>19</v>
      </c>
      <c r="D81" s="3" t="s">
        <v>20</v>
      </c>
      <c r="E81" s="3" t="s">
        <v>23</v>
      </c>
      <c r="F81">
        <v>-0.13600000000000001</v>
      </c>
      <c r="G81">
        <v>-0.19070000000000001</v>
      </c>
      <c r="H81">
        <v>-2.6600000000000001E-4</v>
      </c>
      <c r="I81">
        <v>0.28472999999999998</v>
      </c>
      <c r="J81">
        <v>-4.2999999999999999E-4</v>
      </c>
      <c r="K81">
        <v>1.11748</v>
      </c>
      <c r="L81">
        <v>-0.19070000000000001</v>
      </c>
      <c r="M81" s="3" t="s">
        <v>31</v>
      </c>
      <c r="N81">
        <v>2</v>
      </c>
      <c r="P81" s="88"/>
      <c r="Q81" s="88"/>
    </row>
    <row r="82" spans="1:17">
      <c r="A82" s="3" t="s">
        <v>30</v>
      </c>
      <c r="B82">
        <v>2.5</v>
      </c>
      <c r="C82" s="3" t="s">
        <v>19</v>
      </c>
      <c r="D82" s="3" t="s">
        <v>20</v>
      </c>
      <c r="E82" s="3" t="s">
        <v>23</v>
      </c>
      <c r="F82">
        <v>-0.13600000000000001</v>
      </c>
      <c r="G82">
        <v>0.46279999999999999</v>
      </c>
      <c r="H82">
        <v>-2.6600000000000001E-4</v>
      </c>
      <c r="I82">
        <v>0.28472999999999998</v>
      </c>
      <c r="J82">
        <v>-5.1999999999999995E-4</v>
      </c>
      <c r="K82">
        <v>0.91571000000000002</v>
      </c>
      <c r="L82">
        <v>0.46279999999999999</v>
      </c>
      <c r="M82" s="3" t="s">
        <v>31</v>
      </c>
      <c r="N82">
        <v>2.5</v>
      </c>
      <c r="P82" s="88"/>
      <c r="Q82" s="88"/>
    </row>
    <row r="83" spans="1:17">
      <c r="A83" s="3" t="s">
        <v>30</v>
      </c>
      <c r="B83">
        <v>3</v>
      </c>
      <c r="C83" s="3" t="s">
        <v>19</v>
      </c>
      <c r="D83" s="3" t="s">
        <v>20</v>
      </c>
      <c r="E83" s="3" t="s">
        <v>23</v>
      </c>
      <c r="F83">
        <v>-0.13600000000000001</v>
      </c>
      <c r="G83">
        <v>1.1163000000000001</v>
      </c>
      <c r="H83">
        <v>-2.6600000000000001E-4</v>
      </c>
      <c r="I83">
        <v>0.28472999999999998</v>
      </c>
      <c r="J83">
        <v>-6.0999999999999997E-4</v>
      </c>
      <c r="K83">
        <v>0.12809000000000001</v>
      </c>
      <c r="L83">
        <v>1.1163000000000001</v>
      </c>
      <c r="M83" s="3" t="s">
        <v>31</v>
      </c>
      <c r="N83">
        <v>3</v>
      </c>
      <c r="P83" s="88"/>
      <c r="Q83" s="88"/>
    </row>
    <row r="84" spans="1:17">
      <c r="A84" s="3" t="s">
        <v>30</v>
      </c>
      <c r="B84">
        <v>3.5</v>
      </c>
      <c r="C84" s="3" t="s">
        <v>19</v>
      </c>
      <c r="D84" s="3" t="s">
        <v>20</v>
      </c>
      <c r="E84" s="3" t="s">
        <v>23</v>
      </c>
      <c r="F84">
        <v>-0.13600000000000001</v>
      </c>
      <c r="G84">
        <v>1.7698</v>
      </c>
      <c r="H84">
        <v>-2.6600000000000001E-4</v>
      </c>
      <c r="I84">
        <v>0.28472999999999998</v>
      </c>
      <c r="J84">
        <v>-6.9999999999999999E-4</v>
      </c>
      <c r="K84">
        <v>-0.98629</v>
      </c>
      <c r="L84">
        <v>1.7698</v>
      </c>
      <c r="M84" s="3" t="s">
        <v>31</v>
      </c>
      <c r="N84">
        <v>3.5</v>
      </c>
      <c r="P84" s="88"/>
      <c r="Q84" s="88"/>
    </row>
    <row r="85" spans="1:17">
      <c r="A85" s="3" t="s">
        <v>30</v>
      </c>
      <c r="B85">
        <v>4</v>
      </c>
      <c r="C85" s="3" t="s">
        <v>19</v>
      </c>
      <c r="D85" s="3" t="s">
        <v>20</v>
      </c>
      <c r="E85" s="3" t="s">
        <v>23</v>
      </c>
      <c r="F85">
        <v>-0.13600000000000001</v>
      </c>
      <c r="G85">
        <v>2.4232999999999998</v>
      </c>
      <c r="H85">
        <v>-2.6600000000000001E-4</v>
      </c>
      <c r="I85">
        <v>0.28472999999999998</v>
      </c>
      <c r="J85">
        <v>-7.9000000000000001E-4</v>
      </c>
      <c r="K85">
        <v>-2.4274200000000001</v>
      </c>
      <c r="L85">
        <v>2.4232999999999998</v>
      </c>
      <c r="M85" s="3" t="s">
        <v>31</v>
      </c>
      <c r="N85">
        <v>4</v>
      </c>
      <c r="P85" s="88"/>
      <c r="Q85" s="88"/>
    </row>
    <row r="86" spans="1:17" s="14" customFormat="1">
      <c r="A86" s="13" t="s">
        <v>32</v>
      </c>
      <c r="B86" s="14">
        <v>0</v>
      </c>
      <c r="C86" s="13" t="s">
        <v>19</v>
      </c>
      <c r="D86" s="13" t="s">
        <v>20</v>
      </c>
      <c r="E86" s="13" t="s">
        <v>21</v>
      </c>
      <c r="F86" s="14">
        <v>5.7599999999999998E-2</v>
      </c>
      <c r="G86" s="14">
        <v>0.32429999999999998</v>
      </c>
      <c r="H86" s="14">
        <v>6.402E-5</v>
      </c>
      <c r="I86" s="14">
        <v>-7.2559999999999999E-2</v>
      </c>
      <c r="J86" s="14">
        <v>4.8000000000000001E-4</v>
      </c>
      <c r="K86" s="14">
        <v>0.76666000000000001</v>
      </c>
      <c r="L86" s="14">
        <v>0.32429999999999998</v>
      </c>
      <c r="M86" s="13" t="s">
        <v>33</v>
      </c>
      <c r="N86" s="14">
        <v>0</v>
      </c>
      <c r="P86" s="88">
        <f>MAX(K86:K94)</f>
        <v>0.76666000000000001</v>
      </c>
      <c r="Q86" s="88">
        <f t="shared" ref="Q86" si="2">VLOOKUP(P86,$K$4:$N$197,2,FALSE)</f>
        <v>0.32429999999999998</v>
      </c>
    </row>
    <row r="87" spans="1:17" s="14" customFormat="1">
      <c r="A87" s="13" t="s">
        <v>32</v>
      </c>
      <c r="B87" s="14">
        <v>0.5</v>
      </c>
      <c r="C87" s="13" t="s">
        <v>19</v>
      </c>
      <c r="D87" s="13" t="s">
        <v>20</v>
      </c>
      <c r="E87" s="13" t="s">
        <v>21</v>
      </c>
      <c r="F87" s="14">
        <v>5.7599999999999998E-2</v>
      </c>
      <c r="G87" s="14">
        <v>0.32429999999999998</v>
      </c>
      <c r="H87" s="14">
        <v>6.402E-5</v>
      </c>
      <c r="I87" s="14">
        <v>-7.2559999999999999E-2</v>
      </c>
      <c r="J87" s="14">
        <v>4.4999999999999999E-4</v>
      </c>
      <c r="K87" s="14">
        <v>0.60448999999999997</v>
      </c>
      <c r="L87" s="14">
        <v>0.32429999999999998</v>
      </c>
      <c r="M87" s="13" t="s">
        <v>33</v>
      </c>
      <c r="N87" s="14">
        <v>0.5</v>
      </c>
      <c r="P87" s="88"/>
      <c r="Q87" s="88"/>
    </row>
    <row r="88" spans="1:17" s="14" customFormat="1">
      <c r="A88" s="13" t="s">
        <v>32</v>
      </c>
      <c r="B88" s="14">
        <v>1</v>
      </c>
      <c r="C88" s="13" t="s">
        <v>19</v>
      </c>
      <c r="D88" s="13" t="s">
        <v>20</v>
      </c>
      <c r="E88" s="13" t="s">
        <v>21</v>
      </c>
      <c r="F88" s="14">
        <v>5.7599999999999998E-2</v>
      </c>
      <c r="G88" s="14">
        <v>0.32429999999999998</v>
      </c>
      <c r="H88" s="14">
        <v>6.402E-5</v>
      </c>
      <c r="I88" s="14">
        <v>-7.2559999999999999E-2</v>
      </c>
      <c r="J88" s="14">
        <v>4.0999999999999999E-4</v>
      </c>
      <c r="K88" s="14">
        <v>0.44233</v>
      </c>
      <c r="L88" s="14">
        <v>0.32429999999999998</v>
      </c>
      <c r="M88" s="13" t="s">
        <v>33</v>
      </c>
      <c r="N88" s="14">
        <v>1</v>
      </c>
      <c r="P88" s="88"/>
      <c r="Q88" s="88"/>
    </row>
    <row r="89" spans="1:17" s="14" customFormat="1">
      <c r="A89" s="13" t="s">
        <v>32</v>
      </c>
      <c r="B89" s="14">
        <v>1.5</v>
      </c>
      <c r="C89" s="13" t="s">
        <v>19</v>
      </c>
      <c r="D89" s="13" t="s">
        <v>20</v>
      </c>
      <c r="E89" s="13" t="s">
        <v>21</v>
      </c>
      <c r="F89" s="14">
        <v>5.7599999999999998E-2</v>
      </c>
      <c r="G89" s="14">
        <v>0.32429999999999998</v>
      </c>
      <c r="H89" s="14">
        <v>6.402E-5</v>
      </c>
      <c r="I89" s="14">
        <v>-7.2559999999999999E-2</v>
      </c>
      <c r="J89" s="14">
        <v>3.8000000000000002E-4</v>
      </c>
      <c r="K89" s="14">
        <v>0.28016000000000002</v>
      </c>
      <c r="L89" s="14">
        <v>0.32429999999999998</v>
      </c>
      <c r="M89" s="13" t="s">
        <v>33</v>
      </c>
      <c r="N89" s="14">
        <v>1.5</v>
      </c>
      <c r="P89" s="88"/>
      <c r="Q89" s="88"/>
    </row>
    <row r="90" spans="1:17" s="14" customFormat="1">
      <c r="A90" s="13" t="s">
        <v>32</v>
      </c>
      <c r="B90" s="14">
        <v>2</v>
      </c>
      <c r="C90" s="13" t="s">
        <v>19</v>
      </c>
      <c r="D90" s="13" t="s">
        <v>20</v>
      </c>
      <c r="E90" s="13" t="s">
        <v>21</v>
      </c>
      <c r="F90" s="14">
        <v>5.7599999999999998E-2</v>
      </c>
      <c r="G90" s="14">
        <v>0.32429999999999998</v>
      </c>
      <c r="H90" s="14">
        <v>6.402E-5</v>
      </c>
      <c r="I90" s="14">
        <v>-7.2559999999999999E-2</v>
      </c>
      <c r="J90" s="14">
        <v>3.5E-4</v>
      </c>
      <c r="K90" s="14">
        <v>0.11799999999999999</v>
      </c>
      <c r="L90" s="14">
        <v>0.32429999999999998</v>
      </c>
      <c r="M90" s="13" t="s">
        <v>33</v>
      </c>
      <c r="N90" s="14">
        <v>2</v>
      </c>
      <c r="P90" s="88"/>
      <c r="Q90" s="88"/>
    </row>
    <row r="91" spans="1:17" s="14" customFormat="1">
      <c r="A91" s="13" t="s">
        <v>32</v>
      </c>
      <c r="B91" s="14">
        <v>2.5</v>
      </c>
      <c r="C91" s="13" t="s">
        <v>19</v>
      </c>
      <c r="D91" s="13" t="s">
        <v>20</v>
      </c>
      <c r="E91" s="13" t="s">
        <v>21</v>
      </c>
      <c r="F91" s="14">
        <v>5.7599999999999998E-2</v>
      </c>
      <c r="G91" s="14">
        <v>0.32429999999999998</v>
      </c>
      <c r="H91" s="14">
        <v>6.402E-5</v>
      </c>
      <c r="I91" s="14">
        <v>-7.2559999999999999E-2</v>
      </c>
      <c r="J91" s="14">
        <v>3.2000000000000003E-4</v>
      </c>
      <c r="K91" s="14">
        <v>2.7490000000000001E-2</v>
      </c>
      <c r="L91" s="14">
        <v>0.32429999999999998</v>
      </c>
      <c r="M91" s="13" t="s">
        <v>33</v>
      </c>
      <c r="N91" s="14">
        <v>2.5</v>
      </c>
      <c r="P91" s="88"/>
      <c r="Q91" s="88"/>
    </row>
    <row r="92" spans="1:17" s="14" customFormat="1">
      <c r="A92" s="13" t="s">
        <v>32</v>
      </c>
      <c r="B92" s="14">
        <v>3</v>
      </c>
      <c r="C92" s="13" t="s">
        <v>19</v>
      </c>
      <c r="D92" s="13" t="s">
        <v>20</v>
      </c>
      <c r="E92" s="13" t="s">
        <v>21</v>
      </c>
      <c r="F92" s="14">
        <v>5.7599999999999998E-2</v>
      </c>
      <c r="G92" s="14">
        <v>0.32429999999999998</v>
      </c>
      <c r="H92" s="14">
        <v>6.402E-5</v>
      </c>
      <c r="I92" s="14">
        <v>-7.2559999999999999E-2</v>
      </c>
      <c r="J92" s="14">
        <v>2.9E-4</v>
      </c>
      <c r="K92" s="14">
        <v>0.19209999999999999</v>
      </c>
      <c r="L92" s="14">
        <v>0.32429999999999998</v>
      </c>
      <c r="M92" s="13" t="s">
        <v>33</v>
      </c>
      <c r="N92" s="14">
        <v>3</v>
      </c>
      <c r="P92" s="88"/>
      <c r="Q92" s="88"/>
    </row>
    <row r="93" spans="1:17" s="14" customFormat="1">
      <c r="A93" s="13" t="s">
        <v>32</v>
      </c>
      <c r="B93" s="14">
        <v>3.5</v>
      </c>
      <c r="C93" s="13" t="s">
        <v>19</v>
      </c>
      <c r="D93" s="13" t="s">
        <v>20</v>
      </c>
      <c r="E93" s="13" t="s">
        <v>21</v>
      </c>
      <c r="F93" s="14">
        <v>5.7599999999999998E-2</v>
      </c>
      <c r="G93" s="14">
        <v>0.32429999999999998</v>
      </c>
      <c r="H93" s="14">
        <v>6.402E-5</v>
      </c>
      <c r="I93" s="14">
        <v>-7.2559999999999999E-2</v>
      </c>
      <c r="J93" s="14">
        <v>2.5000000000000001E-4</v>
      </c>
      <c r="K93" s="14">
        <v>0.35671999999999998</v>
      </c>
      <c r="L93" s="14">
        <v>0.32429999999999998</v>
      </c>
      <c r="M93" s="13" t="s">
        <v>33</v>
      </c>
      <c r="N93" s="14">
        <v>3.5</v>
      </c>
      <c r="P93" s="88"/>
      <c r="Q93" s="88"/>
    </row>
    <row r="94" spans="1:17" s="14" customFormat="1">
      <c r="A94" s="13" t="s">
        <v>32</v>
      </c>
      <c r="B94" s="14">
        <v>4</v>
      </c>
      <c r="C94" s="13" t="s">
        <v>19</v>
      </c>
      <c r="D94" s="13" t="s">
        <v>20</v>
      </c>
      <c r="E94" s="13" t="s">
        <v>21</v>
      </c>
      <c r="F94" s="14">
        <v>5.7599999999999998E-2</v>
      </c>
      <c r="G94" s="14">
        <v>0.32429999999999998</v>
      </c>
      <c r="H94" s="14">
        <v>6.402E-5</v>
      </c>
      <c r="I94" s="14">
        <v>-7.2559999999999999E-2</v>
      </c>
      <c r="J94" s="14">
        <v>2.2000000000000001E-4</v>
      </c>
      <c r="K94" s="14">
        <v>0.52132999999999996</v>
      </c>
      <c r="L94" s="14">
        <v>0.32429999999999998</v>
      </c>
      <c r="M94" s="13" t="s">
        <v>33</v>
      </c>
      <c r="N94" s="14">
        <v>4</v>
      </c>
      <c r="P94" s="88"/>
      <c r="Q94" s="88"/>
    </row>
    <row r="95" spans="1:17" s="14" customFormat="1">
      <c r="A95" s="13" t="s">
        <v>32</v>
      </c>
      <c r="B95" s="14">
        <v>0</v>
      </c>
      <c r="C95" s="13" t="s">
        <v>19</v>
      </c>
      <c r="D95" s="13" t="s">
        <v>20</v>
      </c>
      <c r="E95" s="13" t="s">
        <v>23</v>
      </c>
      <c r="F95" s="14">
        <v>-8.7400000000000005E-2</v>
      </c>
      <c r="G95" s="14">
        <v>-0.32919999999999999</v>
      </c>
      <c r="H95" s="14">
        <v>-3.0499999999999999E-5</v>
      </c>
      <c r="I95" s="14">
        <v>-8.1250000000000003E-2</v>
      </c>
      <c r="J95" s="14">
        <v>-7.2810000000000003E-5</v>
      </c>
      <c r="K95" s="14">
        <v>-0.80674999999999997</v>
      </c>
      <c r="L95" s="14">
        <v>-0.32919999999999999</v>
      </c>
      <c r="M95" s="13" t="s">
        <v>33</v>
      </c>
      <c r="N95" s="14">
        <v>0</v>
      </c>
      <c r="P95" s="88">
        <f>MIN(K95:K103)</f>
        <v>-0.80674999999999997</v>
      </c>
      <c r="Q95" s="88">
        <f t="shared" ref="Q95" si="3">VLOOKUP(P95,$K$4:$N$197,2,FALSE)</f>
        <v>-0.32919999999999999</v>
      </c>
    </row>
    <row r="96" spans="1:17" s="14" customFormat="1">
      <c r="A96" s="13" t="s">
        <v>32</v>
      </c>
      <c r="B96" s="14">
        <v>0.5</v>
      </c>
      <c r="C96" s="13" t="s">
        <v>19</v>
      </c>
      <c r="D96" s="13" t="s">
        <v>20</v>
      </c>
      <c r="E96" s="13" t="s">
        <v>23</v>
      </c>
      <c r="F96" s="14">
        <v>-8.7400000000000005E-2</v>
      </c>
      <c r="G96" s="14">
        <v>-0.32919999999999999</v>
      </c>
      <c r="H96" s="14">
        <v>-3.0499999999999999E-5</v>
      </c>
      <c r="I96" s="14">
        <v>-8.1250000000000003E-2</v>
      </c>
      <c r="J96" s="14">
        <v>-5.791E-5</v>
      </c>
      <c r="K96" s="14">
        <v>-0.64346999999999999</v>
      </c>
      <c r="L96" s="14">
        <v>-0.32919999999999999</v>
      </c>
      <c r="M96" s="13" t="s">
        <v>33</v>
      </c>
      <c r="N96" s="14">
        <v>0.5</v>
      </c>
      <c r="P96" s="88"/>
      <c r="Q96" s="88"/>
    </row>
    <row r="97" spans="1:17" s="14" customFormat="1">
      <c r="A97" s="13" t="s">
        <v>32</v>
      </c>
      <c r="B97" s="14">
        <v>1</v>
      </c>
      <c r="C97" s="13" t="s">
        <v>19</v>
      </c>
      <c r="D97" s="13" t="s">
        <v>20</v>
      </c>
      <c r="E97" s="13" t="s">
        <v>23</v>
      </c>
      <c r="F97" s="14">
        <v>-8.7400000000000005E-2</v>
      </c>
      <c r="G97" s="14">
        <v>-0.32919999999999999</v>
      </c>
      <c r="H97" s="14">
        <v>-3.0499999999999999E-5</v>
      </c>
      <c r="I97" s="14">
        <v>-8.1250000000000003E-2</v>
      </c>
      <c r="J97" s="14">
        <v>-4.3000000000000002E-5</v>
      </c>
      <c r="K97" s="14">
        <v>-0.48019000000000001</v>
      </c>
      <c r="L97" s="14">
        <v>-0.32919999999999999</v>
      </c>
      <c r="M97" s="13" t="s">
        <v>33</v>
      </c>
      <c r="N97" s="14">
        <v>1</v>
      </c>
      <c r="P97" s="88"/>
      <c r="Q97" s="88"/>
    </row>
    <row r="98" spans="1:17" s="14" customFormat="1">
      <c r="A98" s="13" t="s">
        <v>32</v>
      </c>
      <c r="B98" s="14">
        <v>1.5</v>
      </c>
      <c r="C98" s="13" t="s">
        <v>19</v>
      </c>
      <c r="D98" s="13" t="s">
        <v>20</v>
      </c>
      <c r="E98" s="13" t="s">
        <v>23</v>
      </c>
      <c r="F98" s="14">
        <v>-8.7400000000000005E-2</v>
      </c>
      <c r="G98" s="14">
        <v>-0.32919999999999999</v>
      </c>
      <c r="H98" s="14">
        <v>-3.0499999999999999E-5</v>
      </c>
      <c r="I98" s="14">
        <v>-8.1250000000000003E-2</v>
      </c>
      <c r="J98" s="14">
        <v>-2.809E-5</v>
      </c>
      <c r="K98" s="14">
        <v>-0.31691000000000003</v>
      </c>
      <c r="L98" s="14">
        <v>-0.32919999999999999</v>
      </c>
      <c r="M98" s="13" t="s">
        <v>33</v>
      </c>
      <c r="N98" s="14">
        <v>1.5</v>
      </c>
      <c r="P98" s="88"/>
      <c r="Q98" s="88"/>
    </row>
    <row r="99" spans="1:17" s="14" customFormat="1">
      <c r="A99" s="13" t="s">
        <v>32</v>
      </c>
      <c r="B99" s="14">
        <v>2</v>
      </c>
      <c r="C99" s="13" t="s">
        <v>19</v>
      </c>
      <c r="D99" s="13" t="s">
        <v>20</v>
      </c>
      <c r="E99" s="13" t="s">
        <v>23</v>
      </c>
      <c r="F99" s="14">
        <v>-8.7400000000000005E-2</v>
      </c>
      <c r="G99" s="14">
        <v>-0.32919999999999999</v>
      </c>
      <c r="H99" s="14">
        <v>-3.0499999999999999E-5</v>
      </c>
      <c r="I99" s="14">
        <v>-8.1250000000000003E-2</v>
      </c>
      <c r="J99" s="14">
        <v>-1.3179999999999999E-5</v>
      </c>
      <c r="K99" s="14">
        <v>-0.15362999999999999</v>
      </c>
      <c r="L99" s="14">
        <v>-0.32919999999999999</v>
      </c>
      <c r="M99" s="13" t="s">
        <v>33</v>
      </c>
      <c r="N99" s="14">
        <v>2</v>
      </c>
      <c r="P99" s="88"/>
      <c r="Q99" s="88"/>
    </row>
    <row r="100" spans="1:17" s="14" customFormat="1">
      <c r="A100" s="13" t="s">
        <v>32</v>
      </c>
      <c r="B100" s="14">
        <v>2.5</v>
      </c>
      <c r="C100" s="13" t="s">
        <v>19</v>
      </c>
      <c r="D100" s="13" t="s">
        <v>20</v>
      </c>
      <c r="E100" s="13" t="s">
        <v>23</v>
      </c>
      <c r="F100" s="14">
        <v>-8.7400000000000005E-2</v>
      </c>
      <c r="G100" s="14">
        <v>-0.32919999999999999</v>
      </c>
      <c r="H100" s="14">
        <v>-3.0499999999999999E-5</v>
      </c>
      <c r="I100" s="14">
        <v>-8.1250000000000003E-2</v>
      </c>
      <c r="J100" s="14">
        <v>1.7239999999999999E-6</v>
      </c>
      <c r="K100" s="14">
        <v>-5.169E-2</v>
      </c>
      <c r="L100" s="14">
        <v>-0.32919999999999999</v>
      </c>
      <c r="M100" s="13" t="s">
        <v>33</v>
      </c>
      <c r="N100" s="14">
        <v>2.5</v>
      </c>
      <c r="P100" s="88"/>
      <c r="Q100" s="88"/>
    </row>
    <row r="101" spans="1:17" s="14" customFormat="1">
      <c r="A101" s="13" t="s">
        <v>32</v>
      </c>
      <c r="B101" s="14">
        <v>3</v>
      </c>
      <c r="C101" s="13" t="s">
        <v>19</v>
      </c>
      <c r="D101" s="13" t="s">
        <v>20</v>
      </c>
      <c r="E101" s="13" t="s">
        <v>23</v>
      </c>
      <c r="F101" s="14">
        <v>-8.7400000000000005E-2</v>
      </c>
      <c r="G101" s="14">
        <v>-0.32919999999999999</v>
      </c>
      <c r="H101" s="14">
        <v>-3.0499999999999999E-5</v>
      </c>
      <c r="I101" s="14">
        <v>-8.1250000000000003E-2</v>
      </c>
      <c r="J101" s="14">
        <v>3.49E-6</v>
      </c>
      <c r="K101" s="14">
        <v>-0.20633000000000001</v>
      </c>
      <c r="L101" s="14">
        <v>-0.32919999999999999</v>
      </c>
      <c r="M101" s="13" t="s">
        <v>33</v>
      </c>
      <c r="N101" s="14">
        <v>3</v>
      </c>
      <c r="P101" s="88"/>
      <c r="Q101" s="88"/>
    </row>
    <row r="102" spans="1:17" s="14" customFormat="1">
      <c r="A102" s="13" t="s">
        <v>32</v>
      </c>
      <c r="B102" s="14">
        <v>3.5</v>
      </c>
      <c r="C102" s="13" t="s">
        <v>19</v>
      </c>
      <c r="D102" s="13" t="s">
        <v>20</v>
      </c>
      <c r="E102" s="13" t="s">
        <v>23</v>
      </c>
      <c r="F102" s="14">
        <v>-8.7400000000000005E-2</v>
      </c>
      <c r="G102" s="14">
        <v>-0.32919999999999999</v>
      </c>
      <c r="H102" s="14">
        <v>-3.0499999999999999E-5</v>
      </c>
      <c r="I102" s="14">
        <v>-8.1250000000000003E-2</v>
      </c>
      <c r="J102" s="14">
        <v>-4.3680000000000004E-6</v>
      </c>
      <c r="K102" s="14">
        <v>-0.36849999999999999</v>
      </c>
      <c r="L102" s="14">
        <v>-0.32919999999999999</v>
      </c>
      <c r="M102" s="13" t="s">
        <v>33</v>
      </c>
      <c r="N102" s="14">
        <v>3.5</v>
      </c>
      <c r="P102" s="88"/>
      <c r="Q102" s="88"/>
    </row>
    <row r="103" spans="1:17" s="14" customFormat="1">
      <c r="A103" s="13" t="s">
        <v>32</v>
      </c>
      <c r="B103" s="14">
        <v>4</v>
      </c>
      <c r="C103" s="13" t="s">
        <v>19</v>
      </c>
      <c r="D103" s="13" t="s">
        <v>20</v>
      </c>
      <c r="E103" s="13" t="s">
        <v>23</v>
      </c>
      <c r="F103" s="14">
        <v>-8.7400000000000005E-2</v>
      </c>
      <c r="G103" s="14">
        <v>-0.32919999999999999</v>
      </c>
      <c r="H103" s="14">
        <v>-3.0499999999999999E-5</v>
      </c>
      <c r="I103" s="14">
        <v>-8.1250000000000003E-2</v>
      </c>
      <c r="J103" s="14">
        <v>-1.223E-5</v>
      </c>
      <c r="K103" s="14">
        <v>-0.53066000000000002</v>
      </c>
      <c r="L103" s="14">
        <v>-0.32919999999999999</v>
      </c>
      <c r="M103" s="13" t="s">
        <v>33</v>
      </c>
      <c r="N103" s="14">
        <v>4</v>
      </c>
      <c r="P103" s="88"/>
      <c r="Q103" s="88"/>
    </row>
    <row r="104" spans="1:17">
      <c r="A104" s="3" t="s">
        <v>34</v>
      </c>
      <c r="B104">
        <v>0</v>
      </c>
      <c r="C104" s="3" t="s">
        <v>19</v>
      </c>
      <c r="D104" s="3" t="s">
        <v>20</v>
      </c>
      <c r="E104" s="3" t="s">
        <v>21</v>
      </c>
      <c r="F104">
        <v>1.61E-2</v>
      </c>
      <c r="G104">
        <v>0.50839999999999996</v>
      </c>
      <c r="H104">
        <v>7.0419999999999999E-4</v>
      </c>
      <c r="I104">
        <v>1.265E-2</v>
      </c>
      <c r="J104">
        <v>2.1000000000000001E-4</v>
      </c>
      <c r="K104">
        <v>0.35876000000000002</v>
      </c>
      <c r="L104">
        <v>0.50839999999999996</v>
      </c>
      <c r="M104" s="3" t="s">
        <v>35</v>
      </c>
      <c r="N104">
        <v>0</v>
      </c>
      <c r="P104" s="88">
        <f>MAX(K104:K113)</f>
        <v>0.35876000000000002</v>
      </c>
      <c r="Q104" s="88">
        <f>VLOOKUP(P104,$K$4:$N$197,2,FALSE)</f>
        <v>0.50839999999999996</v>
      </c>
    </row>
    <row r="105" spans="1:17">
      <c r="A105" s="3" t="s">
        <v>34</v>
      </c>
      <c r="B105">
        <v>0.5</v>
      </c>
      <c r="C105" s="3" t="s">
        <v>19</v>
      </c>
      <c r="D105" s="3" t="s">
        <v>20</v>
      </c>
      <c r="E105" s="3" t="s">
        <v>21</v>
      </c>
      <c r="F105">
        <v>1.61E-2</v>
      </c>
      <c r="G105">
        <v>0.50839999999999996</v>
      </c>
      <c r="H105">
        <v>7.0419999999999999E-4</v>
      </c>
      <c r="I105">
        <v>1.265E-2</v>
      </c>
      <c r="J105">
        <v>1.2E-4</v>
      </c>
      <c r="K105">
        <v>0.10455</v>
      </c>
      <c r="L105">
        <v>0.50839999999999996</v>
      </c>
      <c r="M105" s="3" t="s">
        <v>35</v>
      </c>
      <c r="N105">
        <v>0.5</v>
      </c>
      <c r="P105" s="88"/>
      <c r="Q105" s="88"/>
    </row>
    <row r="106" spans="1:17">
      <c r="A106" s="3" t="s">
        <v>34</v>
      </c>
      <c r="B106">
        <v>1</v>
      </c>
      <c r="C106" s="3" t="s">
        <v>19</v>
      </c>
      <c r="D106" s="3" t="s">
        <v>20</v>
      </c>
      <c r="E106" s="3" t="s">
        <v>21</v>
      </c>
      <c r="F106">
        <v>1.61E-2</v>
      </c>
      <c r="G106">
        <v>0.50839999999999996</v>
      </c>
      <c r="H106">
        <v>7.0419999999999999E-4</v>
      </c>
      <c r="I106">
        <v>1.265E-2</v>
      </c>
      <c r="J106">
        <v>1.2E-4</v>
      </c>
      <c r="K106">
        <v>-6.7299999999999999E-2</v>
      </c>
      <c r="L106">
        <v>0.50839999999999996</v>
      </c>
      <c r="M106" s="3" t="s">
        <v>35</v>
      </c>
      <c r="N106">
        <v>1</v>
      </c>
      <c r="P106" s="88"/>
      <c r="Q106" s="88"/>
    </row>
    <row r="107" spans="1:17">
      <c r="A107" s="3" t="s">
        <v>34</v>
      </c>
      <c r="B107">
        <v>1.5</v>
      </c>
      <c r="C107" s="3" t="s">
        <v>19</v>
      </c>
      <c r="D107" s="3" t="s">
        <v>20</v>
      </c>
      <c r="E107" s="3" t="s">
        <v>21</v>
      </c>
      <c r="F107">
        <v>1.61E-2</v>
      </c>
      <c r="G107">
        <v>0.50839999999999996</v>
      </c>
      <c r="H107">
        <v>7.0419999999999999E-4</v>
      </c>
      <c r="I107">
        <v>1.265E-2</v>
      </c>
      <c r="J107">
        <v>2.4000000000000001E-4</v>
      </c>
      <c r="K107">
        <v>0.11903</v>
      </c>
      <c r="L107">
        <v>0.50839999999999996</v>
      </c>
      <c r="M107" s="3" t="s">
        <v>35</v>
      </c>
      <c r="N107">
        <v>1.5</v>
      </c>
      <c r="P107" s="88"/>
      <c r="Q107" s="88"/>
    </row>
    <row r="108" spans="1:17">
      <c r="A108" s="3" t="s">
        <v>34</v>
      </c>
      <c r="B108">
        <v>2</v>
      </c>
      <c r="C108" s="3" t="s">
        <v>19</v>
      </c>
      <c r="D108" s="3" t="s">
        <v>20</v>
      </c>
      <c r="E108" s="3" t="s">
        <v>21</v>
      </c>
      <c r="F108">
        <v>1.61E-2</v>
      </c>
      <c r="G108">
        <v>0.50839999999999996</v>
      </c>
      <c r="H108">
        <v>7.0419999999999999E-4</v>
      </c>
      <c r="I108">
        <v>1.265E-2</v>
      </c>
      <c r="J108">
        <v>3.8999999999999999E-4</v>
      </c>
      <c r="K108">
        <v>0.30631999999999998</v>
      </c>
      <c r="L108">
        <v>0.50839999999999996</v>
      </c>
      <c r="M108" s="3" t="s">
        <v>35</v>
      </c>
      <c r="N108">
        <v>2</v>
      </c>
      <c r="P108" s="88"/>
      <c r="Q108" s="88"/>
    </row>
    <row r="109" spans="1:17">
      <c r="A109" s="3" t="s">
        <v>34</v>
      </c>
      <c r="B109">
        <v>0</v>
      </c>
      <c r="C109" s="3" t="s">
        <v>19</v>
      </c>
      <c r="D109" s="3" t="s">
        <v>20</v>
      </c>
      <c r="E109" s="3" t="s">
        <v>23</v>
      </c>
      <c r="F109">
        <v>-3.8399999999999997E-2</v>
      </c>
      <c r="G109">
        <v>-0.37580000000000002</v>
      </c>
      <c r="H109">
        <v>-3.1300000000000002E-4</v>
      </c>
      <c r="I109">
        <v>5.3899999999999998E-3</v>
      </c>
      <c r="J109">
        <v>-2.3000000000000001E-4</v>
      </c>
      <c r="K109">
        <v>-0.51214000000000004</v>
      </c>
      <c r="L109">
        <v>-0.37580000000000002</v>
      </c>
      <c r="M109" s="3" t="s">
        <v>35</v>
      </c>
      <c r="N109">
        <v>0</v>
      </c>
      <c r="P109" s="88">
        <f>MIN(K104:K113)</f>
        <v>-0.67722000000000004</v>
      </c>
      <c r="Q109" s="88">
        <f>VLOOKUP(P109,$K$4:$N$197,2,FALSE)</f>
        <v>-0.37580000000000002</v>
      </c>
    </row>
    <row r="110" spans="1:17">
      <c r="A110" s="3" t="s">
        <v>34</v>
      </c>
      <c r="B110">
        <v>0.5</v>
      </c>
      <c r="C110" s="3" t="s">
        <v>19</v>
      </c>
      <c r="D110" s="3" t="s">
        <v>20</v>
      </c>
      <c r="E110" s="3" t="s">
        <v>23</v>
      </c>
      <c r="F110">
        <v>-3.8399999999999997E-2</v>
      </c>
      <c r="G110">
        <v>-0.37580000000000002</v>
      </c>
      <c r="H110">
        <v>-3.1300000000000002E-4</v>
      </c>
      <c r="I110">
        <v>5.3899999999999998E-3</v>
      </c>
      <c r="J110">
        <v>-2.7999999999999998E-4</v>
      </c>
      <c r="K110">
        <v>-0.32424999999999998</v>
      </c>
      <c r="L110">
        <v>-0.37580000000000002</v>
      </c>
      <c r="M110" s="3" t="s">
        <v>35</v>
      </c>
      <c r="N110">
        <v>0.5</v>
      </c>
      <c r="P110" s="88"/>
      <c r="Q110" s="88"/>
    </row>
    <row r="111" spans="1:17">
      <c r="A111" s="3" t="s">
        <v>34</v>
      </c>
      <c r="B111">
        <v>1</v>
      </c>
      <c r="C111" s="3" t="s">
        <v>19</v>
      </c>
      <c r="D111" s="3" t="s">
        <v>20</v>
      </c>
      <c r="E111" s="3" t="s">
        <v>23</v>
      </c>
      <c r="F111">
        <v>-3.8399999999999997E-2</v>
      </c>
      <c r="G111">
        <v>-0.37580000000000002</v>
      </c>
      <c r="H111">
        <v>-3.1300000000000002E-4</v>
      </c>
      <c r="I111">
        <v>5.3899999999999998E-3</v>
      </c>
      <c r="J111">
        <v>-6.3000000000000003E-4</v>
      </c>
      <c r="K111">
        <v>-0.20877999999999999</v>
      </c>
      <c r="L111">
        <v>-0.37580000000000002</v>
      </c>
      <c r="M111" s="3" t="s">
        <v>35</v>
      </c>
      <c r="N111">
        <v>1</v>
      </c>
      <c r="P111" s="88"/>
      <c r="Q111" s="88"/>
    </row>
    <row r="112" spans="1:17">
      <c r="A112" s="3" t="s">
        <v>34</v>
      </c>
      <c r="B112">
        <v>1.5</v>
      </c>
      <c r="C112" s="3" t="s">
        <v>19</v>
      </c>
      <c r="D112" s="3" t="s">
        <v>20</v>
      </c>
      <c r="E112" s="3" t="s">
        <v>23</v>
      </c>
      <c r="F112">
        <v>-3.8399999999999997E-2</v>
      </c>
      <c r="G112">
        <v>-0.37580000000000002</v>
      </c>
      <c r="H112">
        <v>-3.1300000000000002E-4</v>
      </c>
      <c r="I112">
        <v>5.3899999999999998E-3</v>
      </c>
      <c r="J112">
        <v>-9.7999999999999997E-4</v>
      </c>
      <c r="K112">
        <v>-0.443</v>
      </c>
      <c r="L112">
        <v>-0.37580000000000002</v>
      </c>
      <c r="M112" s="3" t="s">
        <v>35</v>
      </c>
      <c r="N112">
        <v>1.5</v>
      </c>
      <c r="P112" s="88"/>
      <c r="Q112" s="88"/>
    </row>
    <row r="113" spans="1:17">
      <c r="A113" s="3" t="s">
        <v>34</v>
      </c>
      <c r="B113">
        <v>2</v>
      </c>
      <c r="C113" s="3" t="s">
        <v>19</v>
      </c>
      <c r="D113" s="3" t="s">
        <v>20</v>
      </c>
      <c r="E113" s="3" t="s">
        <v>23</v>
      </c>
      <c r="F113">
        <v>-3.8399999999999997E-2</v>
      </c>
      <c r="G113">
        <v>-0.37580000000000002</v>
      </c>
      <c r="H113">
        <v>-3.1300000000000002E-4</v>
      </c>
      <c r="I113">
        <v>5.3899999999999998E-3</v>
      </c>
      <c r="J113">
        <v>-1.33E-3</v>
      </c>
      <c r="K113">
        <v>-0.67722000000000004</v>
      </c>
      <c r="L113">
        <v>-0.37580000000000002</v>
      </c>
      <c r="M113" s="3" t="s">
        <v>35</v>
      </c>
      <c r="N113">
        <v>2</v>
      </c>
      <c r="P113" s="88"/>
      <c r="Q113" s="88"/>
    </row>
    <row r="114" spans="1:17" s="14" customFormat="1">
      <c r="A114" s="13" t="s">
        <v>36</v>
      </c>
      <c r="B114" s="14">
        <v>0</v>
      </c>
      <c r="C114" s="13" t="s">
        <v>19</v>
      </c>
      <c r="D114" s="13" t="s">
        <v>20</v>
      </c>
      <c r="E114" s="13" t="s">
        <v>21</v>
      </c>
      <c r="F114" s="14">
        <v>2.4899999999999999E-2</v>
      </c>
      <c r="G114" s="14">
        <v>-1.0411999999999999</v>
      </c>
      <c r="H114" s="14">
        <v>4.5170000000000003E-5</v>
      </c>
      <c r="I114" s="14">
        <v>-7.1679999999999994E-2</v>
      </c>
      <c r="J114" s="14">
        <v>3.6000000000000002E-4</v>
      </c>
      <c r="K114" s="14">
        <v>-0.2303</v>
      </c>
      <c r="L114" s="14">
        <v>-1.0411999999999999</v>
      </c>
      <c r="M114" s="13" t="s">
        <v>37</v>
      </c>
      <c r="N114" s="14">
        <v>0</v>
      </c>
      <c r="P114" s="88">
        <f>MAX(K114:K122)</f>
        <v>0.52932999999999997</v>
      </c>
      <c r="Q114" s="88">
        <f t="shared" ref="Q114:Q159" si="4">VLOOKUP(P114,$K$4:$N$197,2,FALSE)</f>
        <v>2.8299999999999999E-2</v>
      </c>
    </row>
    <row r="115" spans="1:17" s="14" customFormat="1">
      <c r="A115" s="13" t="s">
        <v>36</v>
      </c>
      <c r="B115" s="14">
        <v>0.5</v>
      </c>
      <c r="C115" s="13" t="s">
        <v>19</v>
      </c>
      <c r="D115" s="13" t="s">
        <v>20</v>
      </c>
      <c r="E115" s="13" t="s">
        <v>21</v>
      </c>
      <c r="F115" s="14">
        <v>2.4899999999999999E-2</v>
      </c>
      <c r="G115" s="14">
        <v>-0.68469999999999998</v>
      </c>
      <c r="H115" s="14">
        <v>4.5170000000000003E-5</v>
      </c>
      <c r="I115" s="14">
        <v>-7.1679999999999994E-2</v>
      </c>
      <c r="J115" s="14">
        <v>3.3E-4</v>
      </c>
      <c r="K115" s="14">
        <v>0.20116000000000001</v>
      </c>
      <c r="L115" s="14">
        <v>-0.68469999999999998</v>
      </c>
      <c r="M115" s="13" t="s">
        <v>37</v>
      </c>
      <c r="N115" s="14">
        <v>0.5</v>
      </c>
      <c r="P115" s="88"/>
      <c r="Q115" s="88"/>
    </row>
    <row r="116" spans="1:17" s="14" customFormat="1">
      <c r="A116" s="13" t="s">
        <v>36</v>
      </c>
      <c r="B116" s="14">
        <v>1</v>
      </c>
      <c r="C116" s="13" t="s">
        <v>19</v>
      </c>
      <c r="D116" s="13" t="s">
        <v>20</v>
      </c>
      <c r="E116" s="13" t="s">
        <v>21</v>
      </c>
      <c r="F116" s="14">
        <v>2.4899999999999999E-2</v>
      </c>
      <c r="G116" s="14">
        <v>-0.32819999999999999</v>
      </c>
      <c r="H116" s="14">
        <v>4.5170000000000003E-5</v>
      </c>
      <c r="I116" s="14">
        <v>-7.1679999999999994E-2</v>
      </c>
      <c r="J116" s="14">
        <v>3.1E-4</v>
      </c>
      <c r="K116" s="14">
        <v>0.45437</v>
      </c>
      <c r="L116" s="14">
        <v>-0.32819999999999999</v>
      </c>
      <c r="M116" s="13" t="s">
        <v>37</v>
      </c>
      <c r="N116" s="14">
        <v>1</v>
      </c>
      <c r="P116" s="88"/>
      <c r="Q116" s="88"/>
    </row>
    <row r="117" spans="1:17" s="14" customFormat="1">
      <c r="A117" s="13" t="s">
        <v>36</v>
      </c>
      <c r="B117" s="14">
        <v>1.5</v>
      </c>
      <c r="C117" s="13" t="s">
        <v>19</v>
      </c>
      <c r="D117" s="13" t="s">
        <v>20</v>
      </c>
      <c r="E117" s="13" t="s">
        <v>21</v>
      </c>
      <c r="F117" s="14">
        <v>2.4899999999999999E-2</v>
      </c>
      <c r="G117" s="14">
        <v>2.8299999999999999E-2</v>
      </c>
      <c r="H117" s="14">
        <v>4.5170000000000003E-5</v>
      </c>
      <c r="I117" s="14">
        <v>-7.1679999999999994E-2</v>
      </c>
      <c r="J117" s="14">
        <v>2.9E-4</v>
      </c>
      <c r="K117" s="14">
        <v>0.52932999999999997</v>
      </c>
      <c r="L117" s="14">
        <v>2.8299999999999999E-2</v>
      </c>
      <c r="M117" s="13" t="s">
        <v>37</v>
      </c>
      <c r="N117" s="14">
        <v>1.5</v>
      </c>
      <c r="P117" s="88"/>
      <c r="Q117" s="88"/>
    </row>
    <row r="118" spans="1:17" s="14" customFormat="1">
      <c r="A118" s="13" t="s">
        <v>36</v>
      </c>
      <c r="B118" s="14">
        <v>2</v>
      </c>
      <c r="C118" s="13" t="s">
        <v>19</v>
      </c>
      <c r="D118" s="13" t="s">
        <v>20</v>
      </c>
      <c r="E118" s="13" t="s">
        <v>21</v>
      </c>
      <c r="F118" s="14">
        <v>2.4899999999999999E-2</v>
      </c>
      <c r="G118" s="14">
        <v>0.38479999999999998</v>
      </c>
      <c r="H118" s="14">
        <v>4.5170000000000003E-5</v>
      </c>
      <c r="I118" s="14">
        <v>-7.1679999999999994E-2</v>
      </c>
      <c r="J118" s="14">
        <v>2.7E-4</v>
      </c>
      <c r="K118" s="14">
        <v>0.46689999999999998</v>
      </c>
      <c r="L118" s="14">
        <v>0.38479999999999998</v>
      </c>
      <c r="M118" s="13" t="s">
        <v>37</v>
      </c>
      <c r="N118" s="14">
        <v>2</v>
      </c>
      <c r="P118" s="88"/>
      <c r="Q118" s="88"/>
    </row>
    <row r="119" spans="1:17" s="14" customFormat="1">
      <c r="A119" s="13" t="s">
        <v>36</v>
      </c>
      <c r="B119" s="14">
        <v>2.5</v>
      </c>
      <c r="C119" s="13" t="s">
        <v>19</v>
      </c>
      <c r="D119" s="13" t="s">
        <v>20</v>
      </c>
      <c r="E119" s="13" t="s">
        <v>21</v>
      </c>
      <c r="F119" s="14">
        <v>2.4899999999999999E-2</v>
      </c>
      <c r="G119" s="14">
        <v>0.74129999999999996</v>
      </c>
      <c r="H119" s="14">
        <v>4.5170000000000003E-5</v>
      </c>
      <c r="I119" s="14">
        <v>-7.1679999999999994E-2</v>
      </c>
      <c r="J119" s="14">
        <v>2.5000000000000001E-4</v>
      </c>
      <c r="K119" s="14">
        <v>0.41849999999999998</v>
      </c>
      <c r="L119" s="14">
        <v>0.74129999999999996</v>
      </c>
      <c r="M119" s="13" t="s">
        <v>37</v>
      </c>
      <c r="N119" s="14">
        <v>2.5</v>
      </c>
      <c r="P119" s="88"/>
      <c r="Q119" s="88"/>
    </row>
    <row r="120" spans="1:17" s="14" customFormat="1">
      <c r="A120" s="13" t="s">
        <v>36</v>
      </c>
      <c r="B120" s="14">
        <v>3</v>
      </c>
      <c r="C120" s="13" t="s">
        <v>19</v>
      </c>
      <c r="D120" s="13" t="s">
        <v>20</v>
      </c>
      <c r="E120" s="13" t="s">
        <v>21</v>
      </c>
      <c r="F120" s="14">
        <v>2.4899999999999999E-2</v>
      </c>
      <c r="G120" s="14">
        <v>1.0978000000000001</v>
      </c>
      <c r="H120" s="14">
        <v>4.5170000000000003E-5</v>
      </c>
      <c r="I120" s="14">
        <v>-7.1679999999999994E-2</v>
      </c>
      <c r="J120" s="14">
        <v>2.4000000000000001E-4</v>
      </c>
      <c r="K120" s="14">
        <v>0.1968</v>
      </c>
      <c r="L120" s="14">
        <v>1.0978000000000001</v>
      </c>
      <c r="M120" s="13" t="s">
        <v>37</v>
      </c>
      <c r="N120" s="14">
        <v>3</v>
      </c>
      <c r="P120" s="88"/>
      <c r="Q120" s="88"/>
    </row>
    <row r="121" spans="1:17" s="14" customFormat="1">
      <c r="A121" s="13" t="s">
        <v>36</v>
      </c>
      <c r="B121" s="14">
        <v>3.5</v>
      </c>
      <c r="C121" s="13" t="s">
        <v>19</v>
      </c>
      <c r="D121" s="13" t="s">
        <v>20</v>
      </c>
      <c r="E121" s="13" t="s">
        <v>21</v>
      </c>
      <c r="F121" s="14">
        <v>2.4899999999999999E-2</v>
      </c>
      <c r="G121" s="14">
        <v>1.4542999999999999</v>
      </c>
      <c r="H121" s="14">
        <v>4.5170000000000003E-5</v>
      </c>
      <c r="I121" s="14">
        <v>-7.1679999999999994E-2</v>
      </c>
      <c r="J121" s="14">
        <v>2.5999999999999998E-4</v>
      </c>
      <c r="K121" s="14">
        <v>-0.20316000000000001</v>
      </c>
      <c r="L121" s="14">
        <v>1.4542999999999999</v>
      </c>
      <c r="M121" s="13" t="s">
        <v>37</v>
      </c>
      <c r="N121" s="14">
        <v>3.5</v>
      </c>
      <c r="P121" s="88"/>
      <c r="Q121" s="88"/>
    </row>
    <row r="122" spans="1:17" s="14" customFormat="1">
      <c r="A122" s="13" t="s">
        <v>36</v>
      </c>
      <c r="B122" s="14">
        <v>4</v>
      </c>
      <c r="C122" s="13" t="s">
        <v>19</v>
      </c>
      <c r="D122" s="13" t="s">
        <v>20</v>
      </c>
      <c r="E122" s="13" t="s">
        <v>21</v>
      </c>
      <c r="F122" s="14">
        <v>2.4899999999999999E-2</v>
      </c>
      <c r="G122" s="14">
        <v>1.8108</v>
      </c>
      <c r="H122" s="14">
        <v>4.5170000000000003E-5</v>
      </c>
      <c r="I122" s="14">
        <v>-7.1679999999999994E-2</v>
      </c>
      <c r="J122" s="14">
        <v>3.1E-4</v>
      </c>
      <c r="K122" s="14">
        <v>-0.78137000000000001</v>
      </c>
      <c r="L122" s="14">
        <v>1.8108</v>
      </c>
      <c r="M122" s="13" t="s">
        <v>37</v>
      </c>
      <c r="N122" s="14">
        <v>4</v>
      </c>
      <c r="P122" s="88"/>
      <c r="Q122" s="88"/>
    </row>
    <row r="123" spans="1:17" s="14" customFormat="1">
      <c r="A123" s="13" t="s">
        <v>36</v>
      </c>
      <c r="B123" s="14">
        <v>0</v>
      </c>
      <c r="C123" s="13" t="s">
        <v>19</v>
      </c>
      <c r="D123" s="13" t="s">
        <v>20</v>
      </c>
      <c r="E123" s="13" t="s">
        <v>23</v>
      </c>
      <c r="F123" s="14">
        <v>-4.7600000000000003E-2</v>
      </c>
      <c r="G123" s="14">
        <v>-1.5173000000000001</v>
      </c>
      <c r="H123" s="14">
        <v>-9.4240000000000006E-5</v>
      </c>
      <c r="I123" s="14">
        <v>-8.5510000000000003E-2</v>
      </c>
      <c r="J123" s="14">
        <v>-1.1E-4</v>
      </c>
      <c r="K123" s="14">
        <v>-1.14672</v>
      </c>
      <c r="L123" s="14">
        <v>-1.5173000000000001</v>
      </c>
      <c r="M123" s="13" t="s">
        <v>37</v>
      </c>
      <c r="N123" s="14">
        <v>0</v>
      </c>
      <c r="P123" s="88">
        <f>MIN(K123:K131)</f>
        <v>-1.7696099999999999</v>
      </c>
      <c r="Q123" s="88">
        <f t="shared" si="4"/>
        <v>1.3347</v>
      </c>
    </row>
    <row r="124" spans="1:17" s="14" customFormat="1">
      <c r="A124" s="13" t="s">
        <v>36</v>
      </c>
      <c r="B124" s="14">
        <v>0.5</v>
      </c>
      <c r="C124" s="13" t="s">
        <v>19</v>
      </c>
      <c r="D124" s="13" t="s">
        <v>20</v>
      </c>
      <c r="E124" s="13" t="s">
        <v>23</v>
      </c>
      <c r="F124" s="14">
        <v>-4.7600000000000003E-2</v>
      </c>
      <c r="G124" s="14">
        <v>-1.1608000000000001</v>
      </c>
      <c r="H124" s="14">
        <v>-9.4240000000000006E-5</v>
      </c>
      <c r="I124" s="14">
        <v>-8.5510000000000003E-2</v>
      </c>
      <c r="J124" s="14">
        <v>-9.8439999999999999E-5</v>
      </c>
      <c r="K124" s="14">
        <v>-0.47717999999999999</v>
      </c>
      <c r="L124" s="14">
        <v>-1.1608000000000001</v>
      </c>
      <c r="M124" s="13" t="s">
        <v>37</v>
      </c>
      <c r="N124" s="14">
        <v>0.5</v>
      </c>
      <c r="P124" s="88"/>
      <c r="Q124" s="88"/>
    </row>
    <row r="125" spans="1:17" s="14" customFormat="1">
      <c r="A125" s="13" t="s">
        <v>36</v>
      </c>
      <c r="B125" s="14">
        <v>1</v>
      </c>
      <c r="C125" s="13" t="s">
        <v>19</v>
      </c>
      <c r="D125" s="13" t="s">
        <v>20</v>
      </c>
      <c r="E125" s="13" t="s">
        <v>23</v>
      </c>
      <c r="F125" s="14">
        <v>-4.7600000000000003E-2</v>
      </c>
      <c r="G125" s="14">
        <v>-0.80430000000000001</v>
      </c>
      <c r="H125" s="14">
        <v>-9.4240000000000006E-5</v>
      </c>
      <c r="I125" s="14">
        <v>-8.5510000000000003E-2</v>
      </c>
      <c r="J125" s="14">
        <v>-8.7029999999999999E-5</v>
      </c>
      <c r="K125" s="14">
        <v>1.4120000000000001E-2</v>
      </c>
      <c r="L125" s="14">
        <v>-0.80430000000000001</v>
      </c>
      <c r="M125" s="13" t="s">
        <v>37</v>
      </c>
      <c r="N125" s="14">
        <v>1</v>
      </c>
      <c r="P125" s="88"/>
      <c r="Q125" s="88"/>
    </row>
    <row r="126" spans="1:17" s="14" customFormat="1">
      <c r="A126" s="13" t="s">
        <v>36</v>
      </c>
      <c r="B126" s="14">
        <v>1.5</v>
      </c>
      <c r="C126" s="13" t="s">
        <v>19</v>
      </c>
      <c r="D126" s="13" t="s">
        <v>20</v>
      </c>
      <c r="E126" s="13" t="s">
        <v>23</v>
      </c>
      <c r="F126" s="14">
        <v>-4.7600000000000003E-2</v>
      </c>
      <c r="G126" s="14">
        <v>-0.44779999999999998</v>
      </c>
      <c r="H126" s="14">
        <v>-9.4240000000000006E-5</v>
      </c>
      <c r="I126" s="14">
        <v>-8.5510000000000003E-2</v>
      </c>
      <c r="J126" s="14">
        <v>-9.1000000000000003E-5</v>
      </c>
      <c r="K126" s="14">
        <v>0.32297999999999999</v>
      </c>
      <c r="L126" s="14">
        <v>-0.44779999999999998</v>
      </c>
      <c r="M126" s="13" t="s">
        <v>37</v>
      </c>
      <c r="N126" s="14">
        <v>1.5</v>
      </c>
      <c r="P126" s="88"/>
      <c r="Q126" s="88"/>
    </row>
    <row r="127" spans="1:17" s="14" customFormat="1">
      <c r="A127" s="13" t="s">
        <v>36</v>
      </c>
      <c r="B127" s="14">
        <v>2</v>
      </c>
      <c r="C127" s="13" t="s">
        <v>19</v>
      </c>
      <c r="D127" s="13" t="s">
        <v>20</v>
      </c>
      <c r="E127" s="13" t="s">
        <v>23</v>
      </c>
      <c r="F127" s="14">
        <v>-4.7600000000000003E-2</v>
      </c>
      <c r="G127" s="14">
        <v>-9.1300000000000006E-2</v>
      </c>
      <c r="H127" s="14">
        <v>-9.4240000000000006E-5</v>
      </c>
      <c r="I127" s="14">
        <v>-8.5510000000000003E-2</v>
      </c>
      <c r="J127" s="14">
        <v>-9.5149999999999995E-5</v>
      </c>
      <c r="K127" s="14">
        <v>0.42175000000000001</v>
      </c>
      <c r="L127" s="14">
        <v>-9.1300000000000006E-2</v>
      </c>
      <c r="M127" s="13" t="s">
        <v>37</v>
      </c>
      <c r="N127" s="14">
        <v>2</v>
      </c>
      <c r="P127" s="88"/>
      <c r="Q127" s="88"/>
    </row>
    <row r="128" spans="1:17" s="14" customFormat="1">
      <c r="A128" s="13" t="s">
        <v>36</v>
      </c>
      <c r="B128" s="14">
        <v>2.5</v>
      </c>
      <c r="C128" s="13" t="s">
        <v>19</v>
      </c>
      <c r="D128" s="13" t="s">
        <v>20</v>
      </c>
      <c r="E128" s="13" t="s">
        <v>23</v>
      </c>
      <c r="F128" s="14">
        <v>-4.7600000000000003E-2</v>
      </c>
      <c r="G128" s="14">
        <v>0.26519999999999999</v>
      </c>
      <c r="H128" s="14">
        <v>-9.4240000000000006E-5</v>
      </c>
      <c r="I128" s="14">
        <v>-8.5510000000000003E-2</v>
      </c>
      <c r="J128" s="14">
        <v>-9.9300000000000001E-5</v>
      </c>
      <c r="K128" s="14">
        <v>0.14451</v>
      </c>
      <c r="L128" s="14">
        <v>0.26519999999999999</v>
      </c>
      <c r="M128" s="13" t="s">
        <v>37</v>
      </c>
      <c r="N128" s="14">
        <v>2.5</v>
      </c>
      <c r="P128" s="88"/>
      <c r="Q128" s="88"/>
    </row>
    <row r="129" spans="1:17" s="14" customFormat="1">
      <c r="A129" s="13" t="s">
        <v>36</v>
      </c>
      <c r="B129" s="14">
        <v>3</v>
      </c>
      <c r="C129" s="13" t="s">
        <v>19</v>
      </c>
      <c r="D129" s="13" t="s">
        <v>20</v>
      </c>
      <c r="E129" s="13" t="s">
        <v>23</v>
      </c>
      <c r="F129" s="14">
        <v>-4.7600000000000003E-2</v>
      </c>
      <c r="G129" s="14">
        <v>0.62170000000000003</v>
      </c>
      <c r="H129" s="14">
        <v>-9.4240000000000006E-5</v>
      </c>
      <c r="I129" s="14">
        <v>-8.5510000000000003E-2</v>
      </c>
      <c r="J129" s="14">
        <v>-1E-4</v>
      </c>
      <c r="K129" s="14">
        <v>-0.31528</v>
      </c>
      <c r="L129" s="14">
        <v>0.62170000000000003</v>
      </c>
      <c r="M129" s="13" t="s">
        <v>37</v>
      </c>
      <c r="N129" s="14">
        <v>3</v>
      </c>
      <c r="P129" s="88"/>
      <c r="Q129" s="88"/>
    </row>
    <row r="130" spans="1:17" s="14" customFormat="1">
      <c r="A130" s="13" t="s">
        <v>36</v>
      </c>
      <c r="B130" s="14">
        <v>3.5</v>
      </c>
      <c r="C130" s="13" t="s">
        <v>19</v>
      </c>
      <c r="D130" s="13" t="s">
        <v>20</v>
      </c>
      <c r="E130" s="13" t="s">
        <v>23</v>
      </c>
      <c r="F130" s="14">
        <v>-4.7600000000000003E-2</v>
      </c>
      <c r="G130" s="14">
        <v>0.97819999999999996</v>
      </c>
      <c r="H130" s="14">
        <v>-9.4240000000000006E-5</v>
      </c>
      <c r="I130" s="14">
        <v>-8.5510000000000003E-2</v>
      </c>
      <c r="J130" s="14">
        <v>-1.1E-4</v>
      </c>
      <c r="K130" s="14">
        <v>-0.95331999999999995</v>
      </c>
      <c r="L130" s="14">
        <v>0.97819999999999996</v>
      </c>
      <c r="M130" s="13" t="s">
        <v>37</v>
      </c>
      <c r="N130" s="14">
        <v>3.5</v>
      </c>
      <c r="P130" s="88"/>
      <c r="Q130" s="88"/>
    </row>
    <row r="131" spans="1:17" s="14" customFormat="1">
      <c r="A131" s="13" t="s">
        <v>36</v>
      </c>
      <c r="B131" s="14">
        <v>4</v>
      </c>
      <c r="C131" s="13" t="s">
        <v>19</v>
      </c>
      <c r="D131" s="13" t="s">
        <v>20</v>
      </c>
      <c r="E131" s="13" t="s">
        <v>23</v>
      </c>
      <c r="F131" s="14">
        <v>-4.7600000000000003E-2</v>
      </c>
      <c r="G131" s="14">
        <v>1.3347</v>
      </c>
      <c r="H131" s="14">
        <v>-9.4240000000000006E-5</v>
      </c>
      <c r="I131" s="14">
        <v>-8.5510000000000003E-2</v>
      </c>
      <c r="J131" s="14">
        <v>-1.1E-4</v>
      </c>
      <c r="K131" s="14">
        <v>-1.7696099999999999</v>
      </c>
      <c r="L131" s="14">
        <v>1.3347</v>
      </c>
      <c r="M131" s="13" t="s">
        <v>37</v>
      </c>
      <c r="N131" s="14">
        <v>4</v>
      </c>
      <c r="P131" s="88"/>
      <c r="Q131" s="88"/>
    </row>
    <row r="132" spans="1:17">
      <c r="A132" s="3" t="s">
        <v>38</v>
      </c>
      <c r="B132">
        <v>0</v>
      </c>
      <c r="C132" s="3" t="s">
        <v>19</v>
      </c>
      <c r="D132" s="3" t="s">
        <v>20</v>
      </c>
      <c r="E132" s="3" t="s">
        <v>21</v>
      </c>
      <c r="F132">
        <v>1.1072</v>
      </c>
      <c r="G132">
        <v>5.79E-2</v>
      </c>
      <c r="H132">
        <v>1.7500000000000002E-2</v>
      </c>
      <c r="I132">
        <v>-1.128E-2</v>
      </c>
      <c r="J132">
        <v>5.1159999999999997E-2</v>
      </c>
      <c r="K132">
        <v>0.15082999999999999</v>
      </c>
      <c r="L132">
        <v>5.79E-2</v>
      </c>
      <c r="M132" s="3" t="s">
        <v>39</v>
      </c>
      <c r="N132">
        <v>0</v>
      </c>
      <c r="P132" s="88">
        <f>MAX(K132:K140)</f>
        <v>0.16167999999999999</v>
      </c>
      <c r="Q132" s="88">
        <f t="shared" si="4"/>
        <v>5.79E-2</v>
      </c>
    </row>
    <row r="133" spans="1:17">
      <c r="A133" s="3" t="s">
        <v>38</v>
      </c>
      <c r="B133">
        <v>0.5</v>
      </c>
      <c r="C133" s="3" t="s">
        <v>19</v>
      </c>
      <c r="D133" s="3" t="s">
        <v>20</v>
      </c>
      <c r="E133" s="3" t="s">
        <v>21</v>
      </c>
      <c r="F133">
        <v>1.1072</v>
      </c>
      <c r="G133">
        <v>5.79E-2</v>
      </c>
      <c r="H133">
        <v>1.7500000000000002E-2</v>
      </c>
      <c r="I133">
        <v>-1.128E-2</v>
      </c>
      <c r="J133">
        <v>4.2430000000000002E-2</v>
      </c>
      <c r="K133">
        <v>0.12186</v>
      </c>
      <c r="L133">
        <v>5.79E-2</v>
      </c>
      <c r="M133" s="3" t="s">
        <v>39</v>
      </c>
      <c r="N133">
        <v>0.5</v>
      </c>
      <c r="P133" s="88"/>
      <c r="Q133" s="88"/>
    </row>
    <row r="134" spans="1:17">
      <c r="A134" s="3" t="s">
        <v>38</v>
      </c>
      <c r="B134">
        <v>1</v>
      </c>
      <c r="C134" s="3" t="s">
        <v>19</v>
      </c>
      <c r="D134" s="3" t="s">
        <v>20</v>
      </c>
      <c r="E134" s="3" t="s">
        <v>21</v>
      </c>
      <c r="F134">
        <v>1.1072</v>
      </c>
      <c r="G134">
        <v>5.79E-2</v>
      </c>
      <c r="H134">
        <v>1.7500000000000002E-2</v>
      </c>
      <c r="I134">
        <v>-1.128E-2</v>
      </c>
      <c r="J134">
        <v>3.3700000000000001E-2</v>
      </c>
      <c r="K134">
        <v>9.2899999999999996E-2</v>
      </c>
      <c r="L134">
        <v>5.79E-2</v>
      </c>
      <c r="M134" s="3" t="s">
        <v>39</v>
      </c>
      <c r="N134">
        <v>1</v>
      </c>
      <c r="P134" s="88"/>
      <c r="Q134" s="88"/>
    </row>
    <row r="135" spans="1:17">
      <c r="A135" s="3" t="s">
        <v>38</v>
      </c>
      <c r="B135">
        <v>1.5</v>
      </c>
      <c r="C135" s="3" t="s">
        <v>19</v>
      </c>
      <c r="D135" s="3" t="s">
        <v>20</v>
      </c>
      <c r="E135" s="3" t="s">
        <v>21</v>
      </c>
      <c r="F135">
        <v>1.1072</v>
      </c>
      <c r="G135">
        <v>5.79E-2</v>
      </c>
      <c r="H135">
        <v>1.7500000000000002E-2</v>
      </c>
      <c r="I135">
        <v>-1.128E-2</v>
      </c>
      <c r="J135">
        <v>2.496E-2</v>
      </c>
      <c r="K135">
        <v>6.3930000000000001E-2</v>
      </c>
      <c r="L135">
        <v>5.79E-2</v>
      </c>
      <c r="M135" s="3" t="s">
        <v>39</v>
      </c>
      <c r="N135">
        <v>1.5</v>
      </c>
      <c r="P135" s="88"/>
      <c r="Q135" s="88"/>
    </row>
    <row r="136" spans="1:17">
      <c r="A136" s="3" t="s">
        <v>38</v>
      </c>
      <c r="B136">
        <v>2</v>
      </c>
      <c r="C136" s="3" t="s">
        <v>19</v>
      </c>
      <c r="D136" s="3" t="s">
        <v>20</v>
      </c>
      <c r="E136" s="3" t="s">
        <v>21</v>
      </c>
      <c r="F136">
        <v>1.1072</v>
      </c>
      <c r="G136">
        <v>5.79E-2</v>
      </c>
      <c r="H136">
        <v>1.7500000000000002E-2</v>
      </c>
      <c r="I136">
        <v>-1.128E-2</v>
      </c>
      <c r="J136">
        <v>2.009E-2</v>
      </c>
      <c r="K136">
        <v>5.4080000000000003E-2</v>
      </c>
      <c r="L136">
        <v>5.79E-2</v>
      </c>
      <c r="M136" s="3" t="s">
        <v>39</v>
      </c>
      <c r="N136">
        <v>2</v>
      </c>
      <c r="P136" s="88"/>
      <c r="Q136" s="88"/>
    </row>
    <row r="137" spans="1:17">
      <c r="A137" s="3" t="s">
        <v>38</v>
      </c>
      <c r="B137">
        <v>2.5</v>
      </c>
      <c r="C137" s="3" t="s">
        <v>19</v>
      </c>
      <c r="D137" s="3" t="s">
        <v>20</v>
      </c>
      <c r="E137" s="3" t="s">
        <v>21</v>
      </c>
      <c r="F137">
        <v>1.1072</v>
      </c>
      <c r="G137">
        <v>5.79E-2</v>
      </c>
      <c r="H137">
        <v>1.7500000000000002E-2</v>
      </c>
      <c r="I137">
        <v>-1.128E-2</v>
      </c>
      <c r="J137">
        <v>2.265E-2</v>
      </c>
      <c r="K137">
        <v>7.5209999999999999E-2</v>
      </c>
      <c r="L137">
        <v>5.79E-2</v>
      </c>
      <c r="M137" s="3" t="s">
        <v>39</v>
      </c>
      <c r="N137">
        <v>2.5</v>
      </c>
      <c r="P137" s="88"/>
      <c r="Q137" s="88"/>
    </row>
    <row r="138" spans="1:17">
      <c r="A138" s="3" t="s">
        <v>38</v>
      </c>
      <c r="B138">
        <v>3</v>
      </c>
      <c r="C138" s="3" t="s">
        <v>19</v>
      </c>
      <c r="D138" s="3" t="s">
        <v>20</v>
      </c>
      <c r="E138" s="3" t="s">
        <v>21</v>
      </c>
      <c r="F138">
        <v>1.1072</v>
      </c>
      <c r="G138">
        <v>5.79E-2</v>
      </c>
      <c r="H138">
        <v>1.7500000000000002E-2</v>
      </c>
      <c r="I138">
        <v>-1.128E-2</v>
      </c>
      <c r="J138">
        <v>3.0890000000000001E-2</v>
      </c>
      <c r="K138">
        <v>0.10229000000000001</v>
      </c>
      <c r="L138">
        <v>5.79E-2</v>
      </c>
      <c r="M138" s="3" t="s">
        <v>39</v>
      </c>
      <c r="N138">
        <v>3</v>
      </c>
      <c r="P138" s="88"/>
      <c r="Q138" s="88"/>
    </row>
    <row r="139" spans="1:17">
      <c r="A139" s="3" t="s">
        <v>38</v>
      </c>
      <c r="B139">
        <v>3.5</v>
      </c>
      <c r="C139" s="3" t="s">
        <v>19</v>
      </c>
      <c r="D139" s="3" t="s">
        <v>20</v>
      </c>
      <c r="E139" s="3" t="s">
        <v>21</v>
      </c>
      <c r="F139">
        <v>1.1072</v>
      </c>
      <c r="G139">
        <v>5.79E-2</v>
      </c>
      <c r="H139">
        <v>1.7500000000000002E-2</v>
      </c>
      <c r="I139">
        <v>-1.128E-2</v>
      </c>
      <c r="J139">
        <v>4.0050000000000002E-2</v>
      </c>
      <c r="K139">
        <v>0.12938</v>
      </c>
      <c r="L139">
        <v>5.79E-2</v>
      </c>
      <c r="M139" s="3" t="s">
        <v>39</v>
      </c>
      <c r="N139">
        <v>3.5</v>
      </c>
      <c r="P139" s="88"/>
      <c r="Q139" s="88"/>
    </row>
    <row r="140" spans="1:17">
      <c r="A140" s="3" t="s">
        <v>38</v>
      </c>
      <c r="B140">
        <v>4</v>
      </c>
      <c r="C140" s="3" t="s">
        <v>19</v>
      </c>
      <c r="D140" s="3" t="s">
        <v>20</v>
      </c>
      <c r="E140" s="3" t="s">
        <v>21</v>
      </c>
      <c r="F140">
        <v>1.1072</v>
      </c>
      <c r="G140">
        <v>5.79E-2</v>
      </c>
      <c r="H140">
        <v>1.7500000000000002E-2</v>
      </c>
      <c r="I140">
        <v>-1.128E-2</v>
      </c>
      <c r="J140">
        <v>4.9200000000000001E-2</v>
      </c>
      <c r="K140">
        <v>0.16167999999999999</v>
      </c>
      <c r="L140">
        <v>5.79E-2</v>
      </c>
      <c r="M140" s="3" t="s">
        <v>39</v>
      </c>
      <c r="N140">
        <v>4</v>
      </c>
      <c r="P140" s="88"/>
      <c r="Q140" s="88"/>
    </row>
    <row r="141" spans="1:17">
      <c r="A141" s="3" t="s">
        <v>38</v>
      </c>
      <c r="B141">
        <v>0</v>
      </c>
      <c r="C141" s="3" t="s">
        <v>19</v>
      </c>
      <c r="D141" s="3" t="s">
        <v>20</v>
      </c>
      <c r="E141" s="3" t="s">
        <v>23</v>
      </c>
      <c r="F141">
        <v>-9.8900000000000002E-2</v>
      </c>
      <c r="G141">
        <v>-6.83E-2</v>
      </c>
      <c r="H141">
        <v>-1.83E-2</v>
      </c>
      <c r="I141">
        <v>-4.3479999999999998E-2</v>
      </c>
      <c r="J141">
        <v>-2.4029999999999999E-2</v>
      </c>
      <c r="K141">
        <v>-0.11142000000000001</v>
      </c>
      <c r="L141">
        <v>-6.83E-2</v>
      </c>
      <c r="M141" s="3" t="s">
        <v>39</v>
      </c>
      <c r="N141">
        <v>0</v>
      </c>
      <c r="P141" s="88">
        <f>MIN(K141:K149)</f>
        <v>-0.11142000000000001</v>
      </c>
      <c r="Q141" s="88">
        <f t="shared" si="4"/>
        <v>-6.83E-2</v>
      </c>
    </row>
    <row r="142" spans="1:17">
      <c r="A142" s="3" t="s">
        <v>38</v>
      </c>
      <c r="B142">
        <v>0.5</v>
      </c>
      <c r="C142" s="3" t="s">
        <v>19</v>
      </c>
      <c r="D142" s="3" t="s">
        <v>20</v>
      </c>
      <c r="E142" s="3" t="s">
        <v>23</v>
      </c>
      <c r="F142">
        <v>-9.8900000000000002E-2</v>
      </c>
      <c r="G142">
        <v>-6.83E-2</v>
      </c>
      <c r="H142">
        <v>-1.83E-2</v>
      </c>
      <c r="I142">
        <v>-4.3479999999999998E-2</v>
      </c>
      <c r="J142">
        <v>-1.4880000000000001E-2</v>
      </c>
      <c r="K142">
        <v>-7.7289999999999998E-2</v>
      </c>
      <c r="L142">
        <v>-6.83E-2</v>
      </c>
      <c r="M142" s="3" t="s">
        <v>39</v>
      </c>
      <c r="N142">
        <v>0.5</v>
      </c>
      <c r="P142" s="88"/>
      <c r="Q142" s="88"/>
    </row>
    <row r="143" spans="1:17">
      <c r="A143" s="3" t="s">
        <v>38</v>
      </c>
      <c r="B143">
        <v>1</v>
      </c>
      <c r="C143" s="3" t="s">
        <v>19</v>
      </c>
      <c r="D143" s="3" t="s">
        <v>20</v>
      </c>
      <c r="E143" s="3" t="s">
        <v>23</v>
      </c>
      <c r="F143">
        <v>-9.8900000000000002E-2</v>
      </c>
      <c r="G143">
        <v>-6.83E-2</v>
      </c>
      <c r="H143">
        <v>-1.83E-2</v>
      </c>
      <c r="I143">
        <v>-4.3479999999999998E-2</v>
      </c>
      <c r="J143">
        <v>-5.7200000000000003E-3</v>
      </c>
      <c r="K143">
        <v>-4.3150000000000001E-2</v>
      </c>
      <c r="L143">
        <v>-6.83E-2</v>
      </c>
      <c r="M143" s="3" t="s">
        <v>39</v>
      </c>
      <c r="N143">
        <v>1</v>
      </c>
      <c r="P143" s="88"/>
      <c r="Q143" s="88"/>
    </row>
    <row r="144" spans="1:17">
      <c r="A144" s="3" t="s">
        <v>38</v>
      </c>
      <c r="B144">
        <v>1.5</v>
      </c>
      <c r="C144" s="3" t="s">
        <v>19</v>
      </c>
      <c r="D144" s="3" t="s">
        <v>20</v>
      </c>
      <c r="E144" s="3" t="s">
        <v>23</v>
      </c>
      <c r="F144">
        <v>-9.8900000000000002E-2</v>
      </c>
      <c r="G144">
        <v>-6.83E-2</v>
      </c>
      <c r="H144">
        <v>-1.83E-2</v>
      </c>
      <c r="I144">
        <v>-4.3479999999999998E-2</v>
      </c>
      <c r="J144">
        <v>3.4299999999999999E-3</v>
      </c>
      <c r="K144">
        <v>-9.0100000000000006E-3</v>
      </c>
      <c r="L144">
        <v>-6.83E-2</v>
      </c>
      <c r="M144" s="3" t="s">
        <v>39</v>
      </c>
      <c r="N144">
        <v>1.5</v>
      </c>
      <c r="P144" s="88"/>
      <c r="Q144" s="88"/>
    </row>
    <row r="145" spans="1:17">
      <c r="A145" s="3" t="s">
        <v>38</v>
      </c>
      <c r="B145">
        <v>2</v>
      </c>
      <c r="C145" s="3" t="s">
        <v>19</v>
      </c>
      <c r="D145" s="3" t="s">
        <v>20</v>
      </c>
      <c r="E145" s="3" t="s">
        <v>23</v>
      </c>
      <c r="F145">
        <v>-9.8900000000000002E-2</v>
      </c>
      <c r="G145">
        <v>-6.83E-2</v>
      </c>
      <c r="H145">
        <v>-1.83E-2</v>
      </c>
      <c r="I145">
        <v>-4.3479999999999998E-2</v>
      </c>
      <c r="J145">
        <v>7.9000000000000008E-3</v>
      </c>
      <c r="K145">
        <v>-8.1999999999999998E-4</v>
      </c>
      <c r="L145">
        <v>-6.83E-2</v>
      </c>
      <c r="M145" s="3" t="s">
        <v>39</v>
      </c>
      <c r="N145">
        <v>2</v>
      </c>
      <c r="P145" s="88"/>
      <c r="Q145" s="88"/>
    </row>
    <row r="146" spans="1:17">
      <c r="A146" s="3" t="s">
        <v>38</v>
      </c>
      <c r="B146">
        <v>2.5</v>
      </c>
      <c r="C146" s="3" t="s">
        <v>19</v>
      </c>
      <c r="D146" s="3" t="s">
        <v>20</v>
      </c>
      <c r="E146" s="3" t="s">
        <v>23</v>
      </c>
      <c r="F146">
        <v>-9.8900000000000002E-2</v>
      </c>
      <c r="G146">
        <v>-6.83E-2</v>
      </c>
      <c r="H146">
        <v>-1.83E-2</v>
      </c>
      <c r="I146">
        <v>-4.3479999999999998E-2</v>
      </c>
      <c r="J146">
        <v>4.6499999999999996E-3</v>
      </c>
      <c r="K146">
        <v>-2.0709999999999999E-2</v>
      </c>
      <c r="L146">
        <v>-6.83E-2</v>
      </c>
      <c r="M146" s="3" t="s">
        <v>39</v>
      </c>
      <c r="N146">
        <v>2.5</v>
      </c>
      <c r="P146" s="88"/>
      <c r="Q146" s="88"/>
    </row>
    <row r="147" spans="1:17">
      <c r="A147" s="3" t="s">
        <v>38</v>
      </c>
      <c r="B147">
        <v>3</v>
      </c>
      <c r="C147" s="3" t="s">
        <v>19</v>
      </c>
      <c r="D147" s="3" t="s">
        <v>20</v>
      </c>
      <c r="E147" s="3" t="s">
        <v>23</v>
      </c>
      <c r="F147">
        <v>-9.8900000000000002E-2</v>
      </c>
      <c r="G147">
        <v>-6.83E-2</v>
      </c>
      <c r="H147">
        <v>-1.83E-2</v>
      </c>
      <c r="I147">
        <v>-4.3479999999999998E-2</v>
      </c>
      <c r="J147">
        <v>-1.2700000000000001E-3</v>
      </c>
      <c r="K147">
        <v>-4.1300000000000003E-2</v>
      </c>
      <c r="L147">
        <v>-6.83E-2</v>
      </c>
      <c r="M147" s="3" t="s">
        <v>39</v>
      </c>
      <c r="N147">
        <v>3</v>
      </c>
      <c r="P147" s="88"/>
      <c r="Q147" s="88"/>
    </row>
    <row r="148" spans="1:17">
      <c r="A148" s="3" t="s">
        <v>38</v>
      </c>
      <c r="B148">
        <v>3.5</v>
      </c>
      <c r="C148" s="3" t="s">
        <v>19</v>
      </c>
      <c r="D148" s="3" t="s">
        <v>20</v>
      </c>
      <c r="E148" s="3" t="s">
        <v>23</v>
      </c>
      <c r="F148">
        <v>-9.8900000000000002E-2</v>
      </c>
      <c r="G148">
        <v>-6.83E-2</v>
      </c>
      <c r="H148">
        <v>-1.83E-2</v>
      </c>
      <c r="I148">
        <v>-4.3479999999999998E-2</v>
      </c>
      <c r="J148">
        <v>-9.9699999999999997E-3</v>
      </c>
      <c r="K148">
        <v>-6.2129999999999998E-2</v>
      </c>
      <c r="L148">
        <v>-6.83E-2</v>
      </c>
      <c r="M148" s="3" t="s">
        <v>39</v>
      </c>
      <c r="N148">
        <v>3.5</v>
      </c>
      <c r="P148" s="88"/>
      <c r="Q148" s="88"/>
    </row>
    <row r="149" spans="1:17">
      <c r="A149" s="3" t="s">
        <v>38</v>
      </c>
      <c r="B149">
        <v>4</v>
      </c>
      <c r="C149" s="3" t="s">
        <v>19</v>
      </c>
      <c r="D149" s="3" t="s">
        <v>20</v>
      </c>
      <c r="E149" s="3" t="s">
        <v>23</v>
      </c>
      <c r="F149">
        <v>-9.8900000000000002E-2</v>
      </c>
      <c r="G149">
        <v>-6.83E-2</v>
      </c>
      <c r="H149">
        <v>-1.83E-2</v>
      </c>
      <c r="I149">
        <v>-4.3479999999999998E-2</v>
      </c>
      <c r="J149">
        <v>-1.8700000000000001E-2</v>
      </c>
      <c r="K149">
        <v>-8.3229999999999998E-2</v>
      </c>
      <c r="L149">
        <v>-6.83E-2</v>
      </c>
      <c r="M149" s="3" t="s">
        <v>39</v>
      </c>
      <c r="N149">
        <v>4</v>
      </c>
      <c r="P149" s="88"/>
      <c r="Q149" s="88"/>
    </row>
    <row r="150" spans="1:17" s="14" customFormat="1">
      <c r="A150" s="13" t="s">
        <v>40</v>
      </c>
      <c r="B150" s="14">
        <v>0</v>
      </c>
      <c r="C150" s="13" t="s">
        <v>19</v>
      </c>
      <c r="D150" s="13" t="s">
        <v>20</v>
      </c>
      <c r="E150" s="13" t="s">
        <v>21</v>
      </c>
      <c r="F150" s="14">
        <v>6.5012999999999996</v>
      </c>
      <c r="G150" s="14">
        <v>0.28949999999999998</v>
      </c>
      <c r="H150" s="14">
        <v>3.2599999999999997E-2</v>
      </c>
      <c r="I150" s="14">
        <v>5.2700000000000004E-3</v>
      </c>
      <c r="J150" s="14">
        <v>6.4369999999999997E-2</v>
      </c>
      <c r="K150" s="14">
        <v>0.37185000000000001</v>
      </c>
      <c r="L150" s="14">
        <v>0.28949999999999998</v>
      </c>
      <c r="M150" s="13" t="s">
        <v>41</v>
      </c>
      <c r="N150" s="14">
        <v>0</v>
      </c>
      <c r="P150" s="88">
        <f>MAX(K150:K158)</f>
        <v>0.37185000000000001</v>
      </c>
      <c r="Q150" s="88">
        <f t="shared" si="4"/>
        <v>0.28949999999999998</v>
      </c>
    </row>
    <row r="151" spans="1:17" s="14" customFormat="1">
      <c r="A151" s="13" t="s">
        <v>40</v>
      </c>
      <c r="B151" s="14">
        <v>0.5</v>
      </c>
      <c r="C151" s="13" t="s">
        <v>19</v>
      </c>
      <c r="D151" s="13" t="s">
        <v>20</v>
      </c>
      <c r="E151" s="13" t="s">
        <v>21</v>
      </c>
      <c r="F151" s="14">
        <v>6.5012999999999996</v>
      </c>
      <c r="G151" s="14">
        <v>0.28949999999999998</v>
      </c>
      <c r="H151" s="14">
        <v>3.2599999999999997E-2</v>
      </c>
      <c r="I151" s="14">
        <v>5.2700000000000004E-3</v>
      </c>
      <c r="J151" s="14">
        <v>4.8070000000000002E-2</v>
      </c>
      <c r="K151" s="14">
        <v>0.23271</v>
      </c>
      <c r="L151" s="14">
        <v>0.28949999999999998</v>
      </c>
      <c r="M151" s="13" t="s">
        <v>41</v>
      </c>
      <c r="N151" s="14">
        <v>0.5</v>
      </c>
      <c r="P151" s="88"/>
      <c r="Q151" s="88"/>
    </row>
    <row r="152" spans="1:17" s="14" customFormat="1">
      <c r="A152" s="13" t="s">
        <v>40</v>
      </c>
      <c r="B152" s="14">
        <v>1</v>
      </c>
      <c r="C152" s="13" t="s">
        <v>19</v>
      </c>
      <c r="D152" s="13" t="s">
        <v>20</v>
      </c>
      <c r="E152" s="13" t="s">
        <v>21</v>
      </c>
      <c r="F152" s="14">
        <v>6.5012999999999996</v>
      </c>
      <c r="G152" s="14">
        <v>0.28949999999999998</v>
      </c>
      <c r="H152" s="14">
        <v>3.2599999999999997E-2</v>
      </c>
      <c r="I152" s="14">
        <v>5.2700000000000004E-3</v>
      </c>
      <c r="J152" s="14">
        <v>3.177E-2</v>
      </c>
      <c r="K152" s="14">
        <v>0.10044</v>
      </c>
      <c r="L152" s="14">
        <v>0.28949999999999998</v>
      </c>
      <c r="M152" s="13" t="s">
        <v>41</v>
      </c>
      <c r="N152" s="14">
        <v>1</v>
      </c>
      <c r="P152" s="88"/>
      <c r="Q152" s="88"/>
    </row>
    <row r="153" spans="1:17" s="14" customFormat="1">
      <c r="A153" s="13" t="s">
        <v>40</v>
      </c>
      <c r="B153" s="14">
        <v>1.5</v>
      </c>
      <c r="C153" s="13" t="s">
        <v>19</v>
      </c>
      <c r="D153" s="13" t="s">
        <v>20</v>
      </c>
      <c r="E153" s="13" t="s">
        <v>21</v>
      </c>
      <c r="F153" s="14">
        <v>6.5012999999999996</v>
      </c>
      <c r="G153" s="14">
        <v>0.28949999999999998</v>
      </c>
      <c r="H153" s="14">
        <v>3.2599999999999997E-2</v>
      </c>
      <c r="I153" s="14">
        <v>5.2700000000000004E-3</v>
      </c>
      <c r="J153" s="14">
        <v>1.5480000000000001E-2</v>
      </c>
      <c r="K153" s="14">
        <v>7.1199999999999996E-3</v>
      </c>
      <c r="L153" s="14">
        <v>0.28949999999999998</v>
      </c>
      <c r="M153" s="13" t="s">
        <v>41</v>
      </c>
      <c r="N153" s="14">
        <v>1.5</v>
      </c>
      <c r="P153" s="88"/>
      <c r="Q153" s="88"/>
    </row>
    <row r="154" spans="1:17" s="14" customFormat="1">
      <c r="A154" s="13" t="s">
        <v>40</v>
      </c>
      <c r="B154" s="14">
        <v>2</v>
      </c>
      <c r="C154" s="13" t="s">
        <v>19</v>
      </c>
      <c r="D154" s="13" t="s">
        <v>20</v>
      </c>
      <c r="E154" s="13" t="s">
        <v>21</v>
      </c>
      <c r="F154" s="14">
        <v>6.5012999999999996</v>
      </c>
      <c r="G154" s="14">
        <v>0.28949999999999998</v>
      </c>
      <c r="H154" s="14">
        <v>3.2599999999999997E-2</v>
      </c>
      <c r="I154" s="14">
        <v>5.2700000000000004E-3</v>
      </c>
      <c r="J154" s="14">
        <v>-5.2999999999999998E-4</v>
      </c>
      <c r="K154" s="14">
        <v>6.62E-3</v>
      </c>
      <c r="L154" s="14">
        <v>0.28949999999999998</v>
      </c>
      <c r="M154" s="13" t="s">
        <v>41</v>
      </c>
      <c r="N154" s="14">
        <v>2</v>
      </c>
      <c r="P154" s="88"/>
      <c r="Q154" s="88"/>
    </row>
    <row r="155" spans="1:17" s="14" customFormat="1">
      <c r="A155" s="13" t="s">
        <v>40</v>
      </c>
      <c r="B155" s="14">
        <v>2.5</v>
      </c>
      <c r="C155" s="13" t="s">
        <v>19</v>
      </c>
      <c r="D155" s="13" t="s">
        <v>20</v>
      </c>
      <c r="E155" s="13" t="s">
        <v>21</v>
      </c>
      <c r="F155" s="14">
        <v>6.5012999999999996</v>
      </c>
      <c r="G155" s="14">
        <v>0.28949999999999998</v>
      </c>
      <c r="H155" s="14">
        <v>3.2599999999999997E-2</v>
      </c>
      <c r="I155" s="14">
        <v>5.2700000000000004E-3</v>
      </c>
      <c r="J155" s="14">
        <v>1.41E-3</v>
      </c>
      <c r="K155" s="14">
        <v>2.6790000000000001E-2</v>
      </c>
      <c r="L155" s="14">
        <v>0.28949999999999998</v>
      </c>
      <c r="M155" s="13" t="s">
        <v>41</v>
      </c>
      <c r="N155" s="14">
        <v>2.5</v>
      </c>
      <c r="P155" s="88"/>
      <c r="Q155" s="88"/>
    </row>
    <row r="156" spans="1:17" s="14" customFormat="1">
      <c r="A156" s="13" t="s">
        <v>40</v>
      </c>
      <c r="B156" s="14">
        <v>3</v>
      </c>
      <c r="C156" s="13" t="s">
        <v>19</v>
      </c>
      <c r="D156" s="13" t="s">
        <v>20</v>
      </c>
      <c r="E156" s="13" t="s">
        <v>21</v>
      </c>
      <c r="F156" s="14">
        <v>6.5012999999999996</v>
      </c>
      <c r="G156" s="14">
        <v>0.28949999999999998</v>
      </c>
      <c r="H156" s="14">
        <v>3.2599999999999997E-2</v>
      </c>
      <c r="I156" s="14">
        <v>5.2700000000000004E-3</v>
      </c>
      <c r="J156" s="14">
        <v>4.1599999999999996E-3</v>
      </c>
      <c r="K156" s="14">
        <v>4.6969999999999998E-2</v>
      </c>
      <c r="L156" s="14">
        <v>0.28949999999999998</v>
      </c>
      <c r="M156" s="13" t="s">
        <v>41</v>
      </c>
      <c r="N156" s="14">
        <v>3</v>
      </c>
      <c r="P156" s="88"/>
      <c r="Q156" s="88"/>
    </row>
    <row r="157" spans="1:17" s="14" customFormat="1">
      <c r="A157" s="13" t="s">
        <v>40</v>
      </c>
      <c r="B157" s="14">
        <v>3.5</v>
      </c>
      <c r="C157" s="13" t="s">
        <v>19</v>
      </c>
      <c r="D157" s="13" t="s">
        <v>20</v>
      </c>
      <c r="E157" s="13" t="s">
        <v>21</v>
      </c>
      <c r="F157" s="14">
        <v>6.5012999999999996</v>
      </c>
      <c r="G157" s="14">
        <v>0.28949999999999998</v>
      </c>
      <c r="H157" s="14">
        <v>3.2599999999999997E-2</v>
      </c>
      <c r="I157" s="14">
        <v>5.2700000000000004E-3</v>
      </c>
      <c r="J157" s="14">
        <v>7.5900000000000004E-3</v>
      </c>
      <c r="K157" s="14">
        <v>6.7150000000000001E-2</v>
      </c>
      <c r="L157" s="14">
        <v>0.28949999999999998</v>
      </c>
      <c r="M157" s="13" t="s">
        <v>41</v>
      </c>
      <c r="N157" s="14">
        <v>3.5</v>
      </c>
      <c r="P157" s="88"/>
      <c r="Q157" s="88"/>
    </row>
    <row r="158" spans="1:17" s="14" customFormat="1">
      <c r="A158" s="13" t="s">
        <v>40</v>
      </c>
      <c r="B158" s="14">
        <v>4</v>
      </c>
      <c r="C158" s="13" t="s">
        <v>19</v>
      </c>
      <c r="D158" s="13" t="s">
        <v>20</v>
      </c>
      <c r="E158" s="13" t="s">
        <v>21</v>
      </c>
      <c r="F158" s="14">
        <v>6.5012999999999996</v>
      </c>
      <c r="G158" s="14">
        <v>0.28949999999999998</v>
      </c>
      <c r="H158" s="14">
        <v>3.2599999999999997E-2</v>
      </c>
      <c r="I158" s="14">
        <v>5.2700000000000004E-3</v>
      </c>
      <c r="J158" s="14">
        <v>1.102E-2</v>
      </c>
      <c r="K158" s="14">
        <v>8.7330000000000005E-2</v>
      </c>
      <c r="L158" s="14">
        <v>0.28949999999999998</v>
      </c>
      <c r="M158" s="13" t="s">
        <v>41</v>
      </c>
      <c r="N158" s="14">
        <v>4</v>
      </c>
      <c r="P158" s="88"/>
      <c r="Q158" s="88"/>
    </row>
    <row r="159" spans="1:17" s="14" customFormat="1">
      <c r="A159" s="13" t="s">
        <v>40</v>
      </c>
      <c r="B159" s="14">
        <v>0</v>
      </c>
      <c r="C159" s="13" t="s">
        <v>19</v>
      </c>
      <c r="D159" s="13" t="s">
        <v>20</v>
      </c>
      <c r="E159" s="13" t="s">
        <v>23</v>
      </c>
      <c r="F159" s="14">
        <v>-0.7</v>
      </c>
      <c r="G159" s="14">
        <v>-4.0399999999999998E-2</v>
      </c>
      <c r="H159" s="14">
        <v>-6.8999999999999999E-3</v>
      </c>
      <c r="I159" s="14">
        <v>-1.2030000000000001E-2</v>
      </c>
      <c r="J159" s="14">
        <v>-1.6590000000000001E-2</v>
      </c>
      <c r="K159" s="14">
        <v>-7.4090000000000003E-2</v>
      </c>
      <c r="L159" s="14">
        <v>-4.0399999999999998E-2</v>
      </c>
      <c r="M159" s="13" t="s">
        <v>41</v>
      </c>
      <c r="N159" s="14">
        <v>0</v>
      </c>
      <c r="P159" s="88">
        <f>MIN(K159:K167)</f>
        <v>-0.78688000000000002</v>
      </c>
      <c r="Q159" s="88">
        <f t="shared" si="4"/>
        <v>-4.0399999999999998E-2</v>
      </c>
    </row>
    <row r="160" spans="1:17" s="14" customFormat="1">
      <c r="A160" s="13" t="s">
        <v>40</v>
      </c>
      <c r="B160" s="14">
        <v>0.5</v>
      </c>
      <c r="C160" s="13" t="s">
        <v>19</v>
      </c>
      <c r="D160" s="13" t="s">
        <v>20</v>
      </c>
      <c r="E160" s="13" t="s">
        <v>23</v>
      </c>
      <c r="F160" s="14">
        <v>-0.7</v>
      </c>
      <c r="G160" s="14">
        <v>-4.0399999999999998E-2</v>
      </c>
      <c r="H160" s="14">
        <v>-6.8999999999999999E-3</v>
      </c>
      <c r="I160" s="14">
        <v>-1.2030000000000001E-2</v>
      </c>
      <c r="J160" s="14">
        <v>-1.315E-2</v>
      </c>
      <c r="K160" s="14">
        <v>-5.391E-2</v>
      </c>
      <c r="L160" s="14">
        <v>-4.0399999999999998E-2</v>
      </c>
      <c r="M160" s="13" t="s">
        <v>41</v>
      </c>
      <c r="N160" s="14">
        <v>0.5</v>
      </c>
      <c r="P160" s="88"/>
      <c r="Q160" s="88"/>
    </row>
    <row r="161" spans="1:17" s="14" customFormat="1">
      <c r="A161" s="13" t="s">
        <v>40</v>
      </c>
      <c r="B161" s="14">
        <v>1</v>
      </c>
      <c r="C161" s="13" t="s">
        <v>19</v>
      </c>
      <c r="D161" s="13" t="s">
        <v>20</v>
      </c>
      <c r="E161" s="13" t="s">
        <v>23</v>
      </c>
      <c r="F161" s="14">
        <v>-0.7</v>
      </c>
      <c r="G161" s="14">
        <v>-4.0399999999999998E-2</v>
      </c>
      <c r="H161" s="14">
        <v>-6.8999999999999999E-3</v>
      </c>
      <c r="I161" s="14">
        <v>-1.2030000000000001E-2</v>
      </c>
      <c r="J161" s="14">
        <v>-9.7199999999999995E-3</v>
      </c>
      <c r="K161" s="14">
        <v>-3.3739999999999999E-2</v>
      </c>
      <c r="L161" s="14">
        <v>-4.0399999999999998E-2</v>
      </c>
      <c r="M161" s="13" t="s">
        <v>41</v>
      </c>
      <c r="N161" s="14">
        <v>1</v>
      </c>
      <c r="P161" s="88"/>
      <c r="Q161" s="88"/>
    </row>
    <row r="162" spans="1:17" s="14" customFormat="1">
      <c r="A162" s="13" t="s">
        <v>40</v>
      </c>
      <c r="B162" s="14">
        <v>1.5</v>
      </c>
      <c r="C162" s="13" t="s">
        <v>19</v>
      </c>
      <c r="D162" s="13" t="s">
        <v>20</v>
      </c>
      <c r="E162" s="13" t="s">
        <v>23</v>
      </c>
      <c r="F162" s="14">
        <v>-0.7</v>
      </c>
      <c r="G162" s="14">
        <v>-4.0399999999999998E-2</v>
      </c>
      <c r="H162" s="14">
        <v>-6.8999999999999999E-3</v>
      </c>
      <c r="I162" s="14">
        <v>-1.2030000000000001E-2</v>
      </c>
      <c r="J162" s="14">
        <v>-6.2899999999999996E-3</v>
      </c>
      <c r="K162" s="14">
        <v>-6.3079999999999997E-2</v>
      </c>
      <c r="L162" s="14">
        <v>-4.0399999999999998E-2</v>
      </c>
      <c r="M162" s="13" t="s">
        <v>41</v>
      </c>
      <c r="N162" s="14">
        <v>1.5</v>
      </c>
      <c r="P162" s="88"/>
      <c r="Q162" s="88"/>
    </row>
    <row r="163" spans="1:17" s="14" customFormat="1">
      <c r="A163" s="13" t="s">
        <v>40</v>
      </c>
      <c r="B163" s="14">
        <v>2</v>
      </c>
      <c r="C163" s="13" t="s">
        <v>19</v>
      </c>
      <c r="D163" s="13" t="s">
        <v>20</v>
      </c>
      <c r="E163" s="13" t="s">
        <v>23</v>
      </c>
      <c r="F163" s="14">
        <v>-0.7</v>
      </c>
      <c r="G163" s="14">
        <v>-4.0399999999999998E-2</v>
      </c>
      <c r="H163" s="14">
        <v>-6.8999999999999999E-3</v>
      </c>
      <c r="I163" s="14">
        <v>-1.2030000000000001E-2</v>
      </c>
      <c r="J163" s="14">
        <v>-2.8500000000000001E-3</v>
      </c>
      <c r="K163" s="14">
        <v>-0.20784</v>
      </c>
      <c r="L163" s="14">
        <v>-4.0399999999999998E-2</v>
      </c>
      <c r="M163" s="13" t="s">
        <v>41</v>
      </c>
      <c r="N163" s="14">
        <v>2</v>
      </c>
      <c r="P163" s="88"/>
      <c r="Q163" s="88"/>
    </row>
    <row r="164" spans="1:17" s="14" customFormat="1">
      <c r="A164" s="13" t="s">
        <v>40</v>
      </c>
      <c r="B164" s="14">
        <v>2.5</v>
      </c>
      <c r="C164" s="13" t="s">
        <v>19</v>
      </c>
      <c r="D164" s="13" t="s">
        <v>20</v>
      </c>
      <c r="E164" s="13" t="s">
        <v>23</v>
      </c>
      <c r="F164" s="14">
        <v>-0.7</v>
      </c>
      <c r="G164" s="14">
        <v>-4.0399999999999998E-2</v>
      </c>
      <c r="H164" s="14">
        <v>-6.8999999999999999E-3</v>
      </c>
      <c r="I164" s="14">
        <v>-1.2030000000000001E-2</v>
      </c>
      <c r="J164" s="14">
        <v>-1.712E-2</v>
      </c>
      <c r="K164" s="14">
        <v>-0.35260000000000002</v>
      </c>
      <c r="L164" s="14">
        <v>-4.0399999999999998E-2</v>
      </c>
      <c r="M164" s="13" t="s">
        <v>41</v>
      </c>
      <c r="N164" s="14">
        <v>2.5</v>
      </c>
      <c r="P164" s="88"/>
      <c r="Q164" s="88"/>
    </row>
    <row r="165" spans="1:17" s="14" customFormat="1">
      <c r="A165" s="13" t="s">
        <v>40</v>
      </c>
      <c r="B165" s="14">
        <v>3</v>
      </c>
      <c r="C165" s="13" t="s">
        <v>19</v>
      </c>
      <c r="D165" s="13" t="s">
        <v>20</v>
      </c>
      <c r="E165" s="13" t="s">
        <v>23</v>
      </c>
      <c r="F165" s="14">
        <v>-0.7</v>
      </c>
      <c r="G165" s="14">
        <v>-4.0399999999999998E-2</v>
      </c>
      <c r="H165" s="14">
        <v>-6.8999999999999999E-3</v>
      </c>
      <c r="I165" s="14">
        <v>-1.2030000000000001E-2</v>
      </c>
      <c r="J165" s="14">
        <v>-3.3410000000000002E-2</v>
      </c>
      <c r="K165" s="14">
        <v>-0.49736000000000002</v>
      </c>
      <c r="L165" s="14">
        <v>-4.0399999999999998E-2</v>
      </c>
      <c r="M165" s="13" t="s">
        <v>41</v>
      </c>
      <c r="N165" s="14">
        <v>3</v>
      </c>
      <c r="P165" s="88"/>
      <c r="Q165" s="88"/>
    </row>
    <row r="166" spans="1:17" s="14" customFormat="1">
      <c r="A166" s="13" t="s">
        <v>40</v>
      </c>
      <c r="B166" s="14">
        <v>3.5</v>
      </c>
      <c r="C166" s="13" t="s">
        <v>19</v>
      </c>
      <c r="D166" s="13" t="s">
        <v>20</v>
      </c>
      <c r="E166" s="13" t="s">
        <v>23</v>
      </c>
      <c r="F166" s="14">
        <v>-0.7</v>
      </c>
      <c r="G166" s="14">
        <v>-4.0399999999999998E-2</v>
      </c>
      <c r="H166" s="14">
        <v>-6.8999999999999999E-3</v>
      </c>
      <c r="I166" s="14">
        <v>-1.2030000000000001E-2</v>
      </c>
      <c r="J166" s="14">
        <v>-4.9709999999999997E-2</v>
      </c>
      <c r="K166" s="14">
        <v>-0.64212000000000002</v>
      </c>
      <c r="L166" s="14">
        <v>-4.0399999999999998E-2</v>
      </c>
      <c r="M166" s="13" t="s">
        <v>41</v>
      </c>
      <c r="N166" s="14">
        <v>3.5</v>
      </c>
      <c r="P166" s="88"/>
      <c r="Q166" s="88"/>
    </row>
    <row r="167" spans="1:17" s="14" customFormat="1">
      <c r="A167" s="13" t="s">
        <v>40</v>
      </c>
      <c r="B167" s="14">
        <v>4</v>
      </c>
      <c r="C167" s="13" t="s">
        <v>19</v>
      </c>
      <c r="D167" s="13" t="s">
        <v>20</v>
      </c>
      <c r="E167" s="13" t="s">
        <v>23</v>
      </c>
      <c r="F167" s="14">
        <v>-0.7</v>
      </c>
      <c r="G167" s="14">
        <v>-4.0399999999999998E-2</v>
      </c>
      <c r="H167" s="14">
        <v>-6.8999999999999999E-3</v>
      </c>
      <c r="I167" s="14">
        <v>-1.2030000000000001E-2</v>
      </c>
      <c r="J167" s="14">
        <v>-6.6009999999999999E-2</v>
      </c>
      <c r="K167" s="14">
        <v>-0.78688000000000002</v>
      </c>
      <c r="L167" s="14">
        <v>-4.0399999999999998E-2</v>
      </c>
      <c r="M167" s="13" t="s">
        <v>41</v>
      </c>
      <c r="N167" s="14">
        <v>4</v>
      </c>
      <c r="P167" s="88"/>
      <c r="Q167" s="88"/>
    </row>
    <row r="168" spans="1:17">
      <c r="A168" s="3" t="s">
        <v>42</v>
      </c>
      <c r="B168">
        <v>0</v>
      </c>
      <c r="C168" s="3" t="s">
        <v>19</v>
      </c>
      <c r="D168" s="3" t="s">
        <v>20</v>
      </c>
      <c r="E168" s="3" t="s">
        <v>21</v>
      </c>
      <c r="F168">
        <v>6.4191000000000003</v>
      </c>
      <c r="G168">
        <v>5.9700000000000003E-2</v>
      </c>
      <c r="H168">
        <v>4.0300000000000002E-2</v>
      </c>
      <c r="I168">
        <v>2.7619999999999999E-2</v>
      </c>
      <c r="J168">
        <v>3.771E-2</v>
      </c>
      <c r="K168">
        <v>0.1167</v>
      </c>
      <c r="L168">
        <v>5.9700000000000003E-2</v>
      </c>
      <c r="M168" s="3" t="s">
        <v>43</v>
      </c>
      <c r="N168">
        <v>0</v>
      </c>
      <c r="P168" s="88">
        <f>MAX(K168:K173)</f>
        <v>2.0709200000000001</v>
      </c>
      <c r="Q168" s="88">
        <f>VLOOKUP(P168,$K$4:$N$197,2,FALSE)</f>
        <v>5.9700000000000003E-2</v>
      </c>
    </row>
    <row r="169" spans="1:17">
      <c r="A169" s="3" t="s">
        <v>42</v>
      </c>
      <c r="B169">
        <v>0.5</v>
      </c>
      <c r="C169" s="3" t="s">
        <v>19</v>
      </c>
      <c r="D169" s="3" t="s">
        <v>20</v>
      </c>
      <c r="E169" s="3" t="s">
        <v>21</v>
      </c>
      <c r="F169">
        <v>6.4191000000000003</v>
      </c>
      <c r="G169">
        <v>5.9700000000000003E-2</v>
      </c>
      <c r="H169">
        <v>4.0300000000000002E-2</v>
      </c>
      <c r="I169">
        <v>2.7619999999999999E-2</v>
      </c>
      <c r="J169">
        <v>1.7579999999999998E-2</v>
      </c>
      <c r="K169">
        <v>0.56593000000000004</v>
      </c>
      <c r="L169">
        <v>5.9700000000000003E-2</v>
      </c>
      <c r="M169" s="3" t="s">
        <v>43</v>
      </c>
      <c r="N169">
        <v>0.5</v>
      </c>
      <c r="P169" s="88"/>
      <c r="Q169" s="88"/>
    </row>
    <row r="170" spans="1:17">
      <c r="A170" s="3" t="s">
        <v>42</v>
      </c>
      <c r="B170">
        <v>1</v>
      </c>
      <c r="C170" s="3" t="s">
        <v>19</v>
      </c>
      <c r="D170" s="3" t="s">
        <v>20</v>
      </c>
      <c r="E170" s="3" t="s">
        <v>21</v>
      </c>
      <c r="F170">
        <v>6.4191000000000003</v>
      </c>
      <c r="G170">
        <v>5.9700000000000003E-2</v>
      </c>
      <c r="H170">
        <v>4.0300000000000002E-2</v>
      </c>
      <c r="I170">
        <v>2.7619999999999999E-2</v>
      </c>
      <c r="J170">
        <v>2.7810000000000001E-2</v>
      </c>
      <c r="K170">
        <v>2.0709200000000001</v>
      </c>
      <c r="L170">
        <v>5.9700000000000003E-2</v>
      </c>
      <c r="M170" s="3" t="s">
        <v>43</v>
      </c>
      <c r="N170">
        <v>1</v>
      </c>
      <c r="P170" s="88"/>
      <c r="Q170" s="88"/>
    </row>
    <row r="171" spans="1:17">
      <c r="A171" s="3" t="s">
        <v>42</v>
      </c>
      <c r="B171">
        <v>1</v>
      </c>
      <c r="C171" s="3" t="s">
        <v>19</v>
      </c>
      <c r="D171" s="3" t="s">
        <v>20</v>
      </c>
      <c r="E171" s="3" t="s">
        <v>21</v>
      </c>
      <c r="F171">
        <v>6.4829999999999997</v>
      </c>
      <c r="G171">
        <v>3.0185</v>
      </c>
      <c r="H171">
        <v>0.1353</v>
      </c>
      <c r="I171">
        <v>0.12026000000000001</v>
      </c>
      <c r="J171">
        <v>3.3930000000000002E-2</v>
      </c>
      <c r="K171">
        <v>2.0045799999999998</v>
      </c>
      <c r="L171">
        <v>3.0185</v>
      </c>
      <c r="M171" s="3" t="s">
        <v>44</v>
      </c>
      <c r="N171">
        <v>0</v>
      </c>
      <c r="P171" s="88"/>
      <c r="Q171" s="88"/>
    </row>
    <row r="172" spans="1:17">
      <c r="A172" s="3" t="s">
        <v>42</v>
      </c>
      <c r="B172">
        <v>1.5</v>
      </c>
      <c r="C172" s="3" t="s">
        <v>19</v>
      </c>
      <c r="D172" s="3" t="s">
        <v>20</v>
      </c>
      <c r="E172" s="3" t="s">
        <v>21</v>
      </c>
      <c r="F172">
        <v>6.4829999999999997</v>
      </c>
      <c r="G172">
        <v>3.0185</v>
      </c>
      <c r="H172">
        <v>0.1353</v>
      </c>
      <c r="I172">
        <v>0.12026000000000001</v>
      </c>
      <c r="J172">
        <v>-4.2100000000000002E-3</v>
      </c>
      <c r="K172">
        <v>0.56259000000000003</v>
      </c>
      <c r="L172">
        <v>3.0185</v>
      </c>
      <c r="M172" s="3" t="s">
        <v>44</v>
      </c>
      <c r="N172">
        <v>0.5</v>
      </c>
      <c r="P172" s="88"/>
      <c r="Q172" s="88"/>
    </row>
    <row r="173" spans="1:17">
      <c r="A173" s="3" t="s">
        <v>42</v>
      </c>
      <c r="B173">
        <v>2</v>
      </c>
      <c r="C173" s="3" t="s">
        <v>19</v>
      </c>
      <c r="D173" s="3" t="s">
        <v>20</v>
      </c>
      <c r="E173" s="3" t="s">
        <v>21</v>
      </c>
      <c r="F173">
        <v>6.4829999999999997</v>
      </c>
      <c r="G173">
        <v>3.0185</v>
      </c>
      <c r="H173">
        <v>0.1353</v>
      </c>
      <c r="I173">
        <v>0.12026000000000001</v>
      </c>
      <c r="J173">
        <v>-6.13E-3</v>
      </c>
      <c r="K173">
        <v>0.18776999999999999</v>
      </c>
      <c r="L173">
        <v>3.0185</v>
      </c>
      <c r="M173" s="3" t="s">
        <v>44</v>
      </c>
      <c r="N173">
        <v>1</v>
      </c>
      <c r="P173" s="88"/>
      <c r="Q173" s="88"/>
    </row>
    <row r="174" spans="1:17">
      <c r="A174" s="3" t="s">
        <v>42</v>
      </c>
      <c r="B174">
        <v>0</v>
      </c>
      <c r="C174" s="3" t="s">
        <v>19</v>
      </c>
      <c r="D174" s="3" t="s">
        <v>20</v>
      </c>
      <c r="E174" s="3" t="s">
        <v>23</v>
      </c>
      <c r="F174">
        <v>-0.48330000000000001</v>
      </c>
      <c r="G174">
        <v>-3.0831</v>
      </c>
      <c r="H174">
        <v>-6.0600000000000001E-2</v>
      </c>
      <c r="I174">
        <v>-7.9020000000000007E-2</v>
      </c>
      <c r="J174">
        <v>-3.3070000000000002E-2</v>
      </c>
      <c r="K174">
        <v>-1.1634199999999999</v>
      </c>
      <c r="L174">
        <v>-3.0831</v>
      </c>
      <c r="M174" s="3" t="s">
        <v>43</v>
      </c>
      <c r="N174">
        <v>0</v>
      </c>
      <c r="P174" s="88">
        <f>MAX(K174:K179)</f>
        <v>5.7000000000000002E-2</v>
      </c>
      <c r="Q174" s="88">
        <f>VLOOKUP(P174,$K$4:$N$197,2,FALSE)</f>
        <v>-3.0831</v>
      </c>
    </row>
    <row r="175" spans="1:17">
      <c r="A175" s="3" t="s">
        <v>42</v>
      </c>
      <c r="B175">
        <v>0.5</v>
      </c>
      <c r="C175" s="3" t="s">
        <v>19</v>
      </c>
      <c r="D175" s="3" t="s">
        <v>20</v>
      </c>
      <c r="E175" s="3" t="s">
        <v>23</v>
      </c>
      <c r="F175">
        <v>-0.48330000000000001</v>
      </c>
      <c r="G175">
        <v>-3.0831</v>
      </c>
      <c r="H175">
        <v>-6.0600000000000001E-2</v>
      </c>
      <c r="I175">
        <v>-7.9020000000000007E-2</v>
      </c>
      <c r="J175">
        <v>-2.9099999999999998E-3</v>
      </c>
      <c r="K175">
        <v>-0.10201</v>
      </c>
      <c r="L175">
        <v>-3.0831</v>
      </c>
      <c r="M175" s="3" t="s">
        <v>43</v>
      </c>
      <c r="N175">
        <v>0.5</v>
      </c>
      <c r="P175" s="88"/>
      <c r="Q175" s="88"/>
    </row>
    <row r="176" spans="1:17">
      <c r="A176" s="3" t="s">
        <v>42</v>
      </c>
      <c r="B176">
        <v>1</v>
      </c>
      <c r="C176" s="3" t="s">
        <v>19</v>
      </c>
      <c r="D176" s="3" t="s">
        <v>20</v>
      </c>
      <c r="E176" s="3" t="s">
        <v>23</v>
      </c>
      <c r="F176">
        <v>-0.48330000000000001</v>
      </c>
      <c r="G176">
        <v>-3.0831</v>
      </c>
      <c r="H176">
        <v>-6.0600000000000001E-2</v>
      </c>
      <c r="I176">
        <v>-7.9020000000000007E-2</v>
      </c>
      <c r="J176">
        <v>-5.1000000000000004E-3</v>
      </c>
      <c r="K176">
        <v>5.7000000000000002E-2</v>
      </c>
      <c r="L176">
        <v>-3.0831</v>
      </c>
      <c r="M176" s="3" t="s">
        <v>43</v>
      </c>
      <c r="N176">
        <v>1</v>
      </c>
      <c r="P176" s="88"/>
      <c r="Q176" s="88"/>
    </row>
    <row r="177" spans="1:17">
      <c r="A177" s="3" t="s">
        <v>42</v>
      </c>
      <c r="B177">
        <v>1</v>
      </c>
      <c r="C177" s="3" t="s">
        <v>19</v>
      </c>
      <c r="D177" s="3" t="s">
        <v>20</v>
      </c>
      <c r="E177" s="3" t="s">
        <v>23</v>
      </c>
      <c r="F177">
        <v>-0.47410000000000002</v>
      </c>
      <c r="G177">
        <v>-8.5099999999999995E-2</v>
      </c>
      <c r="H177">
        <v>2.3999999999999998E-3</v>
      </c>
      <c r="I177">
        <v>-5.3200000000000001E-3</v>
      </c>
      <c r="J177">
        <v>-3.7100000000000002E-3</v>
      </c>
      <c r="K177">
        <v>2.2610000000000002E-2</v>
      </c>
      <c r="L177">
        <v>-8.5099999999999995E-2</v>
      </c>
      <c r="M177" s="3" t="s">
        <v>44</v>
      </c>
      <c r="N177">
        <v>0</v>
      </c>
      <c r="P177" s="88"/>
      <c r="Q177" s="88"/>
    </row>
    <row r="178" spans="1:17">
      <c r="A178" s="3" t="s">
        <v>42</v>
      </c>
      <c r="B178">
        <v>1.5</v>
      </c>
      <c r="C178" s="3" t="s">
        <v>19</v>
      </c>
      <c r="D178" s="3" t="s">
        <v>20</v>
      </c>
      <c r="E178" s="3" t="s">
        <v>23</v>
      </c>
      <c r="F178">
        <v>-0.47410000000000002</v>
      </c>
      <c r="G178">
        <v>-8.5099999999999995E-2</v>
      </c>
      <c r="H178">
        <v>2.3999999999999998E-3</v>
      </c>
      <c r="I178">
        <v>-5.3200000000000001E-3</v>
      </c>
      <c r="J178">
        <v>-3.925E-2</v>
      </c>
      <c r="K178">
        <v>-5.604E-2</v>
      </c>
      <c r="L178">
        <v>-8.5099999999999995E-2</v>
      </c>
      <c r="M178" s="3" t="s">
        <v>44</v>
      </c>
      <c r="N178">
        <v>0.5</v>
      </c>
      <c r="P178" s="88"/>
      <c r="Q178" s="88"/>
    </row>
    <row r="179" spans="1:17">
      <c r="A179" s="3" t="s">
        <v>42</v>
      </c>
      <c r="B179">
        <v>2</v>
      </c>
      <c r="C179" s="3" t="s">
        <v>19</v>
      </c>
      <c r="D179" s="3" t="s">
        <v>20</v>
      </c>
      <c r="E179" s="3" t="s">
        <v>23</v>
      </c>
      <c r="F179">
        <v>-0.47410000000000002</v>
      </c>
      <c r="G179">
        <v>-8.5099999999999995E-2</v>
      </c>
      <c r="H179">
        <v>2.3999999999999998E-3</v>
      </c>
      <c r="I179">
        <v>-5.3200000000000001E-3</v>
      </c>
      <c r="J179">
        <v>-0.10691000000000001</v>
      </c>
      <c r="K179">
        <v>-1.05643</v>
      </c>
      <c r="L179">
        <v>-8.5099999999999995E-2</v>
      </c>
      <c r="M179" s="3" t="s">
        <v>44</v>
      </c>
      <c r="N179">
        <v>1</v>
      </c>
      <c r="P179" s="88"/>
      <c r="Q179" s="88"/>
    </row>
    <row r="180" spans="1:17" s="14" customFormat="1">
      <c r="A180" s="13" t="s">
        <v>45</v>
      </c>
      <c r="B180" s="14">
        <v>0</v>
      </c>
      <c r="C180" s="13" t="s">
        <v>19</v>
      </c>
      <c r="D180" s="13" t="s">
        <v>20</v>
      </c>
      <c r="E180" s="13" t="s">
        <v>21</v>
      </c>
      <c r="F180" s="14">
        <v>6.4638999999999998</v>
      </c>
      <c r="G180" s="14">
        <v>4.5600000000000002E-2</v>
      </c>
      <c r="H180" s="14">
        <v>9.9980000000000002E-5</v>
      </c>
      <c r="I180" s="14">
        <v>1.7940000000000001E-2</v>
      </c>
      <c r="J180" s="14">
        <v>6.8100000000000001E-3</v>
      </c>
      <c r="K180" s="14">
        <v>0.12672</v>
      </c>
      <c r="L180" s="14">
        <v>4.5600000000000002E-2</v>
      </c>
      <c r="M180" s="13" t="s">
        <v>46</v>
      </c>
      <c r="N180" s="14">
        <v>0</v>
      </c>
      <c r="P180" s="88">
        <f>MAX(K180:K188)</f>
        <v>0.94259000000000004</v>
      </c>
      <c r="Q180" s="88">
        <f t="shared" ref="Q180:Q189" si="5">VLOOKUP(P180,$K$4:$N$197,2,FALSE)</f>
        <v>4.5600000000000002E-2</v>
      </c>
    </row>
    <row r="181" spans="1:17" s="14" customFormat="1">
      <c r="A181" s="13" t="s">
        <v>45</v>
      </c>
      <c r="B181" s="14">
        <v>0.5</v>
      </c>
      <c r="C181" s="13" t="s">
        <v>19</v>
      </c>
      <c r="D181" s="13" t="s">
        <v>20</v>
      </c>
      <c r="E181" s="13" t="s">
        <v>21</v>
      </c>
      <c r="F181" s="14">
        <v>6.4638999999999998</v>
      </c>
      <c r="G181" s="14">
        <v>4.5600000000000002E-2</v>
      </c>
      <c r="H181" s="14">
        <v>9.9980000000000002E-5</v>
      </c>
      <c r="I181" s="14">
        <v>1.7940000000000001E-2</v>
      </c>
      <c r="J181" s="14">
        <v>6.7600000000000004E-3</v>
      </c>
      <c r="K181" s="14">
        <v>0.10544000000000001</v>
      </c>
      <c r="L181" s="14">
        <v>4.5600000000000002E-2</v>
      </c>
      <c r="M181" s="13" t="s">
        <v>46</v>
      </c>
      <c r="N181" s="14">
        <v>0.5</v>
      </c>
      <c r="P181" s="88"/>
      <c r="Q181" s="88"/>
    </row>
    <row r="182" spans="1:17" s="14" customFormat="1">
      <c r="A182" s="13" t="s">
        <v>45</v>
      </c>
      <c r="B182" s="14">
        <v>1</v>
      </c>
      <c r="C182" s="13" t="s">
        <v>19</v>
      </c>
      <c r="D182" s="13" t="s">
        <v>20</v>
      </c>
      <c r="E182" s="13" t="s">
        <v>21</v>
      </c>
      <c r="F182" s="14">
        <v>6.4638999999999998</v>
      </c>
      <c r="G182" s="14">
        <v>4.5600000000000002E-2</v>
      </c>
      <c r="H182" s="14">
        <v>9.9980000000000002E-5</v>
      </c>
      <c r="I182" s="14">
        <v>1.7940000000000001E-2</v>
      </c>
      <c r="J182" s="14">
        <v>6.7099999999999998E-3</v>
      </c>
      <c r="K182" s="14">
        <v>8.4169999999999995E-2</v>
      </c>
      <c r="L182" s="14">
        <v>4.5600000000000002E-2</v>
      </c>
      <c r="M182" s="13" t="s">
        <v>46</v>
      </c>
      <c r="N182" s="14">
        <v>1</v>
      </c>
      <c r="P182" s="88"/>
      <c r="Q182" s="88"/>
    </row>
    <row r="183" spans="1:17" s="14" customFormat="1">
      <c r="A183" s="13" t="s">
        <v>45</v>
      </c>
      <c r="B183" s="14">
        <v>1.5</v>
      </c>
      <c r="C183" s="13" t="s">
        <v>19</v>
      </c>
      <c r="D183" s="13" t="s">
        <v>20</v>
      </c>
      <c r="E183" s="13" t="s">
        <v>21</v>
      </c>
      <c r="F183" s="14">
        <v>6.4638999999999998</v>
      </c>
      <c r="G183" s="14">
        <v>4.5600000000000002E-2</v>
      </c>
      <c r="H183" s="14">
        <v>9.9980000000000002E-5</v>
      </c>
      <c r="I183" s="14">
        <v>1.7940000000000001E-2</v>
      </c>
      <c r="J183" s="14">
        <v>6.6600000000000001E-3</v>
      </c>
      <c r="K183" s="14">
        <v>6.2890000000000001E-2</v>
      </c>
      <c r="L183" s="14">
        <v>4.5600000000000002E-2</v>
      </c>
      <c r="M183" s="13" t="s">
        <v>46</v>
      </c>
      <c r="N183" s="14">
        <v>1.5</v>
      </c>
      <c r="P183" s="88"/>
      <c r="Q183" s="88"/>
    </row>
    <row r="184" spans="1:17" s="14" customFormat="1">
      <c r="A184" s="13" t="s">
        <v>45</v>
      </c>
      <c r="B184" s="14">
        <v>2</v>
      </c>
      <c r="C184" s="13" t="s">
        <v>19</v>
      </c>
      <c r="D184" s="13" t="s">
        <v>20</v>
      </c>
      <c r="E184" s="13" t="s">
        <v>21</v>
      </c>
      <c r="F184" s="14">
        <v>6.4638999999999998</v>
      </c>
      <c r="G184" s="14">
        <v>4.5600000000000002E-2</v>
      </c>
      <c r="H184" s="14">
        <v>9.9980000000000002E-5</v>
      </c>
      <c r="I184" s="14">
        <v>1.7940000000000001E-2</v>
      </c>
      <c r="J184" s="14">
        <v>1.506E-2</v>
      </c>
      <c r="K184" s="14">
        <v>4.1619999999999997E-2</v>
      </c>
      <c r="L184" s="14">
        <v>4.5600000000000002E-2</v>
      </c>
      <c r="M184" s="13" t="s">
        <v>46</v>
      </c>
      <c r="N184" s="14">
        <v>2</v>
      </c>
      <c r="P184" s="88"/>
      <c r="Q184" s="88"/>
    </row>
    <row r="185" spans="1:17" s="14" customFormat="1">
      <c r="A185" s="13" t="s">
        <v>45</v>
      </c>
      <c r="B185" s="14">
        <v>2.5</v>
      </c>
      <c r="C185" s="13" t="s">
        <v>19</v>
      </c>
      <c r="D185" s="13" t="s">
        <v>20</v>
      </c>
      <c r="E185" s="13" t="s">
        <v>21</v>
      </c>
      <c r="F185" s="14">
        <v>6.4638999999999998</v>
      </c>
      <c r="G185" s="14">
        <v>4.5600000000000002E-2</v>
      </c>
      <c r="H185" s="14">
        <v>9.9980000000000002E-5</v>
      </c>
      <c r="I185" s="14">
        <v>1.7940000000000001E-2</v>
      </c>
      <c r="J185" s="14">
        <v>5.2089999999999997E-2</v>
      </c>
      <c r="K185" s="14">
        <v>0.19783000000000001</v>
      </c>
      <c r="L185" s="14">
        <v>4.5600000000000002E-2</v>
      </c>
      <c r="M185" s="13" t="s">
        <v>46</v>
      </c>
      <c r="N185" s="14">
        <v>2.5</v>
      </c>
      <c r="P185" s="88"/>
      <c r="Q185" s="88"/>
    </row>
    <row r="186" spans="1:17" s="14" customFormat="1">
      <c r="A186" s="13" t="s">
        <v>45</v>
      </c>
      <c r="B186" s="14">
        <v>3</v>
      </c>
      <c r="C186" s="13" t="s">
        <v>19</v>
      </c>
      <c r="D186" s="13" t="s">
        <v>20</v>
      </c>
      <c r="E186" s="13" t="s">
        <v>21</v>
      </c>
      <c r="F186" s="14">
        <v>6.4638999999999998</v>
      </c>
      <c r="G186" s="14">
        <v>4.5600000000000002E-2</v>
      </c>
      <c r="H186" s="14">
        <v>9.9980000000000002E-5</v>
      </c>
      <c r="I186" s="14">
        <v>1.7940000000000001E-2</v>
      </c>
      <c r="J186" s="14">
        <v>9.239E-2</v>
      </c>
      <c r="K186" s="14">
        <v>0.44607999999999998</v>
      </c>
      <c r="L186" s="14">
        <v>4.5600000000000002E-2</v>
      </c>
      <c r="M186" s="13" t="s">
        <v>46</v>
      </c>
      <c r="N186" s="14">
        <v>3</v>
      </c>
      <c r="P186" s="88"/>
      <c r="Q186" s="88"/>
    </row>
    <row r="187" spans="1:17" s="14" customFormat="1">
      <c r="A187" s="13" t="s">
        <v>45</v>
      </c>
      <c r="B187" s="14">
        <v>3.5</v>
      </c>
      <c r="C187" s="13" t="s">
        <v>19</v>
      </c>
      <c r="D187" s="13" t="s">
        <v>20</v>
      </c>
      <c r="E187" s="13" t="s">
        <v>21</v>
      </c>
      <c r="F187" s="14">
        <v>6.4638999999999998</v>
      </c>
      <c r="G187" s="14">
        <v>4.5600000000000002E-2</v>
      </c>
      <c r="H187" s="14">
        <v>9.9980000000000002E-5</v>
      </c>
      <c r="I187" s="14">
        <v>1.7940000000000001E-2</v>
      </c>
      <c r="J187" s="14">
        <v>0.13269</v>
      </c>
      <c r="K187" s="14">
        <v>0.69433999999999996</v>
      </c>
      <c r="L187" s="14">
        <v>4.5600000000000002E-2</v>
      </c>
      <c r="M187" s="13" t="s">
        <v>46</v>
      </c>
      <c r="N187" s="14">
        <v>3.5</v>
      </c>
      <c r="P187" s="88"/>
      <c r="Q187" s="88"/>
    </row>
    <row r="188" spans="1:17" s="14" customFormat="1">
      <c r="A188" s="13" t="s">
        <v>45</v>
      </c>
      <c r="B188" s="14">
        <v>4</v>
      </c>
      <c r="C188" s="13" t="s">
        <v>19</v>
      </c>
      <c r="D188" s="13" t="s">
        <v>20</v>
      </c>
      <c r="E188" s="13" t="s">
        <v>21</v>
      </c>
      <c r="F188" s="14">
        <v>6.4638999999999998</v>
      </c>
      <c r="G188" s="14">
        <v>4.5600000000000002E-2</v>
      </c>
      <c r="H188" s="14">
        <v>9.9980000000000002E-5</v>
      </c>
      <c r="I188" s="14">
        <v>1.7940000000000001E-2</v>
      </c>
      <c r="J188" s="14">
        <v>0.17299</v>
      </c>
      <c r="K188" s="14">
        <v>0.94259000000000004</v>
      </c>
      <c r="L188" s="14">
        <v>4.5600000000000002E-2</v>
      </c>
      <c r="M188" s="13" t="s">
        <v>46</v>
      </c>
      <c r="N188" s="14">
        <v>4</v>
      </c>
      <c r="P188" s="88"/>
      <c r="Q188" s="88"/>
    </row>
    <row r="189" spans="1:17" s="14" customFormat="1">
      <c r="A189" s="13" t="s">
        <v>45</v>
      </c>
      <c r="B189" s="14">
        <v>0</v>
      </c>
      <c r="C189" s="13" t="s">
        <v>19</v>
      </c>
      <c r="D189" s="13" t="s">
        <v>20</v>
      </c>
      <c r="E189" s="13" t="s">
        <v>23</v>
      </c>
      <c r="F189" s="14">
        <v>-0.53420000000000001</v>
      </c>
      <c r="G189" s="14">
        <v>-0.4965</v>
      </c>
      <c r="H189" s="14">
        <v>-8.0600000000000005E-2</v>
      </c>
      <c r="I189" s="14">
        <v>-5.1700000000000001E-3</v>
      </c>
      <c r="J189" s="14">
        <v>-0.14940000000000001</v>
      </c>
      <c r="K189" s="14">
        <v>-1.0434300000000001</v>
      </c>
      <c r="L189" s="14">
        <v>-0.4965</v>
      </c>
      <c r="M189" s="13" t="s">
        <v>46</v>
      </c>
      <c r="N189" s="14">
        <v>0</v>
      </c>
      <c r="P189" s="88">
        <f>MIN(K189:K197)</f>
        <v>-1.0434300000000001</v>
      </c>
      <c r="Q189" s="88">
        <f t="shared" si="5"/>
        <v>-0.4965</v>
      </c>
    </row>
    <row r="190" spans="1:17" s="14" customFormat="1">
      <c r="A190" s="13" t="s">
        <v>45</v>
      </c>
      <c r="B190" s="14">
        <v>0.5</v>
      </c>
      <c r="C190" s="13" t="s">
        <v>19</v>
      </c>
      <c r="D190" s="13" t="s">
        <v>20</v>
      </c>
      <c r="E190" s="13" t="s">
        <v>23</v>
      </c>
      <c r="F190" s="14">
        <v>-0.53420000000000001</v>
      </c>
      <c r="G190" s="14">
        <v>-0.4965</v>
      </c>
      <c r="H190" s="14">
        <v>-8.0600000000000005E-2</v>
      </c>
      <c r="I190" s="14">
        <v>-5.1700000000000001E-3</v>
      </c>
      <c r="J190" s="14">
        <v>-0.1091</v>
      </c>
      <c r="K190" s="14">
        <v>-0.79518</v>
      </c>
      <c r="L190" s="14">
        <v>-0.4965</v>
      </c>
      <c r="M190" s="13" t="s">
        <v>46</v>
      </c>
      <c r="N190" s="14">
        <v>0.5</v>
      </c>
      <c r="P190" s="88"/>
      <c r="Q190" s="88"/>
    </row>
    <row r="191" spans="1:17" s="14" customFormat="1">
      <c r="A191" s="13" t="s">
        <v>45</v>
      </c>
      <c r="B191" s="14">
        <v>1</v>
      </c>
      <c r="C191" s="13" t="s">
        <v>19</v>
      </c>
      <c r="D191" s="13" t="s">
        <v>20</v>
      </c>
      <c r="E191" s="13" t="s">
        <v>23</v>
      </c>
      <c r="F191" s="14">
        <v>-0.53420000000000001</v>
      </c>
      <c r="G191" s="14">
        <v>-0.4965</v>
      </c>
      <c r="H191" s="14">
        <v>-8.0600000000000005E-2</v>
      </c>
      <c r="I191" s="14">
        <v>-5.1700000000000001E-3</v>
      </c>
      <c r="J191" s="14">
        <v>-6.88E-2</v>
      </c>
      <c r="K191" s="14">
        <v>-0.54693000000000003</v>
      </c>
      <c r="L191" s="14">
        <v>-0.4965</v>
      </c>
      <c r="M191" s="13" t="s">
        <v>46</v>
      </c>
      <c r="N191" s="14">
        <v>1</v>
      </c>
      <c r="P191" s="88"/>
      <c r="Q191" s="88"/>
    </row>
    <row r="192" spans="1:17" s="14" customFormat="1">
      <c r="A192" s="13" t="s">
        <v>45</v>
      </c>
      <c r="B192" s="14">
        <v>1.5</v>
      </c>
      <c r="C192" s="13" t="s">
        <v>19</v>
      </c>
      <c r="D192" s="13" t="s">
        <v>20</v>
      </c>
      <c r="E192" s="13" t="s">
        <v>23</v>
      </c>
      <c r="F192" s="14">
        <v>-0.53420000000000001</v>
      </c>
      <c r="G192" s="14">
        <v>-0.4965</v>
      </c>
      <c r="H192" s="14">
        <v>-8.0600000000000005E-2</v>
      </c>
      <c r="I192" s="14">
        <v>-5.1700000000000001E-3</v>
      </c>
      <c r="J192" s="14">
        <v>-2.8500000000000001E-2</v>
      </c>
      <c r="K192" s="14">
        <v>-0.29866999999999999</v>
      </c>
      <c r="L192" s="14">
        <v>-0.4965</v>
      </c>
      <c r="M192" s="13" t="s">
        <v>46</v>
      </c>
      <c r="N192" s="14">
        <v>1.5</v>
      </c>
      <c r="P192" s="88"/>
      <c r="Q192" s="88"/>
    </row>
    <row r="193" spans="1:17" s="14" customFormat="1">
      <c r="A193" s="13" t="s">
        <v>45</v>
      </c>
      <c r="B193" s="14">
        <v>2</v>
      </c>
      <c r="C193" s="13" t="s">
        <v>19</v>
      </c>
      <c r="D193" s="13" t="s">
        <v>20</v>
      </c>
      <c r="E193" s="13" t="s">
        <v>23</v>
      </c>
      <c r="F193" s="14">
        <v>-0.53420000000000001</v>
      </c>
      <c r="G193" s="14">
        <v>-0.4965</v>
      </c>
      <c r="H193" s="14">
        <v>-8.0600000000000005E-2</v>
      </c>
      <c r="I193" s="14">
        <v>-5.1700000000000001E-3</v>
      </c>
      <c r="J193" s="14">
        <v>-8.4999999999999995E-4</v>
      </c>
      <c r="K193" s="14">
        <v>-5.042E-2</v>
      </c>
      <c r="L193" s="14">
        <v>-0.4965</v>
      </c>
      <c r="M193" s="13" t="s">
        <v>46</v>
      </c>
      <c r="N193" s="14">
        <v>2</v>
      </c>
      <c r="P193" s="88"/>
      <c r="Q193" s="88"/>
    </row>
    <row r="194" spans="1:17" s="14" customFormat="1">
      <c r="A194" s="13" t="s">
        <v>45</v>
      </c>
      <c r="B194" s="14">
        <v>2.5</v>
      </c>
      <c r="C194" s="13" t="s">
        <v>19</v>
      </c>
      <c r="D194" s="13" t="s">
        <v>20</v>
      </c>
      <c r="E194" s="13" t="s">
        <v>23</v>
      </c>
      <c r="F194" s="14">
        <v>-0.53420000000000001</v>
      </c>
      <c r="G194" s="14">
        <v>-0.4965</v>
      </c>
      <c r="H194" s="14">
        <v>-8.0600000000000005E-2</v>
      </c>
      <c r="I194" s="14">
        <v>-5.1700000000000001E-3</v>
      </c>
      <c r="J194" s="14">
        <v>4.2999999999999999E-4</v>
      </c>
      <c r="K194" s="14">
        <v>2.5699999999999998E-3</v>
      </c>
      <c r="L194" s="14">
        <v>-0.4965</v>
      </c>
      <c r="M194" s="13" t="s">
        <v>46</v>
      </c>
      <c r="N194" s="14">
        <v>2.5</v>
      </c>
      <c r="P194" s="88"/>
      <c r="Q194" s="88"/>
    </row>
    <row r="195" spans="1:17" s="14" customFormat="1">
      <c r="A195" s="13" t="s">
        <v>45</v>
      </c>
      <c r="B195" s="14">
        <v>3</v>
      </c>
      <c r="C195" s="13" t="s">
        <v>19</v>
      </c>
      <c r="D195" s="13" t="s">
        <v>20</v>
      </c>
      <c r="E195" s="13" t="s">
        <v>23</v>
      </c>
      <c r="F195" s="14">
        <v>-0.53420000000000001</v>
      </c>
      <c r="G195" s="14">
        <v>-0.4965</v>
      </c>
      <c r="H195" s="14">
        <v>-8.0600000000000005E-2</v>
      </c>
      <c r="I195" s="14">
        <v>-5.1700000000000001E-3</v>
      </c>
      <c r="J195" s="14">
        <v>1.7099999999999999E-3</v>
      </c>
      <c r="K195" s="14">
        <v>-2.0240000000000001E-2</v>
      </c>
      <c r="L195" s="14">
        <v>-0.4965</v>
      </c>
      <c r="M195" s="13" t="s">
        <v>46</v>
      </c>
      <c r="N195" s="14">
        <v>3</v>
      </c>
      <c r="P195" s="88"/>
      <c r="Q195" s="88"/>
    </row>
    <row r="196" spans="1:17" s="14" customFormat="1">
      <c r="A196" s="13" t="s">
        <v>45</v>
      </c>
      <c r="B196" s="14">
        <v>3.5</v>
      </c>
      <c r="C196" s="13" t="s">
        <v>19</v>
      </c>
      <c r="D196" s="13" t="s">
        <v>20</v>
      </c>
      <c r="E196" s="13" t="s">
        <v>23</v>
      </c>
      <c r="F196" s="14">
        <v>-0.53420000000000001</v>
      </c>
      <c r="G196" s="14">
        <v>-0.4965</v>
      </c>
      <c r="H196" s="14">
        <v>-8.0600000000000005E-2</v>
      </c>
      <c r="I196" s="14">
        <v>-5.1700000000000001E-3</v>
      </c>
      <c r="J196" s="14">
        <v>2.99E-3</v>
      </c>
      <c r="K196" s="14">
        <v>-4.3060000000000001E-2</v>
      </c>
      <c r="L196" s="14">
        <v>-0.4965</v>
      </c>
      <c r="M196" s="13" t="s">
        <v>46</v>
      </c>
      <c r="N196" s="14">
        <v>3.5</v>
      </c>
      <c r="P196" s="88"/>
      <c r="Q196" s="88"/>
    </row>
    <row r="197" spans="1:17" s="14" customFormat="1">
      <c r="A197" s="13" t="s">
        <v>45</v>
      </c>
      <c r="B197" s="14">
        <v>4</v>
      </c>
      <c r="C197" s="13" t="s">
        <v>19</v>
      </c>
      <c r="D197" s="13" t="s">
        <v>20</v>
      </c>
      <c r="E197" s="13" t="s">
        <v>23</v>
      </c>
      <c r="F197" s="14">
        <v>-0.53420000000000001</v>
      </c>
      <c r="G197" s="14">
        <v>-0.4965</v>
      </c>
      <c r="H197" s="14">
        <v>-8.0600000000000005E-2</v>
      </c>
      <c r="I197" s="14">
        <v>-5.1700000000000001E-3</v>
      </c>
      <c r="J197" s="14">
        <v>4.2700000000000004E-3</v>
      </c>
      <c r="K197" s="14">
        <v>-6.5879999999999994E-2</v>
      </c>
      <c r="L197" s="14">
        <v>-0.4965</v>
      </c>
      <c r="M197" s="13" t="s">
        <v>46</v>
      </c>
      <c r="N197" s="14">
        <v>4</v>
      </c>
      <c r="P197" s="88"/>
      <c r="Q197" s="88"/>
    </row>
    <row r="198" spans="1:17">
      <c r="P198" s="12"/>
      <c r="Q198" s="12"/>
    </row>
    <row r="199" spans="1:17">
      <c r="P199" s="12"/>
      <c r="Q199" s="12"/>
    </row>
    <row r="200" spans="1:17">
      <c r="P200" s="12"/>
      <c r="Q200" s="12"/>
    </row>
    <row r="201" spans="1:17">
      <c r="P201" s="12"/>
      <c r="Q201" s="12"/>
    </row>
  </sheetData>
  <mergeCells count="50">
    <mergeCell ref="P31:P39"/>
    <mergeCell ref="Q31:Q39"/>
    <mergeCell ref="P4:P12"/>
    <mergeCell ref="P13:P21"/>
    <mergeCell ref="P22:P30"/>
    <mergeCell ref="Q4:Q12"/>
    <mergeCell ref="Q13:Q21"/>
    <mergeCell ref="Q22:Q30"/>
    <mergeCell ref="P189:P197"/>
    <mergeCell ref="Q168:Q173"/>
    <mergeCell ref="Q174:Q179"/>
    <mergeCell ref="P132:P140"/>
    <mergeCell ref="P141:P149"/>
    <mergeCell ref="P180:P188"/>
    <mergeCell ref="P168:P173"/>
    <mergeCell ref="P174:P179"/>
    <mergeCell ref="P50:P58"/>
    <mergeCell ref="P59:P67"/>
    <mergeCell ref="P68:P76"/>
    <mergeCell ref="P77:P85"/>
    <mergeCell ref="P114:P122"/>
    <mergeCell ref="P123:P131"/>
    <mergeCell ref="P86:P94"/>
    <mergeCell ref="P95:P103"/>
    <mergeCell ref="P109:P113"/>
    <mergeCell ref="Q104:Q108"/>
    <mergeCell ref="Q109:Q113"/>
    <mergeCell ref="P150:P158"/>
    <mergeCell ref="P159:P167"/>
    <mergeCell ref="P40:P44"/>
    <mergeCell ref="P45:P49"/>
    <mergeCell ref="Q40:Q44"/>
    <mergeCell ref="Q45:Q49"/>
    <mergeCell ref="P104:P108"/>
    <mergeCell ref="Q180:Q188"/>
    <mergeCell ref="Q189:Q197"/>
    <mergeCell ref="R4:R12"/>
    <mergeCell ref="Q114:Q122"/>
    <mergeCell ref="Q123:Q131"/>
    <mergeCell ref="Q132:Q140"/>
    <mergeCell ref="Q141:Q149"/>
    <mergeCell ref="Q150:Q158"/>
    <mergeCell ref="Q159:Q167"/>
    <mergeCell ref="Q50:Q58"/>
    <mergeCell ref="Q59:Q67"/>
    <mergeCell ref="Q68:Q76"/>
    <mergeCell ref="Q77:Q85"/>
    <mergeCell ref="Q86:Q94"/>
    <mergeCell ref="Q95:Q103"/>
    <mergeCell ref="R40:R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32F-C095-43FE-837F-2CA69662C6FD}">
  <dimension ref="A1:N197"/>
  <sheetViews>
    <sheetView workbookViewId="0">
      <selection activeCell="K21" sqref="K21"/>
    </sheetView>
  </sheetViews>
  <sheetFormatPr defaultRowHeight="14.2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7" width="9" customWidth="1"/>
    <col min="8" max="8" width="11.33203125" customWidth="1"/>
    <col min="9" max="9" width="9" customWidth="1"/>
    <col min="10" max="10" width="12.33203125" customWidth="1"/>
    <col min="11" max="13" width="9" customWidth="1"/>
    <col min="14" max="14" width="10.53125" customWidth="1"/>
  </cols>
  <sheetData>
    <row r="1" spans="1:14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</row>
    <row r="2" spans="1:14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7</v>
      </c>
      <c r="M2" s="9" t="s">
        <v>11</v>
      </c>
      <c r="N2" s="15"/>
    </row>
    <row r="3" spans="1:14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10" t="s">
        <v>16</v>
      </c>
      <c r="M3" s="10" t="s">
        <v>17</v>
      </c>
      <c r="N3" s="16"/>
    </row>
    <row r="4" spans="1:14">
      <c r="A4" s="3" t="s">
        <v>18</v>
      </c>
      <c r="B4">
        <v>0</v>
      </c>
      <c r="C4" s="3" t="s">
        <v>19</v>
      </c>
      <c r="D4" s="3" t="s">
        <v>20</v>
      </c>
      <c r="E4" s="3" t="s">
        <v>21</v>
      </c>
      <c r="F4">
        <f>ABS(Solieusap!F4)</f>
        <v>0.15029999999999999</v>
      </c>
      <c r="G4">
        <f>ABS(Solieusap!G4)</f>
        <v>1.9041999999999999</v>
      </c>
      <c r="H4">
        <f>ABS(Solieusap!H4)</f>
        <v>3.8939999999999998E-4</v>
      </c>
      <c r="I4">
        <f>ABS(Solieusap!I4)</f>
        <v>0.36331000000000002</v>
      </c>
      <c r="J4">
        <f>ABS(Solieusap!J4)</f>
        <v>1.4E-3</v>
      </c>
      <c r="K4">
        <f>(Solieusap!K4)</f>
        <v>0.22058</v>
      </c>
      <c r="L4">
        <f>ABS(Solieusap!L4)</f>
        <v>1.9041999999999999</v>
      </c>
      <c r="M4">
        <f>K4</f>
        <v>0.22058</v>
      </c>
    </row>
    <row r="5" spans="1:14">
      <c r="A5" s="3" t="s">
        <v>18</v>
      </c>
      <c r="B5">
        <v>0.5</v>
      </c>
      <c r="C5" s="3" t="s">
        <v>19</v>
      </c>
      <c r="D5" s="3" t="s">
        <v>20</v>
      </c>
      <c r="E5" s="3" t="s">
        <v>21</v>
      </c>
      <c r="F5">
        <f>ABS(Solieusap!F5)</f>
        <v>0.15029999999999999</v>
      </c>
      <c r="G5">
        <f>ABS(Solieusap!G5)</f>
        <v>1.2506999999999999</v>
      </c>
      <c r="H5">
        <f>ABS(Solieusap!H5)</f>
        <v>3.8939999999999998E-4</v>
      </c>
      <c r="I5">
        <f>ABS(Solieusap!I5)</f>
        <v>0.36331000000000002</v>
      </c>
      <c r="J5">
        <f>ABS(Solieusap!J5)</f>
        <v>1.4300000000000001E-3</v>
      </c>
      <c r="K5">
        <f>(Solieusap!K5)</f>
        <v>1.00932</v>
      </c>
      <c r="L5">
        <f>ABS(Solieusap!L5)</f>
        <v>1.2506999999999999</v>
      </c>
      <c r="M5">
        <f t="shared" ref="M5:M68" si="0">K5</f>
        <v>1.00932</v>
      </c>
    </row>
    <row r="6" spans="1:14">
      <c r="A6" s="3" t="s">
        <v>18</v>
      </c>
      <c r="B6">
        <v>1</v>
      </c>
      <c r="C6" s="3" t="s">
        <v>19</v>
      </c>
      <c r="D6" s="3" t="s">
        <v>20</v>
      </c>
      <c r="E6" s="3" t="s">
        <v>21</v>
      </c>
      <c r="F6">
        <f>ABS(Solieusap!F6)</f>
        <v>0.15029999999999999</v>
      </c>
      <c r="G6">
        <f>ABS(Solieusap!G6)</f>
        <v>0.59719999999999995</v>
      </c>
      <c r="H6">
        <f>ABS(Solieusap!H6)</f>
        <v>3.8939999999999998E-4</v>
      </c>
      <c r="I6">
        <f>ABS(Solieusap!I6)</f>
        <v>0.36331000000000002</v>
      </c>
      <c r="J6">
        <f>ABS(Solieusap!J6)</f>
        <v>1.5200000000000001E-3</v>
      </c>
      <c r="K6">
        <f>(Solieusap!K6)</f>
        <v>1.4713000000000001</v>
      </c>
      <c r="L6">
        <f>ABS(Solieusap!L6)</f>
        <v>0.59719999999999995</v>
      </c>
      <c r="M6">
        <f t="shared" si="0"/>
        <v>1.4713000000000001</v>
      </c>
    </row>
    <row r="7" spans="1:14">
      <c r="A7" s="3" t="s">
        <v>18</v>
      </c>
      <c r="B7">
        <v>1.5</v>
      </c>
      <c r="C7" s="3" t="s">
        <v>19</v>
      </c>
      <c r="D7" s="3" t="s">
        <v>20</v>
      </c>
      <c r="E7" s="3" t="s">
        <v>21</v>
      </c>
      <c r="F7">
        <f>ABS(Solieusap!F7)</f>
        <v>0.15029999999999999</v>
      </c>
      <c r="G7">
        <f>ABS(Solieusap!G7)</f>
        <v>5.6300000000000003E-2</v>
      </c>
      <c r="H7">
        <f>ABS(Solieusap!H7)</f>
        <v>3.8939999999999998E-4</v>
      </c>
      <c r="I7">
        <f>ABS(Solieusap!I7)</f>
        <v>0.36331000000000002</v>
      </c>
      <c r="J7">
        <f>ABS(Solieusap!J7)</f>
        <v>1.7700000000000001E-3</v>
      </c>
      <c r="K7">
        <f>(Solieusap!K7)</f>
        <v>1.6101399999999999</v>
      </c>
      <c r="L7">
        <f>ABS(Solieusap!L7)</f>
        <v>5.6300000000000003E-2</v>
      </c>
      <c r="M7">
        <f t="shared" si="0"/>
        <v>1.6101399999999999</v>
      </c>
    </row>
    <row r="8" spans="1:14">
      <c r="A8" s="3" t="s">
        <v>18</v>
      </c>
      <c r="B8">
        <v>2</v>
      </c>
      <c r="C8" s="3" t="s">
        <v>19</v>
      </c>
      <c r="D8" s="3" t="s">
        <v>20</v>
      </c>
      <c r="E8" s="3" t="s">
        <v>21</v>
      </c>
      <c r="F8">
        <f>ABS(Solieusap!F8)</f>
        <v>0.15029999999999999</v>
      </c>
      <c r="G8">
        <f>ABS(Solieusap!G8)</f>
        <v>0.70979999999999999</v>
      </c>
      <c r="H8">
        <f>ABS(Solieusap!H8)</f>
        <v>3.8939999999999998E-4</v>
      </c>
      <c r="I8">
        <f>ABS(Solieusap!I8)</f>
        <v>0.36331000000000002</v>
      </c>
      <c r="J8">
        <f>ABS(Solieusap!J8)</f>
        <v>2.0100000000000001E-3</v>
      </c>
      <c r="K8">
        <f>(Solieusap!K8)</f>
        <v>1.4348099999999999</v>
      </c>
      <c r="L8">
        <f>ABS(Solieusap!L8)</f>
        <v>0.70979999999999999</v>
      </c>
      <c r="M8">
        <f t="shared" si="0"/>
        <v>1.4348099999999999</v>
      </c>
    </row>
    <row r="9" spans="1:14">
      <c r="A9" s="3" t="s">
        <v>18</v>
      </c>
      <c r="B9">
        <v>2.5</v>
      </c>
      <c r="C9" s="3" t="s">
        <v>19</v>
      </c>
      <c r="D9" s="3" t="s">
        <v>20</v>
      </c>
      <c r="E9" s="3" t="s">
        <v>21</v>
      </c>
      <c r="F9">
        <f>ABS(Solieusap!F9)</f>
        <v>0.15029999999999999</v>
      </c>
      <c r="G9">
        <f>ABS(Solieusap!G9)</f>
        <v>1.3633</v>
      </c>
      <c r="H9">
        <f>ABS(Solieusap!H9)</f>
        <v>3.8939999999999998E-4</v>
      </c>
      <c r="I9">
        <f>ABS(Solieusap!I9)</f>
        <v>0.36331000000000002</v>
      </c>
      <c r="J9">
        <f>ABS(Solieusap!J9)</f>
        <v>2.2599999999999999E-3</v>
      </c>
      <c r="K9">
        <f>(Solieusap!K9)</f>
        <v>1.0477700000000001</v>
      </c>
      <c r="L9">
        <f>ABS(Solieusap!L9)</f>
        <v>1.3633</v>
      </c>
      <c r="M9">
        <f t="shared" si="0"/>
        <v>1.0477700000000001</v>
      </c>
    </row>
    <row r="10" spans="1:14">
      <c r="A10" s="3" t="s">
        <v>18</v>
      </c>
      <c r="B10">
        <v>3</v>
      </c>
      <c r="C10" s="3" t="s">
        <v>19</v>
      </c>
      <c r="D10" s="3" t="s">
        <v>20</v>
      </c>
      <c r="E10" s="3" t="s">
        <v>21</v>
      </c>
      <c r="F10">
        <f>ABS(Solieusap!F10)</f>
        <v>0.15029999999999999</v>
      </c>
      <c r="G10">
        <f>ABS(Solieusap!G10)</f>
        <v>2.0167999999999999</v>
      </c>
      <c r="H10">
        <f>ABS(Solieusap!H10)</f>
        <v>3.8939999999999998E-4</v>
      </c>
      <c r="I10">
        <f>ABS(Solieusap!I10)</f>
        <v>0.36331000000000002</v>
      </c>
      <c r="J10">
        <f>ABS(Solieusap!J10)</f>
        <v>2.5100000000000001E-3</v>
      </c>
      <c r="K10">
        <f>(Solieusap!K10)</f>
        <v>0.66483999999999999</v>
      </c>
      <c r="L10">
        <f>ABS(Solieusap!L10)</f>
        <v>2.0167999999999999</v>
      </c>
      <c r="M10">
        <f t="shared" si="0"/>
        <v>0.66483999999999999</v>
      </c>
    </row>
    <row r="11" spans="1:14">
      <c r="A11" s="3" t="s">
        <v>18</v>
      </c>
      <c r="B11">
        <v>3.5</v>
      </c>
      <c r="C11" s="3" t="s">
        <v>19</v>
      </c>
      <c r="D11" s="3" t="s">
        <v>20</v>
      </c>
      <c r="E11" s="3" t="s">
        <v>21</v>
      </c>
      <c r="F11">
        <f>ABS(Solieusap!F11)</f>
        <v>0.15029999999999999</v>
      </c>
      <c r="G11">
        <f>ABS(Solieusap!G11)</f>
        <v>2.6703000000000001</v>
      </c>
      <c r="H11">
        <f>ABS(Solieusap!H11)</f>
        <v>3.8939999999999998E-4</v>
      </c>
      <c r="I11">
        <f>ABS(Solieusap!I11)</f>
        <v>0.36331000000000002</v>
      </c>
      <c r="J11">
        <f>ABS(Solieusap!J11)</f>
        <v>2.7499999999999998E-3</v>
      </c>
      <c r="K11">
        <f>(Solieusap!K11)</f>
        <v>-4.4850000000000001E-2</v>
      </c>
      <c r="L11">
        <f>ABS(Solieusap!L11)</f>
        <v>2.6703000000000001</v>
      </c>
      <c r="M11">
        <f t="shared" si="0"/>
        <v>-4.4850000000000001E-2</v>
      </c>
    </row>
    <row r="12" spans="1:14">
      <c r="A12" s="3" t="s">
        <v>18</v>
      </c>
      <c r="B12">
        <v>4</v>
      </c>
      <c r="C12" s="3" t="s">
        <v>19</v>
      </c>
      <c r="D12" s="3" t="s">
        <v>20</v>
      </c>
      <c r="E12" s="3" t="s">
        <v>21</v>
      </c>
      <c r="F12">
        <f>ABS(Solieusap!F12)</f>
        <v>0.15029999999999999</v>
      </c>
      <c r="G12">
        <f>ABS(Solieusap!G12)</f>
        <v>3.3237999999999999</v>
      </c>
      <c r="H12">
        <f>ABS(Solieusap!H12)</f>
        <v>3.8939999999999998E-4</v>
      </c>
      <c r="I12">
        <f>ABS(Solieusap!I12)</f>
        <v>0.36331000000000002</v>
      </c>
      <c r="J12">
        <f>ABS(Solieusap!J12)</f>
        <v>3.0000000000000001E-3</v>
      </c>
      <c r="K12">
        <f>(Solieusap!K12)</f>
        <v>-1.08128</v>
      </c>
      <c r="L12">
        <f>ABS(Solieusap!L12)</f>
        <v>3.3237999999999999</v>
      </c>
      <c r="M12">
        <f t="shared" si="0"/>
        <v>-1.08128</v>
      </c>
    </row>
    <row r="13" spans="1:14">
      <c r="A13" s="3" t="s">
        <v>18</v>
      </c>
      <c r="B13">
        <v>0</v>
      </c>
      <c r="C13" s="3" t="s">
        <v>19</v>
      </c>
      <c r="D13" s="3" t="s">
        <v>20</v>
      </c>
      <c r="E13" s="3" t="s">
        <v>23</v>
      </c>
      <c r="F13">
        <f>ABS(Solieusap!F13)</f>
        <v>0.17399999999999999</v>
      </c>
      <c r="G13">
        <f>ABS(Solieusap!G13)</f>
        <v>2.8491</v>
      </c>
      <c r="H13">
        <f>ABS(Solieusap!H13)</f>
        <v>4.9280000000000005E-4</v>
      </c>
      <c r="I13">
        <f>ABS(Solieusap!I13)</f>
        <v>0.26155</v>
      </c>
      <c r="J13">
        <f>ABS(Solieusap!J13)</f>
        <v>2.5699999999999998E-3</v>
      </c>
      <c r="K13">
        <f>(Solieusap!K13)</f>
        <v>-2.0262699999999998</v>
      </c>
      <c r="L13">
        <f>ABS(Solieusap!L13)</f>
        <v>2.8491</v>
      </c>
      <c r="M13">
        <f t="shared" si="0"/>
        <v>-2.0262699999999998</v>
      </c>
    </row>
    <row r="14" spans="1:14">
      <c r="A14" s="3" t="s">
        <v>18</v>
      </c>
      <c r="B14">
        <v>0.5</v>
      </c>
      <c r="C14" s="3" t="s">
        <v>19</v>
      </c>
      <c r="D14" s="3" t="s">
        <v>20</v>
      </c>
      <c r="E14" s="3" t="s">
        <v>23</v>
      </c>
      <c r="F14">
        <f>ABS(Solieusap!F14)</f>
        <v>0.17399999999999999</v>
      </c>
      <c r="G14">
        <f>ABS(Solieusap!G14)</f>
        <v>2.1956000000000002</v>
      </c>
      <c r="H14">
        <f>ABS(Solieusap!H14)</f>
        <v>4.9280000000000005E-4</v>
      </c>
      <c r="I14">
        <f>ABS(Solieusap!I14)</f>
        <v>0.26155</v>
      </c>
      <c r="J14">
        <f>ABS(Solieusap!J14)</f>
        <v>2.5999999999999999E-3</v>
      </c>
      <c r="K14">
        <f>(Solieusap!K14)</f>
        <v>-0.7651</v>
      </c>
      <c r="L14">
        <f>ABS(Solieusap!L14)</f>
        <v>2.1956000000000002</v>
      </c>
      <c r="M14">
        <f t="shared" si="0"/>
        <v>-0.7651</v>
      </c>
    </row>
    <row r="15" spans="1:14">
      <c r="A15" s="3" t="s">
        <v>18</v>
      </c>
      <c r="B15">
        <v>1</v>
      </c>
      <c r="C15" s="3" t="s">
        <v>19</v>
      </c>
      <c r="D15" s="3" t="s">
        <v>20</v>
      </c>
      <c r="E15" s="3" t="s">
        <v>23</v>
      </c>
      <c r="F15">
        <f>ABS(Solieusap!F15)</f>
        <v>0.17399999999999999</v>
      </c>
      <c r="G15">
        <f>ABS(Solieusap!G15)</f>
        <v>1.5421</v>
      </c>
      <c r="H15">
        <f>ABS(Solieusap!H15)</f>
        <v>4.9280000000000005E-4</v>
      </c>
      <c r="I15">
        <f>ABS(Solieusap!I15)</f>
        <v>0.26155</v>
      </c>
      <c r="J15">
        <f>ABS(Solieusap!J15)</f>
        <v>2.63E-3</v>
      </c>
      <c r="K15">
        <f>(Solieusap!K15)</f>
        <v>0.16930999999999999</v>
      </c>
      <c r="L15">
        <f>ABS(Solieusap!L15)</f>
        <v>1.5421</v>
      </c>
      <c r="M15">
        <f t="shared" si="0"/>
        <v>0.16930999999999999</v>
      </c>
    </row>
    <row r="16" spans="1:14">
      <c r="A16" s="3" t="s">
        <v>18</v>
      </c>
      <c r="B16">
        <v>1.5</v>
      </c>
      <c r="C16" s="3" t="s">
        <v>19</v>
      </c>
      <c r="D16" s="3" t="s">
        <v>20</v>
      </c>
      <c r="E16" s="3" t="s">
        <v>23</v>
      </c>
      <c r="F16">
        <f>ABS(Solieusap!F16)</f>
        <v>0.17399999999999999</v>
      </c>
      <c r="G16">
        <f>ABS(Solieusap!G16)</f>
        <v>0.88859999999999995</v>
      </c>
      <c r="H16">
        <f>ABS(Solieusap!H16)</f>
        <v>4.9280000000000005E-4</v>
      </c>
      <c r="I16">
        <f>ABS(Solieusap!I16)</f>
        <v>0.26155</v>
      </c>
      <c r="J16">
        <f>ABS(Solieusap!J16)</f>
        <v>2.6700000000000001E-3</v>
      </c>
      <c r="K16">
        <f>(Solieusap!K16)</f>
        <v>0.77698</v>
      </c>
      <c r="L16">
        <f>ABS(Solieusap!L16)</f>
        <v>0.88859999999999995</v>
      </c>
      <c r="M16">
        <f t="shared" si="0"/>
        <v>0.77698</v>
      </c>
    </row>
    <row r="17" spans="1:13">
      <c r="A17" s="3" t="s">
        <v>18</v>
      </c>
      <c r="B17">
        <v>2</v>
      </c>
      <c r="C17" s="3" t="s">
        <v>19</v>
      </c>
      <c r="D17" s="3" t="s">
        <v>20</v>
      </c>
      <c r="E17" s="3" t="s">
        <v>23</v>
      </c>
      <c r="F17">
        <f>ABS(Solieusap!F17)</f>
        <v>0.17399999999999999</v>
      </c>
      <c r="G17">
        <f>ABS(Solieusap!G17)</f>
        <v>0.2351</v>
      </c>
      <c r="H17">
        <f>ABS(Solieusap!H17)</f>
        <v>4.9280000000000005E-4</v>
      </c>
      <c r="I17">
        <f>ABS(Solieusap!I17)</f>
        <v>0.26155</v>
      </c>
      <c r="J17">
        <f>ABS(Solieusap!J17)</f>
        <v>2.7000000000000001E-3</v>
      </c>
      <c r="K17">
        <f>(Solieusap!K17)</f>
        <v>1.05789</v>
      </c>
      <c r="L17">
        <f>ABS(Solieusap!L17)</f>
        <v>0.2351</v>
      </c>
      <c r="M17">
        <f t="shared" si="0"/>
        <v>1.05789</v>
      </c>
    </row>
    <row r="18" spans="1:13">
      <c r="A18" s="3" t="s">
        <v>18</v>
      </c>
      <c r="B18">
        <v>2.5</v>
      </c>
      <c r="C18" s="3" t="s">
        <v>19</v>
      </c>
      <c r="D18" s="3" t="s">
        <v>20</v>
      </c>
      <c r="E18" s="3" t="s">
        <v>23</v>
      </c>
      <c r="F18">
        <f>ABS(Solieusap!F18)</f>
        <v>0.17399999999999999</v>
      </c>
      <c r="G18">
        <f>ABS(Solieusap!G18)</f>
        <v>0.41839999999999999</v>
      </c>
      <c r="H18">
        <f>ABS(Solieusap!H18)</f>
        <v>4.9280000000000005E-4</v>
      </c>
      <c r="I18">
        <f>ABS(Solieusap!I18)</f>
        <v>0.26155</v>
      </c>
      <c r="J18">
        <f>ABS(Solieusap!J18)</f>
        <v>2.8600000000000001E-3</v>
      </c>
      <c r="K18">
        <f>(Solieusap!K18)</f>
        <v>0.89585999999999999</v>
      </c>
      <c r="L18">
        <f>ABS(Solieusap!L18)</f>
        <v>0.41839999999999999</v>
      </c>
      <c r="M18">
        <f t="shared" si="0"/>
        <v>0.89585999999999999</v>
      </c>
    </row>
    <row r="19" spans="1:13">
      <c r="A19" s="3" t="s">
        <v>18</v>
      </c>
      <c r="B19">
        <v>3</v>
      </c>
      <c r="C19" s="3" t="s">
        <v>19</v>
      </c>
      <c r="D19" s="3" t="s">
        <v>20</v>
      </c>
      <c r="E19" s="3" t="s">
        <v>23</v>
      </c>
      <c r="F19">
        <f>ABS(Solieusap!F19)</f>
        <v>0.17399999999999999</v>
      </c>
      <c r="G19">
        <f>ABS(Solieusap!G19)</f>
        <v>1.0719000000000001</v>
      </c>
      <c r="H19">
        <f>ABS(Solieusap!H19)</f>
        <v>4.9280000000000005E-4</v>
      </c>
      <c r="I19">
        <f>ABS(Solieusap!I19)</f>
        <v>0.26155</v>
      </c>
      <c r="J19">
        <f>ABS(Solieusap!J19)</f>
        <v>3.0300000000000001E-3</v>
      </c>
      <c r="K19">
        <f>(Solieusap!K19)</f>
        <v>5.1740000000000001E-2</v>
      </c>
      <c r="L19">
        <f>ABS(Solieusap!L19)</f>
        <v>1.0719000000000001</v>
      </c>
      <c r="M19">
        <f t="shared" si="0"/>
        <v>5.1740000000000001E-2</v>
      </c>
    </row>
    <row r="20" spans="1:13">
      <c r="A20" s="3" t="s">
        <v>18</v>
      </c>
      <c r="B20">
        <v>3.5</v>
      </c>
      <c r="C20" s="3" t="s">
        <v>19</v>
      </c>
      <c r="D20" s="3" t="s">
        <v>20</v>
      </c>
      <c r="E20" s="3" t="s">
        <v>23</v>
      </c>
      <c r="F20">
        <f>ABS(Solieusap!F20)</f>
        <v>0.17399999999999999</v>
      </c>
      <c r="G20">
        <f>ABS(Solieusap!G20)</f>
        <v>1.7254</v>
      </c>
      <c r="H20">
        <f>ABS(Solieusap!H20)</f>
        <v>4.9280000000000005E-4</v>
      </c>
      <c r="I20">
        <f>ABS(Solieusap!I20)</f>
        <v>0.26155</v>
      </c>
      <c r="J20">
        <f>ABS(Solieusap!J20)</f>
        <v>3.2100000000000002E-3</v>
      </c>
      <c r="K20">
        <f>(Solieusap!K20)</f>
        <v>-1.1200300000000001</v>
      </c>
      <c r="L20">
        <f>ABS(Solieusap!L20)</f>
        <v>1.7254</v>
      </c>
      <c r="M20">
        <f t="shared" si="0"/>
        <v>-1.1200300000000001</v>
      </c>
    </row>
    <row r="21" spans="1:13">
      <c r="A21" s="3" t="s">
        <v>18</v>
      </c>
      <c r="B21">
        <v>4</v>
      </c>
      <c r="C21" s="3" t="s">
        <v>19</v>
      </c>
      <c r="D21" s="3" t="s">
        <v>20</v>
      </c>
      <c r="E21" s="3" t="s">
        <v>23</v>
      </c>
      <c r="F21">
        <f>ABS(Solieusap!F21)</f>
        <v>0.17399999999999999</v>
      </c>
      <c r="G21">
        <f>ABS(Solieusap!G21)</f>
        <v>2.3788999999999998</v>
      </c>
      <c r="H21">
        <f>ABS(Solieusap!H21)</f>
        <v>4.9280000000000005E-4</v>
      </c>
      <c r="I21">
        <f>ABS(Solieusap!I21)</f>
        <v>0.26155</v>
      </c>
      <c r="J21">
        <f>ABS(Solieusap!J21)</f>
        <v>3.3800000000000002E-3</v>
      </c>
      <c r="K21">
        <f>(Solieusap!K21)</f>
        <v>-2.6185399999999999</v>
      </c>
      <c r="L21">
        <f>ABS(Solieusap!L21)</f>
        <v>2.3788999999999998</v>
      </c>
      <c r="M21">
        <f t="shared" si="0"/>
        <v>-2.6185399999999999</v>
      </c>
    </row>
    <row r="22" spans="1:13" s="14" customFormat="1">
      <c r="A22" s="13" t="s">
        <v>24</v>
      </c>
      <c r="B22" s="14">
        <v>0</v>
      </c>
      <c r="C22" s="13" t="s">
        <v>19</v>
      </c>
      <c r="D22" s="13" t="s">
        <v>20</v>
      </c>
      <c r="E22" s="13" t="s">
        <v>21</v>
      </c>
      <c r="F22">
        <f>ABS(Solieusap!F22)</f>
        <v>4.5100000000000001E-2</v>
      </c>
      <c r="G22">
        <f>ABS(Solieusap!G22)</f>
        <v>0.40389999999999998</v>
      </c>
      <c r="H22">
        <f>ABS(Solieusap!H22)</f>
        <v>4.282E-4</v>
      </c>
      <c r="I22">
        <f>ABS(Solieusap!I22)</f>
        <v>6.7150000000000001E-2</v>
      </c>
      <c r="J22">
        <f>ABS(Solieusap!J22)</f>
        <v>1.7600000000000001E-3</v>
      </c>
      <c r="K22">
        <f>(Solieusap!K22)</f>
        <v>0.99333000000000005</v>
      </c>
      <c r="L22">
        <f>ABS(Solieusap!L22)</f>
        <v>0.40389999999999998</v>
      </c>
      <c r="M22">
        <f t="shared" si="0"/>
        <v>0.99333000000000005</v>
      </c>
    </row>
    <row r="23" spans="1:13" s="14" customFormat="1">
      <c r="A23" s="13" t="s">
        <v>24</v>
      </c>
      <c r="B23" s="14">
        <v>0.5</v>
      </c>
      <c r="C23" s="13" t="s">
        <v>19</v>
      </c>
      <c r="D23" s="13" t="s">
        <v>20</v>
      </c>
      <c r="E23" s="13" t="s">
        <v>21</v>
      </c>
      <c r="F23">
        <f>ABS(Solieusap!F23)</f>
        <v>4.5100000000000001E-2</v>
      </c>
      <c r="G23">
        <f>ABS(Solieusap!G23)</f>
        <v>0.40389999999999998</v>
      </c>
      <c r="H23">
        <f>ABS(Solieusap!H23)</f>
        <v>4.282E-4</v>
      </c>
      <c r="I23">
        <f>ABS(Solieusap!I23)</f>
        <v>6.7150000000000001E-2</v>
      </c>
      <c r="J23">
        <f>ABS(Solieusap!J23)</f>
        <v>1.56E-3</v>
      </c>
      <c r="K23">
        <f>(Solieusap!K23)</f>
        <v>0.79139000000000004</v>
      </c>
      <c r="L23">
        <f>ABS(Solieusap!L23)</f>
        <v>0.40389999999999998</v>
      </c>
      <c r="M23">
        <f t="shared" si="0"/>
        <v>0.79139000000000004</v>
      </c>
    </row>
    <row r="24" spans="1:13" s="14" customFormat="1">
      <c r="A24" s="13" t="s">
        <v>24</v>
      </c>
      <c r="B24" s="14">
        <v>1</v>
      </c>
      <c r="C24" s="13" t="s">
        <v>19</v>
      </c>
      <c r="D24" s="13" t="s">
        <v>20</v>
      </c>
      <c r="E24" s="13" t="s">
        <v>21</v>
      </c>
      <c r="F24">
        <f>ABS(Solieusap!F24)</f>
        <v>4.5100000000000001E-2</v>
      </c>
      <c r="G24">
        <f>ABS(Solieusap!G24)</f>
        <v>0.40389999999999998</v>
      </c>
      <c r="H24">
        <f>ABS(Solieusap!H24)</f>
        <v>4.282E-4</v>
      </c>
      <c r="I24">
        <f>ABS(Solieusap!I24)</f>
        <v>6.7150000000000001E-2</v>
      </c>
      <c r="J24">
        <f>ABS(Solieusap!J24)</f>
        <v>1.3600000000000001E-3</v>
      </c>
      <c r="K24">
        <f>(Solieusap!K24)</f>
        <v>0.58943999999999996</v>
      </c>
      <c r="L24">
        <f>ABS(Solieusap!L24)</f>
        <v>0.40389999999999998</v>
      </c>
      <c r="M24">
        <f t="shared" si="0"/>
        <v>0.58943999999999996</v>
      </c>
    </row>
    <row r="25" spans="1:13" s="14" customFormat="1">
      <c r="A25" s="13" t="s">
        <v>24</v>
      </c>
      <c r="B25" s="14">
        <v>1.5</v>
      </c>
      <c r="C25" s="13" t="s">
        <v>19</v>
      </c>
      <c r="D25" s="13" t="s">
        <v>20</v>
      </c>
      <c r="E25" s="13" t="s">
        <v>21</v>
      </c>
      <c r="F25">
        <f>ABS(Solieusap!F25)</f>
        <v>4.5100000000000001E-2</v>
      </c>
      <c r="G25">
        <f>ABS(Solieusap!G25)</f>
        <v>0.40389999999999998</v>
      </c>
      <c r="H25">
        <f>ABS(Solieusap!H25)</f>
        <v>4.282E-4</v>
      </c>
      <c r="I25">
        <f>ABS(Solieusap!I25)</f>
        <v>6.7150000000000001E-2</v>
      </c>
      <c r="J25">
        <f>ABS(Solieusap!J25)</f>
        <v>1.17E-3</v>
      </c>
      <c r="K25">
        <f>(Solieusap!K25)</f>
        <v>0.38750000000000001</v>
      </c>
      <c r="L25">
        <f>ABS(Solieusap!L25)</f>
        <v>0.40389999999999998</v>
      </c>
      <c r="M25">
        <f t="shared" si="0"/>
        <v>0.38750000000000001</v>
      </c>
    </row>
    <row r="26" spans="1:13" s="14" customFormat="1">
      <c r="A26" s="13" t="s">
        <v>24</v>
      </c>
      <c r="B26" s="14">
        <v>2</v>
      </c>
      <c r="C26" s="13" t="s">
        <v>19</v>
      </c>
      <c r="D26" s="13" t="s">
        <v>20</v>
      </c>
      <c r="E26" s="13" t="s">
        <v>21</v>
      </c>
      <c r="F26">
        <f>ABS(Solieusap!F26)</f>
        <v>4.5100000000000001E-2</v>
      </c>
      <c r="G26">
        <f>ABS(Solieusap!G26)</f>
        <v>0.40389999999999998</v>
      </c>
      <c r="H26">
        <f>ABS(Solieusap!H26)</f>
        <v>4.282E-4</v>
      </c>
      <c r="I26">
        <f>ABS(Solieusap!I26)</f>
        <v>6.7150000000000001E-2</v>
      </c>
      <c r="J26">
        <f>ABS(Solieusap!J26)</f>
        <v>9.7000000000000005E-4</v>
      </c>
      <c r="K26">
        <f>(Solieusap!K26)</f>
        <v>0.18556</v>
      </c>
      <c r="L26">
        <f>ABS(Solieusap!L26)</f>
        <v>0.40389999999999998</v>
      </c>
      <c r="M26">
        <f t="shared" si="0"/>
        <v>0.18556</v>
      </c>
    </row>
    <row r="27" spans="1:13" s="14" customFormat="1">
      <c r="A27" s="13" t="s">
        <v>24</v>
      </c>
      <c r="B27" s="14">
        <v>2.5</v>
      </c>
      <c r="C27" s="13" t="s">
        <v>19</v>
      </c>
      <c r="D27" s="13" t="s">
        <v>20</v>
      </c>
      <c r="E27" s="13" t="s">
        <v>21</v>
      </c>
      <c r="F27">
        <f>ABS(Solieusap!F27)</f>
        <v>4.5100000000000001E-2</v>
      </c>
      <c r="G27">
        <f>ABS(Solieusap!G27)</f>
        <v>0.40389999999999998</v>
      </c>
      <c r="H27">
        <f>ABS(Solieusap!H27)</f>
        <v>4.282E-4</v>
      </c>
      <c r="I27">
        <f>ABS(Solieusap!I27)</f>
        <v>6.7150000000000001E-2</v>
      </c>
      <c r="J27">
        <f>ABS(Solieusap!J27)</f>
        <v>7.6999999999999996E-4</v>
      </c>
      <c r="K27">
        <f>(Solieusap!K27)</f>
        <v>1.9959999999999999E-2</v>
      </c>
      <c r="L27">
        <f>ABS(Solieusap!L27)</f>
        <v>0.40389999999999998</v>
      </c>
      <c r="M27">
        <f t="shared" si="0"/>
        <v>1.9959999999999999E-2</v>
      </c>
    </row>
    <row r="28" spans="1:13" s="14" customFormat="1">
      <c r="A28" s="13" t="s">
        <v>24</v>
      </c>
      <c r="B28" s="14">
        <v>3</v>
      </c>
      <c r="C28" s="13" t="s">
        <v>19</v>
      </c>
      <c r="D28" s="13" t="s">
        <v>20</v>
      </c>
      <c r="E28" s="13" t="s">
        <v>21</v>
      </c>
      <c r="F28">
        <f>ABS(Solieusap!F28)</f>
        <v>4.5100000000000001E-2</v>
      </c>
      <c r="G28">
        <f>ABS(Solieusap!G28)</f>
        <v>0.40389999999999998</v>
      </c>
      <c r="H28">
        <f>ABS(Solieusap!H28)</f>
        <v>4.282E-4</v>
      </c>
      <c r="I28">
        <f>ABS(Solieusap!I28)</f>
        <v>6.7150000000000001E-2</v>
      </c>
      <c r="J28">
        <f>ABS(Solieusap!J28)</f>
        <v>5.6999999999999998E-4</v>
      </c>
      <c r="K28">
        <f>(Solieusap!K28)</f>
        <v>0.23279</v>
      </c>
      <c r="L28">
        <f>ABS(Solieusap!L28)</f>
        <v>0.40389999999999998</v>
      </c>
      <c r="M28">
        <f t="shared" si="0"/>
        <v>0.23279</v>
      </c>
    </row>
    <row r="29" spans="1:13" s="14" customFormat="1">
      <c r="A29" s="13" t="s">
        <v>24</v>
      </c>
      <c r="B29" s="14">
        <v>3.5</v>
      </c>
      <c r="C29" s="13" t="s">
        <v>19</v>
      </c>
      <c r="D29" s="13" t="s">
        <v>20</v>
      </c>
      <c r="E29" s="13" t="s">
        <v>21</v>
      </c>
      <c r="F29">
        <f>ABS(Solieusap!F29)</f>
        <v>4.5100000000000001E-2</v>
      </c>
      <c r="G29">
        <f>ABS(Solieusap!G29)</f>
        <v>0.40389999999999998</v>
      </c>
      <c r="H29">
        <f>ABS(Solieusap!H29)</f>
        <v>4.282E-4</v>
      </c>
      <c r="I29">
        <f>ABS(Solieusap!I29)</f>
        <v>6.7150000000000001E-2</v>
      </c>
      <c r="J29">
        <f>ABS(Solieusap!J29)</f>
        <v>3.8000000000000002E-4</v>
      </c>
      <c r="K29">
        <f>(Solieusap!K29)</f>
        <v>0.44562000000000002</v>
      </c>
      <c r="L29">
        <f>ABS(Solieusap!L29)</f>
        <v>0.40389999999999998</v>
      </c>
      <c r="M29">
        <f t="shared" si="0"/>
        <v>0.44562000000000002</v>
      </c>
    </row>
    <row r="30" spans="1:13" s="14" customFormat="1">
      <c r="A30" s="13" t="s">
        <v>24</v>
      </c>
      <c r="B30" s="14">
        <v>4</v>
      </c>
      <c r="C30" s="13" t="s">
        <v>19</v>
      </c>
      <c r="D30" s="13" t="s">
        <v>20</v>
      </c>
      <c r="E30" s="13" t="s">
        <v>21</v>
      </c>
      <c r="F30">
        <f>ABS(Solieusap!F30)</f>
        <v>4.5100000000000001E-2</v>
      </c>
      <c r="G30">
        <f>ABS(Solieusap!G30)</f>
        <v>0.40389999999999998</v>
      </c>
      <c r="H30">
        <f>ABS(Solieusap!H30)</f>
        <v>4.282E-4</v>
      </c>
      <c r="I30">
        <f>ABS(Solieusap!I30)</f>
        <v>6.7150000000000001E-2</v>
      </c>
      <c r="J30">
        <f>ABS(Solieusap!J30)</f>
        <v>1.8000000000000001E-4</v>
      </c>
      <c r="K30">
        <f>(Solieusap!K30)</f>
        <v>0.65844000000000003</v>
      </c>
      <c r="L30">
        <f>ABS(Solieusap!L30)</f>
        <v>0.40389999999999998</v>
      </c>
      <c r="M30">
        <f t="shared" si="0"/>
        <v>0.65844000000000003</v>
      </c>
    </row>
    <row r="31" spans="1:13" s="14" customFormat="1">
      <c r="A31" s="13" t="s">
        <v>24</v>
      </c>
      <c r="B31" s="14">
        <v>0</v>
      </c>
      <c r="C31" s="13" t="s">
        <v>19</v>
      </c>
      <c r="D31" s="13" t="s">
        <v>20</v>
      </c>
      <c r="E31" s="13" t="s">
        <v>23</v>
      </c>
      <c r="F31">
        <f>ABS(Solieusap!F31)</f>
        <v>7.9699999999999993E-2</v>
      </c>
      <c r="G31">
        <f>ABS(Solieusap!G31)</f>
        <v>0.42570000000000002</v>
      </c>
      <c r="H31">
        <f>ABS(Solieusap!H31)</f>
        <v>3.9179999999999998E-4</v>
      </c>
      <c r="I31">
        <f>ABS(Solieusap!I31)</f>
        <v>7.5870000000000007E-2</v>
      </c>
      <c r="J31">
        <f>ABS(Solieusap!J31)</f>
        <v>3.0100000000000001E-3</v>
      </c>
      <c r="K31">
        <f>(Solieusap!K31)</f>
        <v>-1.0470900000000001</v>
      </c>
      <c r="L31">
        <f>ABS(Solieusap!L31)</f>
        <v>0.42570000000000002</v>
      </c>
      <c r="M31">
        <f t="shared" si="0"/>
        <v>-1.0470900000000001</v>
      </c>
    </row>
    <row r="32" spans="1:13" s="14" customFormat="1">
      <c r="A32" s="13" t="s">
        <v>24</v>
      </c>
      <c r="B32" s="14">
        <v>0.5</v>
      </c>
      <c r="C32" s="13" t="s">
        <v>19</v>
      </c>
      <c r="D32" s="13" t="s">
        <v>20</v>
      </c>
      <c r="E32" s="13" t="s">
        <v>23</v>
      </c>
      <c r="F32">
        <f>ABS(Solieusap!F32)</f>
        <v>7.9699999999999993E-2</v>
      </c>
      <c r="G32">
        <f>ABS(Solieusap!G32)</f>
        <v>0.42570000000000002</v>
      </c>
      <c r="H32">
        <f>ABS(Solieusap!H32)</f>
        <v>3.9179999999999998E-4</v>
      </c>
      <c r="I32">
        <f>ABS(Solieusap!I32)</f>
        <v>7.5870000000000007E-2</v>
      </c>
      <c r="J32">
        <f>ABS(Solieusap!J32)</f>
        <v>2.8500000000000001E-3</v>
      </c>
      <c r="K32">
        <f>(Solieusap!K32)</f>
        <v>-0.83611000000000002</v>
      </c>
      <c r="L32">
        <f>ABS(Solieusap!L32)</f>
        <v>0.42570000000000002</v>
      </c>
      <c r="M32">
        <f t="shared" si="0"/>
        <v>-0.83611000000000002</v>
      </c>
    </row>
    <row r="33" spans="1:13" s="14" customFormat="1">
      <c r="A33" s="13" t="s">
        <v>24</v>
      </c>
      <c r="B33" s="14">
        <v>1</v>
      </c>
      <c r="C33" s="13" t="s">
        <v>19</v>
      </c>
      <c r="D33" s="13" t="s">
        <v>20</v>
      </c>
      <c r="E33" s="13" t="s">
        <v>23</v>
      </c>
      <c r="F33">
        <f>ABS(Solieusap!F33)</f>
        <v>7.9699999999999993E-2</v>
      </c>
      <c r="G33">
        <f>ABS(Solieusap!G33)</f>
        <v>0.42570000000000002</v>
      </c>
      <c r="H33">
        <f>ABS(Solieusap!H33)</f>
        <v>3.9179999999999998E-4</v>
      </c>
      <c r="I33">
        <f>ABS(Solieusap!I33)</f>
        <v>7.5870000000000007E-2</v>
      </c>
      <c r="J33">
        <f>ABS(Solieusap!J33)</f>
        <v>2.6800000000000001E-3</v>
      </c>
      <c r="K33">
        <f>(Solieusap!K33)</f>
        <v>-0.62512999999999996</v>
      </c>
      <c r="L33">
        <f>ABS(Solieusap!L33)</f>
        <v>0.42570000000000002</v>
      </c>
      <c r="M33">
        <f t="shared" si="0"/>
        <v>-0.62512999999999996</v>
      </c>
    </row>
    <row r="34" spans="1:13" s="14" customFormat="1">
      <c r="A34" s="13" t="s">
        <v>24</v>
      </c>
      <c r="B34" s="14">
        <v>1.5</v>
      </c>
      <c r="C34" s="13" t="s">
        <v>19</v>
      </c>
      <c r="D34" s="13" t="s">
        <v>20</v>
      </c>
      <c r="E34" s="13" t="s">
        <v>23</v>
      </c>
      <c r="F34">
        <f>ABS(Solieusap!F34)</f>
        <v>7.9699999999999993E-2</v>
      </c>
      <c r="G34">
        <f>ABS(Solieusap!G34)</f>
        <v>0.42570000000000002</v>
      </c>
      <c r="H34">
        <f>ABS(Solieusap!H34)</f>
        <v>3.9179999999999998E-4</v>
      </c>
      <c r="I34">
        <f>ABS(Solieusap!I34)</f>
        <v>7.5870000000000007E-2</v>
      </c>
      <c r="J34">
        <f>ABS(Solieusap!J34)</f>
        <v>2.5100000000000001E-3</v>
      </c>
      <c r="K34">
        <f>(Solieusap!K34)</f>
        <v>-0.41415000000000002</v>
      </c>
      <c r="L34">
        <f>ABS(Solieusap!L34)</f>
        <v>0.42570000000000002</v>
      </c>
      <c r="M34">
        <f t="shared" si="0"/>
        <v>-0.41415000000000002</v>
      </c>
    </row>
    <row r="35" spans="1:13" s="14" customFormat="1">
      <c r="A35" s="13" t="s">
        <v>24</v>
      </c>
      <c r="B35" s="14">
        <v>2</v>
      </c>
      <c r="C35" s="13" t="s">
        <v>19</v>
      </c>
      <c r="D35" s="13" t="s">
        <v>20</v>
      </c>
      <c r="E35" s="13" t="s">
        <v>23</v>
      </c>
      <c r="F35">
        <f>ABS(Solieusap!F35)</f>
        <v>7.9699999999999993E-2</v>
      </c>
      <c r="G35">
        <f>ABS(Solieusap!G35)</f>
        <v>0.42570000000000002</v>
      </c>
      <c r="H35">
        <f>ABS(Solieusap!H35)</f>
        <v>3.9179999999999998E-4</v>
      </c>
      <c r="I35">
        <f>ABS(Solieusap!I35)</f>
        <v>7.5870000000000007E-2</v>
      </c>
      <c r="J35">
        <f>ABS(Solieusap!J35)</f>
        <v>2.3500000000000001E-3</v>
      </c>
      <c r="K35">
        <f>(Solieusap!K35)</f>
        <v>-0.20316999999999999</v>
      </c>
      <c r="L35">
        <f>ABS(Solieusap!L35)</f>
        <v>0.42570000000000002</v>
      </c>
      <c r="M35">
        <f t="shared" si="0"/>
        <v>-0.20316999999999999</v>
      </c>
    </row>
    <row r="36" spans="1:13" s="14" customFormat="1">
      <c r="A36" s="13" t="s">
        <v>24</v>
      </c>
      <c r="B36" s="14">
        <v>2.5</v>
      </c>
      <c r="C36" s="13" t="s">
        <v>19</v>
      </c>
      <c r="D36" s="13" t="s">
        <v>20</v>
      </c>
      <c r="E36" s="13" t="s">
        <v>23</v>
      </c>
      <c r="F36">
        <f>ABS(Solieusap!F36)</f>
        <v>7.9699999999999993E-2</v>
      </c>
      <c r="G36">
        <f>ABS(Solieusap!G36)</f>
        <v>0.42570000000000002</v>
      </c>
      <c r="H36">
        <f>ABS(Solieusap!H36)</f>
        <v>3.9179999999999998E-4</v>
      </c>
      <c r="I36">
        <f>ABS(Solieusap!I36)</f>
        <v>7.5870000000000007E-2</v>
      </c>
      <c r="J36">
        <f>ABS(Solieusap!J36)</f>
        <v>2.1800000000000001E-3</v>
      </c>
      <c r="K36">
        <f>(Solieusap!K36)</f>
        <v>-2.2550000000000001E-2</v>
      </c>
      <c r="L36">
        <f>ABS(Solieusap!L36)</f>
        <v>0.42570000000000002</v>
      </c>
      <c r="M36">
        <f t="shared" si="0"/>
        <v>-2.2550000000000001E-2</v>
      </c>
    </row>
    <row r="37" spans="1:13" s="14" customFormat="1">
      <c r="A37" s="13" t="s">
        <v>24</v>
      </c>
      <c r="B37" s="14">
        <v>3</v>
      </c>
      <c r="C37" s="13" t="s">
        <v>19</v>
      </c>
      <c r="D37" s="13" t="s">
        <v>20</v>
      </c>
      <c r="E37" s="13" t="s">
        <v>23</v>
      </c>
      <c r="F37">
        <f>ABS(Solieusap!F37)</f>
        <v>7.9699999999999993E-2</v>
      </c>
      <c r="G37">
        <f>ABS(Solieusap!G37)</f>
        <v>0.42570000000000002</v>
      </c>
      <c r="H37">
        <f>ABS(Solieusap!H37)</f>
        <v>3.9179999999999998E-4</v>
      </c>
      <c r="I37">
        <f>ABS(Solieusap!I37)</f>
        <v>7.5870000000000007E-2</v>
      </c>
      <c r="J37">
        <f>ABS(Solieusap!J37)</f>
        <v>2.0100000000000001E-3</v>
      </c>
      <c r="K37">
        <f>(Solieusap!K37)</f>
        <v>-0.21833</v>
      </c>
      <c r="L37">
        <f>ABS(Solieusap!L37)</f>
        <v>0.42570000000000002</v>
      </c>
      <c r="M37">
        <f t="shared" si="0"/>
        <v>-0.21833</v>
      </c>
    </row>
    <row r="38" spans="1:13" s="14" customFormat="1">
      <c r="A38" s="13" t="s">
        <v>24</v>
      </c>
      <c r="B38" s="14">
        <v>3.5</v>
      </c>
      <c r="C38" s="13" t="s">
        <v>19</v>
      </c>
      <c r="D38" s="13" t="s">
        <v>20</v>
      </c>
      <c r="E38" s="13" t="s">
        <v>23</v>
      </c>
      <c r="F38">
        <f>ABS(Solieusap!F38)</f>
        <v>7.9699999999999993E-2</v>
      </c>
      <c r="G38">
        <f>ABS(Solieusap!G38)</f>
        <v>0.42570000000000002</v>
      </c>
      <c r="H38">
        <f>ABS(Solieusap!H38)</f>
        <v>3.9179999999999998E-4</v>
      </c>
      <c r="I38">
        <f>ABS(Solieusap!I38)</f>
        <v>7.5870000000000007E-2</v>
      </c>
      <c r="J38">
        <f>ABS(Solieusap!J38)</f>
        <v>1.8500000000000001E-3</v>
      </c>
      <c r="K38">
        <f>(Solieusap!K38)</f>
        <v>-0.42026999999999998</v>
      </c>
      <c r="L38">
        <f>ABS(Solieusap!L38)</f>
        <v>0.42570000000000002</v>
      </c>
      <c r="M38">
        <f t="shared" si="0"/>
        <v>-0.42026999999999998</v>
      </c>
    </row>
    <row r="39" spans="1:13" s="14" customFormat="1">
      <c r="A39" s="13" t="s">
        <v>24</v>
      </c>
      <c r="B39" s="14">
        <v>4</v>
      </c>
      <c r="C39" s="13" t="s">
        <v>19</v>
      </c>
      <c r="D39" s="13" t="s">
        <v>20</v>
      </c>
      <c r="E39" s="13" t="s">
        <v>23</v>
      </c>
      <c r="F39">
        <f>ABS(Solieusap!F39)</f>
        <v>7.9699999999999993E-2</v>
      </c>
      <c r="G39">
        <f>ABS(Solieusap!G39)</f>
        <v>0.42570000000000002</v>
      </c>
      <c r="H39">
        <f>ABS(Solieusap!H39)</f>
        <v>3.9179999999999998E-4</v>
      </c>
      <c r="I39">
        <f>ABS(Solieusap!I39)</f>
        <v>7.5870000000000007E-2</v>
      </c>
      <c r="J39">
        <f>ABS(Solieusap!J39)</f>
        <v>1.6800000000000001E-3</v>
      </c>
      <c r="K39">
        <f>(Solieusap!K39)</f>
        <v>-0.62221000000000004</v>
      </c>
      <c r="L39">
        <f>ABS(Solieusap!L39)</f>
        <v>0.42570000000000002</v>
      </c>
      <c r="M39">
        <f t="shared" si="0"/>
        <v>-0.62221000000000004</v>
      </c>
    </row>
    <row r="40" spans="1:13">
      <c r="A40" s="3" t="s">
        <v>26</v>
      </c>
      <c r="B40">
        <v>0</v>
      </c>
      <c r="C40" s="3" t="s">
        <v>19</v>
      </c>
      <c r="D40" s="3" t="s">
        <v>20</v>
      </c>
      <c r="E40" s="3" t="s">
        <v>21</v>
      </c>
      <c r="F40">
        <f>ABS(Solieusap!F40)</f>
        <v>4.6600000000000003E-2</v>
      </c>
      <c r="G40">
        <f>ABS(Solieusap!G40)</f>
        <v>0.64300000000000002</v>
      </c>
      <c r="H40">
        <f>ABS(Solieusap!H40)</f>
        <v>3.7000000000000002E-3</v>
      </c>
      <c r="I40">
        <f>ABS(Solieusap!I40)</f>
        <v>6.79E-3</v>
      </c>
      <c r="J40">
        <f>ABS(Solieusap!J40)</f>
        <v>2.8500000000000001E-3</v>
      </c>
      <c r="K40">
        <f>(Solieusap!K40)</f>
        <v>0.48161999999999999</v>
      </c>
      <c r="L40">
        <f>ABS(Solieusap!L40)</f>
        <v>0.64300000000000002</v>
      </c>
      <c r="M40">
        <f t="shared" si="0"/>
        <v>0.48161999999999999</v>
      </c>
    </row>
    <row r="41" spans="1:13">
      <c r="A41" s="3" t="s">
        <v>26</v>
      </c>
      <c r="B41">
        <v>0.5</v>
      </c>
      <c r="C41" s="3" t="s">
        <v>19</v>
      </c>
      <c r="D41" s="3" t="s">
        <v>20</v>
      </c>
      <c r="E41" s="3" t="s">
        <v>21</v>
      </c>
      <c r="F41">
        <f>ABS(Solieusap!F41)</f>
        <v>4.6600000000000003E-2</v>
      </c>
      <c r="G41">
        <f>ABS(Solieusap!G41)</f>
        <v>0.64300000000000002</v>
      </c>
      <c r="H41">
        <f>ABS(Solieusap!H41)</f>
        <v>3.7000000000000002E-3</v>
      </c>
      <c r="I41">
        <f>ABS(Solieusap!I41)</f>
        <v>6.79E-3</v>
      </c>
      <c r="J41">
        <f>ABS(Solieusap!J41)</f>
        <v>3.3500000000000001E-3</v>
      </c>
      <c r="K41">
        <f>(Solieusap!K41)</f>
        <v>0.16011</v>
      </c>
      <c r="L41">
        <f>ABS(Solieusap!L41)</f>
        <v>0.64300000000000002</v>
      </c>
      <c r="M41">
        <f t="shared" si="0"/>
        <v>0.16011</v>
      </c>
    </row>
    <row r="42" spans="1:13">
      <c r="A42" s="3" t="s">
        <v>26</v>
      </c>
      <c r="B42">
        <v>1</v>
      </c>
      <c r="C42" s="3" t="s">
        <v>19</v>
      </c>
      <c r="D42" s="3" t="s">
        <v>20</v>
      </c>
      <c r="E42" s="3" t="s">
        <v>21</v>
      </c>
      <c r="F42">
        <f>ABS(Solieusap!F42)</f>
        <v>4.6600000000000003E-2</v>
      </c>
      <c r="G42">
        <f>ABS(Solieusap!G42)</f>
        <v>0.64300000000000002</v>
      </c>
      <c r="H42">
        <f>ABS(Solieusap!H42)</f>
        <v>3.7000000000000002E-3</v>
      </c>
      <c r="I42">
        <f>ABS(Solieusap!I42)</f>
        <v>6.79E-3</v>
      </c>
      <c r="J42">
        <f>ABS(Solieusap!J42)</f>
        <v>4.9399999999999999E-3</v>
      </c>
      <c r="K42">
        <f>(Solieusap!K42)</f>
        <v>-4.1140000000000003E-2</v>
      </c>
      <c r="L42">
        <f>ABS(Solieusap!L42)</f>
        <v>0.64300000000000002</v>
      </c>
      <c r="M42">
        <f t="shared" si="0"/>
        <v>-4.1140000000000003E-2</v>
      </c>
    </row>
    <row r="43" spans="1:13">
      <c r="A43" s="3" t="s">
        <v>26</v>
      </c>
      <c r="B43">
        <v>1.5</v>
      </c>
      <c r="C43" s="3" t="s">
        <v>19</v>
      </c>
      <c r="D43" s="3" t="s">
        <v>20</v>
      </c>
      <c r="E43" s="3" t="s">
        <v>21</v>
      </c>
      <c r="F43">
        <f>ABS(Solieusap!F43)</f>
        <v>4.6600000000000003E-2</v>
      </c>
      <c r="G43">
        <f>ABS(Solieusap!G43)</f>
        <v>0.64300000000000002</v>
      </c>
      <c r="H43">
        <f>ABS(Solieusap!H43)</f>
        <v>3.7000000000000002E-3</v>
      </c>
      <c r="I43">
        <f>ABS(Solieusap!I43)</f>
        <v>6.79E-3</v>
      </c>
      <c r="J43">
        <f>ABS(Solieusap!J43)</f>
        <v>6.5300000000000002E-3</v>
      </c>
      <c r="K43">
        <f>(Solieusap!K43)</f>
        <v>0.20466999999999999</v>
      </c>
      <c r="L43">
        <f>ABS(Solieusap!L43)</f>
        <v>0.64300000000000002</v>
      </c>
      <c r="M43">
        <f t="shared" si="0"/>
        <v>0.20466999999999999</v>
      </c>
    </row>
    <row r="44" spans="1:13">
      <c r="A44" s="3" t="s">
        <v>26</v>
      </c>
      <c r="B44">
        <v>2</v>
      </c>
      <c r="C44" s="3" t="s">
        <v>19</v>
      </c>
      <c r="D44" s="3" t="s">
        <v>20</v>
      </c>
      <c r="E44" s="3" t="s">
        <v>21</v>
      </c>
      <c r="F44">
        <f>ABS(Solieusap!F44)</f>
        <v>4.6600000000000003E-2</v>
      </c>
      <c r="G44">
        <f>ABS(Solieusap!G44)</f>
        <v>0.64300000000000002</v>
      </c>
      <c r="H44">
        <f>ABS(Solieusap!H44)</f>
        <v>3.7000000000000002E-3</v>
      </c>
      <c r="I44">
        <f>ABS(Solieusap!I44)</f>
        <v>6.79E-3</v>
      </c>
      <c r="J44">
        <f>ABS(Solieusap!J44)</f>
        <v>8.1200000000000005E-3</v>
      </c>
      <c r="K44">
        <f>(Solieusap!K44)</f>
        <v>0.45046999999999998</v>
      </c>
      <c r="L44">
        <f>ABS(Solieusap!L44)</f>
        <v>0.64300000000000002</v>
      </c>
      <c r="M44">
        <f t="shared" si="0"/>
        <v>0.45046999999999998</v>
      </c>
    </row>
    <row r="45" spans="1:13">
      <c r="A45" s="3" t="s">
        <v>26</v>
      </c>
      <c r="B45">
        <v>0</v>
      </c>
      <c r="C45" s="3" t="s">
        <v>19</v>
      </c>
      <c r="D45" s="3" t="s">
        <v>20</v>
      </c>
      <c r="E45" s="3" t="s">
        <v>23</v>
      </c>
      <c r="F45">
        <f>ABS(Solieusap!F45)</f>
        <v>6.5799999999999997E-2</v>
      </c>
      <c r="G45">
        <f>ABS(Solieusap!G45)</f>
        <v>0.50860000000000005</v>
      </c>
      <c r="H45">
        <f>ABS(Solieusap!H45)</f>
        <v>3.5999999999999999E-3</v>
      </c>
      <c r="I45">
        <f>ABS(Solieusap!I45)</f>
        <v>2.3400000000000001E-3</v>
      </c>
      <c r="J45">
        <f>ABS(Solieusap!J45)</f>
        <v>2.3000000000000001E-4</v>
      </c>
      <c r="K45">
        <f>(Solieusap!K45)</f>
        <v>-0.56925000000000003</v>
      </c>
      <c r="L45">
        <f>ABS(Solieusap!L45)</f>
        <v>0.50860000000000005</v>
      </c>
      <c r="M45">
        <f t="shared" si="0"/>
        <v>-0.56925000000000003</v>
      </c>
    </row>
    <row r="46" spans="1:13">
      <c r="A46" s="3" t="s">
        <v>26</v>
      </c>
      <c r="B46">
        <v>0.5</v>
      </c>
      <c r="C46" s="3" t="s">
        <v>19</v>
      </c>
      <c r="D46" s="3" t="s">
        <v>20</v>
      </c>
      <c r="E46" s="3" t="s">
        <v>23</v>
      </c>
      <c r="F46">
        <f>ABS(Solieusap!F46)</f>
        <v>6.5799999999999997E-2</v>
      </c>
      <c r="G46">
        <f>ABS(Solieusap!G46)</f>
        <v>0.50860000000000005</v>
      </c>
      <c r="H46">
        <f>ABS(Solieusap!H46)</f>
        <v>3.5999999999999999E-3</v>
      </c>
      <c r="I46">
        <f>ABS(Solieusap!I46)</f>
        <v>2.3400000000000001E-3</v>
      </c>
      <c r="J46">
        <f>ABS(Solieusap!J46)</f>
        <v>4.4999999999999999E-4</v>
      </c>
      <c r="K46">
        <f>(Solieusap!K46)</f>
        <v>-0.31497999999999998</v>
      </c>
      <c r="L46">
        <f>ABS(Solieusap!L46)</f>
        <v>0.50860000000000005</v>
      </c>
      <c r="M46">
        <f t="shared" si="0"/>
        <v>-0.31497999999999998</v>
      </c>
    </row>
    <row r="47" spans="1:13">
      <c r="A47" s="3" t="s">
        <v>26</v>
      </c>
      <c r="B47">
        <v>1</v>
      </c>
      <c r="C47" s="3" t="s">
        <v>19</v>
      </c>
      <c r="D47" s="3" t="s">
        <v>20</v>
      </c>
      <c r="E47" s="3" t="s">
        <v>23</v>
      </c>
      <c r="F47">
        <f>ABS(Solieusap!F47)</f>
        <v>6.5799999999999997E-2</v>
      </c>
      <c r="G47">
        <f>ABS(Solieusap!G47)</f>
        <v>0.50860000000000005</v>
      </c>
      <c r="H47">
        <f>ABS(Solieusap!H47)</f>
        <v>3.5999999999999999E-3</v>
      </c>
      <c r="I47">
        <f>ABS(Solieusap!I47)</f>
        <v>2.3400000000000001E-3</v>
      </c>
      <c r="J47">
        <f>ABS(Solieusap!J47)</f>
        <v>2.1900000000000001E-3</v>
      </c>
      <c r="K47">
        <f>(Solieusap!K47)</f>
        <v>-0.17079</v>
      </c>
      <c r="L47">
        <f>ABS(Solieusap!L47)</f>
        <v>0.50860000000000005</v>
      </c>
      <c r="M47">
        <f t="shared" si="0"/>
        <v>-0.17079</v>
      </c>
    </row>
    <row r="48" spans="1:13">
      <c r="A48" s="3" t="s">
        <v>26</v>
      </c>
      <c r="B48">
        <v>1.5</v>
      </c>
      <c r="C48" s="3" t="s">
        <v>19</v>
      </c>
      <c r="D48" s="3" t="s">
        <v>20</v>
      </c>
      <c r="E48" s="3" t="s">
        <v>23</v>
      </c>
      <c r="F48">
        <f>ABS(Solieusap!F48)</f>
        <v>6.5799999999999997E-2</v>
      </c>
      <c r="G48">
        <f>ABS(Solieusap!G48)</f>
        <v>0.50860000000000005</v>
      </c>
      <c r="H48">
        <f>ABS(Solieusap!H48)</f>
        <v>3.5999999999999999E-3</v>
      </c>
      <c r="I48">
        <f>ABS(Solieusap!I48)</f>
        <v>2.3400000000000001E-3</v>
      </c>
      <c r="J48">
        <f>ABS(Solieusap!J48)</f>
        <v>3.9300000000000003E-3</v>
      </c>
      <c r="K48">
        <f>(Solieusap!K48)</f>
        <v>-0.4829</v>
      </c>
      <c r="L48">
        <f>ABS(Solieusap!L48)</f>
        <v>0.50860000000000005</v>
      </c>
      <c r="M48">
        <f t="shared" si="0"/>
        <v>-0.4829</v>
      </c>
    </row>
    <row r="49" spans="1:13">
      <c r="A49" s="3" t="s">
        <v>26</v>
      </c>
      <c r="B49">
        <v>2</v>
      </c>
      <c r="C49" s="3" t="s">
        <v>19</v>
      </c>
      <c r="D49" s="3" t="s">
        <v>20</v>
      </c>
      <c r="E49" s="3" t="s">
        <v>23</v>
      </c>
      <c r="F49">
        <f>ABS(Solieusap!F49)</f>
        <v>6.5799999999999997E-2</v>
      </c>
      <c r="G49">
        <f>ABS(Solieusap!G49)</f>
        <v>0.50860000000000005</v>
      </c>
      <c r="H49">
        <f>ABS(Solieusap!H49)</f>
        <v>3.5999999999999999E-3</v>
      </c>
      <c r="I49">
        <f>ABS(Solieusap!I49)</f>
        <v>2.3400000000000001E-3</v>
      </c>
      <c r="J49">
        <f>ABS(Solieusap!J49)</f>
        <v>5.6699999999999997E-3</v>
      </c>
      <c r="K49">
        <f>(Solieusap!K49)</f>
        <v>-0.80440999999999996</v>
      </c>
      <c r="L49">
        <f>ABS(Solieusap!L49)</f>
        <v>0.50860000000000005</v>
      </c>
      <c r="M49">
        <f t="shared" si="0"/>
        <v>-0.80440999999999996</v>
      </c>
    </row>
    <row r="50" spans="1:13" s="14" customFormat="1">
      <c r="A50" s="13" t="s">
        <v>28</v>
      </c>
      <c r="B50" s="14">
        <v>0</v>
      </c>
      <c r="C50" s="13" t="s">
        <v>19</v>
      </c>
      <c r="D50" s="13" t="s">
        <v>20</v>
      </c>
      <c r="E50" s="13" t="s">
        <v>21</v>
      </c>
      <c r="F50">
        <f>ABS(Solieusap!F50)</f>
        <v>9.6199999999999994E-2</v>
      </c>
      <c r="G50">
        <f>ABS(Solieusap!G50)</f>
        <v>1.0179</v>
      </c>
      <c r="H50">
        <f>ABS(Solieusap!H50)</f>
        <v>3.1730000000000001E-4</v>
      </c>
      <c r="I50">
        <f>ABS(Solieusap!I50)</f>
        <v>7.1940000000000004E-2</v>
      </c>
      <c r="J50">
        <f>ABS(Solieusap!J50)</f>
        <v>1.7600000000000001E-3</v>
      </c>
      <c r="K50">
        <f>(Solieusap!K50)</f>
        <v>-0.18715999999999999</v>
      </c>
      <c r="L50">
        <f>ABS(Solieusap!L50)</f>
        <v>1.0179</v>
      </c>
      <c r="M50">
        <f t="shared" si="0"/>
        <v>-0.18715999999999999</v>
      </c>
    </row>
    <row r="51" spans="1:13" s="14" customFormat="1">
      <c r="A51" s="13" t="s">
        <v>28</v>
      </c>
      <c r="B51" s="14">
        <v>0.5</v>
      </c>
      <c r="C51" s="13" t="s">
        <v>19</v>
      </c>
      <c r="D51" s="13" t="s">
        <v>20</v>
      </c>
      <c r="E51" s="13" t="s">
        <v>21</v>
      </c>
      <c r="F51">
        <f>ABS(Solieusap!F51)</f>
        <v>9.6199999999999994E-2</v>
      </c>
      <c r="G51">
        <f>ABS(Solieusap!G51)</f>
        <v>0.66139999999999999</v>
      </c>
      <c r="H51">
        <f>ABS(Solieusap!H51)</f>
        <v>3.1730000000000001E-4</v>
      </c>
      <c r="I51">
        <f>ABS(Solieusap!I51)</f>
        <v>7.1940000000000004E-2</v>
      </c>
      <c r="J51">
        <f>ABS(Solieusap!J51)</f>
        <v>1.6100000000000001E-3</v>
      </c>
      <c r="K51">
        <f>(Solieusap!K51)</f>
        <v>0.23264000000000001</v>
      </c>
      <c r="L51">
        <f>ABS(Solieusap!L51)</f>
        <v>0.66139999999999999</v>
      </c>
      <c r="M51">
        <f t="shared" si="0"/>
        <v>0.23264000000000001</v>
      </c>
    </row>
    <row r="52" spans="1:13" s="14" customFormat="1">
      <c r="A52" s="13" t="s">
        <v>28</v>
      </c>
      <c r="B52" s="14">
        <v>1</v>
      </c>
      <c r="C52" s="13" t="s">
        <v>19</v>
      </c>
      <c r="D52" s="13" t="s">
        <v>20</v>
      </c>
      <c r="E52" s="13" t="s">
        <v>21</v>
      </c>
      <c r="F52">
        <f>ABS(Solieusap!F52)</f>
        <v>9.6199999999999994E-2</v>
      </c>
      <c r="G52">
        <f>ABS(Solieusap!G52)</f>
        <v>0.3049</v>
      </c>
      <c r="H52">
        <f>ABS(Solieusap!H52)</f>
        <v>3.1730000000000001E-4</v>
      </c>
      <c r="I52">
        <f>ABS(Solieusap!I52)</f>
        <v>7.1940000000000004E-2</v>
      </c>
      <c r="J52">
        <f>ABS(Solieusap!J52)</f>
        <v>1.4599999999999999E-3</v>
      </c>
      <c r="K52">
        <f>(Solieusap!K52)</f>
        <v>0.47419</v>
      </c>
      <c r="L52">
        <f>ABS(Solieusap!L52)</f>
        <v>0.3049</v>
      </c>
      <c r="M52">
        <f t="shared" si="0"/>
        <v>0.47419</v>
      </c>
    </row>
    <row r="53" spans="1:13" s="14" customFormat="1">
      <c r="A53" s="13" t="s">
        <v>28</v>
      </c>
      <c r="B53" s="14">
        <v>1.5</v>
      </c>
      <c r="C53" s="13" t="s">
        <v>19</v>
      </c>
      <c r="D53" s="13" t="s">
        <v>20</v>
      </c>
      <c r="E53" s="13" t="s">
        <v>21</v>
      </c>
      <c r="F53">
        <f>ABS(Solieusap!F53)</f>
        <v>9.6199999999999994E-2</v>
      </c>
      <c r="G53">
        <f>ABS(Solieusap!G53)</f>
        <v>5.16E-2</v>
      </c>
      <c r="H53">
        <f>ABS(Solieusap!H53)</f>
        <v>3.1730000000000001E-4</v>
      </c>
      <c r="I53">
        <f>ABS(Solieusap!I53)</f>
        <v>7.1940000000000004E-2</v>
      </c>
      <c r="J53">
        <f>ABS(Solieusap!J53)</f>
        <v>1.32E-3</v>
      </c>
      <c r="K53">
        <f>(Solieusap!K53)</f>
        <v>0.53749000000000002</v>
      </c>
      <c r="L53">
        <f>ABS(Solieusap!L53)</f>
        <v>5.16E-2</v>
      </c>
      <c r="M53">
        <f t="shared" si="0"/>
        <v>0.53749000000000002</v>
      </c>
    </row>
    <row r="54" spans="1:13" s="14" customFormat="1">
      <c r="A54" s="13" t="s">
        <v>28</v>
      </c>
      <c r="B54" s="14">
        <v>2</v>
      </c>
      <c r="C54" s="13" t="s">
        <v>19</v>
      </c>
      <c r="D54" s="13" t="s">
        <v>20</v>
      </c>
      <c r="E54" s="13" t="s">
        <v>21</v>
      </c>
      <c r="F54">
        <f>ABS(Solieusap!F54)</f>
        <v>9.6199999999999994E-2</v>
      </c>
      <c r="G54">
        <f>ABS(Solieusap!G54)</f>
        <v>0.40810000000000002</v>
      </c>
      <c r="H54">
        <f>ABS(Solieusap!H54)</f>
        <v>3.1730000000000001E-4</v>
      </c>
      <c r="I54">
        <f>ABS(Solieusap!I54)</f>
        <v>7.1940000000000004E-2</v>
      </c>
      <c r="J54">
        <f>ABS(Solieusap!J54)</f>
        <v>1.17E-3</v>
      </c>
      <c r="K54">
        <f>(Solieusap!K54)</f>
        <v>0.44555</v>
      </c>
      <c r="L54">
        <f>ABS(Solieusap!L54)</f>
        <v>0.40810000000000002</v>
      </c>
      <c r="M54">
        <f t="shared" si="0"/>
        <v>0.44555</v>
      </c>
    </row>
    <row r="55" spans="1:13" s="14" customFormat="1">
      <c r="A55" s="13" t="s">
        <v>28</v>
      </c>
      <c r="B55" s="14">
        <v>2.5</v>
      </c>
      <c r="C55" s="13" t="s">
        <v>19</v>
      </c>
      <c r="D55" s="13" t="s">
        <v>20</v>
      </c>
      <c r="E55" s="13" t="s">
        <v>21</v>
      </c>
      <c r="F55">
        <f>ABS(Solieusap!F55)</f>
        <v>9.6199999999999994E-2</v>
      </c>
      <c r="G55">
        <f>ABS(Solieusap!G55)</f>
        <v>0.76459999999999995</v>
      </c>
      <c r="H55">
        <f>ABS(Solieusap!H55)</f>
        <v>3.1730000000000001E-4</v>
      </c>
      <c r="I55">
        <f>ABS(Solieusap!I55)</f>
        <v>7.1940000000000004E-2</v>
      </c>
      <c r="J55">
        <f>ABS(Solieusap!J55)</f>
        <v>1.0200000000000001E-3</v>
      </c>
      <c r="K55">
        <f>(Solieusap!K55)</f>
        <v>0.40366999999999997</v>
      </c>
      <c r="L55">
        <f>ABS(Solieusap!L55)</f>
        <v>0.76459999999999995</v>
      </c>
      <c r="M55">
        <f t="shared" si="0"/>
        <v>0.40366999999999997</v>
      </c>
    </row>
    <row r="56" spans="1:13" s="14" customFormat="1">
      <c r="A56" s="13" t="s">
        <v>28</v>
      </c>
      <c r="B56" s="14">
        <v>3</v>
      </c>
      <c r="C56" s="13" t="s">
        <v>19</v>
      </c>
      <c r="D56" s="13" t="s">
        <v>20</v>
      </c>
      <c r="E56" s="13" t="s">
        <v>21</v>
      </c>
      <c r="F56">
        <f>ABS(Solieusap!F56)</f>
        <v>9.6199999999999994E-2</v>
      </c>
      <c r="G56">
        <f>ABS(Solieusap!G56)</f>
        <v>1.1211</v>
      </c>
      <c r="H56">
        <f>ABS(Solieusap!H56)</f>
        <v>3.1730000000000001E-4</v>
      </c>
      <c r="I56">
        <f>ABS(Solieusap!I56)</f>
        <v>7.1940000000000004E-2</v>
      </c>
      <c r="J56">
        <f>ABS(Solieusap!J56)</f>
        <v>9.2000000000000003E-4</v>
      </c>
      <c r="K56">
        <f>(Solieusap!K56)</f>
        <v>0.18476999999999999</v>
      </c>
      <c r="L56">
        <f>ABS(Solieusap!L56)</f>
        <v>1.1211</v>
      </c>
      <c r="M56">
        <f t="shared" si="0"/>
        <v>0.18476999999999999</v>
      </c>
    </row>
    <row r="57" spans="1:13" s="14" customFormat="1">
      <c r="A57" s="13" t="s">
        <v>28</v>
      </c>
      <c r="B57" s="14">
        <v>3.5</v>
      </c>
      <c r="C57" s="13" t="s">
        <v>19</v>
      </c>
      <c r="D57" s="13" t="s">
        <v>20</v>
      </c>
      <c r="E57" s="13" t="s">
        <v>21</v>
      </c>
      <c r="F57">
        <f>ABS(Solieusap!F57)</f>
        <v>9.6199999999999994E-2</v>
      </c>
      <c r="G57">
        <f>ABS(Solieusap!G57)</f>
        <v>1.4776</v>
      </c>
      <c r="H57">
        <f>ABS(Solieusap!H57)</f>
        <v>3.1730000000000001E-4</v>
      </c>
      <c r="I57">
        <f>ABS(Solieusap!I57)</f>
        <v>7.1940000000000004E-2</v>
      </c>
      <c r="J57">
        <f>ABS(Solieusap!J57)</f>
        <v>9.1E-4</v>
      </c>
      <c r="K57">
        <f>(Solieusap!K57)</f>
        <v>-0.21238000000000001</v>
      </c>
      <c r="L57">
        <f>ABS(Solieusap!L57)</f>
        <v>1.4776</v>
      </c>
      <c r="M57">
        <f t="shared" si="0"/>
        <v>-0.21238000000000001</v>
      </c>
    </row>
    <row r="58" spans="1:13" s="14" customFormat="1">
      <c r="A58" s="13" t="s">
        <v>28</v>
      </c>
      <c r="B58" s="14">
        <v>4</v>
      </c>
      <c r="C58" s="13" t="s">
        <v>19</v>
      </c>
      <c r="D58" s="13" t="s">
        <v>20</v>
      </c>
      <c r="E58" s="13" t="s">
        <v>21</v>
      </c>
      <c r="F58">
        <f>ABS(Solieusap!F58)</f>
        <v>9.6199999999999994E-2</v>
      </c>
      <c r="G58">
        <f>ABS(Solieusap!G58)</f>
        <v>1.8341000000000001</v>
      </c>
      <c r="H58">
        <f>ABS(Solieusap!H58)</f>
        <v>3.1730000000000001E-4</v>
      </c>
      <c r="I58">
        <f>ABS(Solieusap!I58)</f>
        <v>7.1940000000000004E-2</v>
      </c>
      <c r="J58">
        <f>ABS(Solieusap!J58)</f>
        <v>8.8999999999999995E-4</v>
      </c>
      <c r="K58">
        <f>(Solieusap!K58)</f>
        <v>-0.78778000000000004</v>
      </c>
      <c r="L58">
        <f>ABS(Solieusap!L58)</f>
        <v>1.8341000000000001</v>
      </c>
      <c r="M58">
        <f t="shared" si="0"/>
        <v>-0.78778000000000004</v>
      </c>
    </row>
    <row r="59" spans="1:13" s="14" customFormat="1">
      <c r="A59" s="13" t="s">
        <v>28</v>
      </c>
      <c r="B59" s="14">
        <v>0</v>
      </c>
      <c r="C59" s="13" t="s">
        <v>19</v>
      </c>
      <c r="D59" s="13" t="s">
        <v>20</v>
      </c>
      <c r="E59" s="13" t="s">
        <v>23</v>
      </c>
      <c r="F59">
        <f>ABS(Solieusap!F59)</f>
        <v>0.11700000000000001</v>
      </c>
      <c r="G59">
        <f>ABS(Solieusap!G59)</f>
        <v>1.5228999999999999</v>
      </c>
      <c r="H59">
        <f>ABS(Solieusap!H59)</f>
        <v>2.9100000000000003E-4</v>
      </c>
      <c r="I59">
        <f>ABS(Solieusap!I59)</f>
        <v>8.4070000000000006E-2</v>
      </c>
      <c r="J59">
        <f>ABS(Solieusap!J59)</f>
        <v>3.0200000000000001E-3</v>
      </c>
      <c r="K59">
        <f>(Solieusap!K59)</f>
        <v>-1.17557</v>
      </c>
      <c r="L59">
        <f>ABS(Solieusap!L59)</f>
        <v>1.5228999999999999</v>
      </c>
      <c r="M59">
        <f t="shared" si="0"/>
        <v>-1.17557</v>
      </c>
    </row>
    <row r="60" spans="1:13" s="14" customFormat="1">
      <c r="A60" s="13" t="s">
        <v>28</v>
      </c>
      <c r="B60" s="14">
        <v>0.5</v>
      </c>
      <c r="C60" s="13" t="s">
        <v>19</v>
      </c>
      <c r="D60" s="13" t="s">
        <v>20</v>
      </c>
      <c r="E60" s="13" t="s">
        <v>23</v>
      </c>
      <c r="F60">
        <f>ABS(Solieusap!F60)</f>
        <v>0.11700000000000001</v>
      </c>
      <c r="G60">
        <f>ABS(Solieusap!G60)</f>
        <v>1.1664000000000001</v>
      </c>
      <c r="H60">
        <f>ABS(Solieusap!H60)</f>
        <v>2.9100000000000003E-4</v>
      </c>
      <c r="I60">
        <f>ABS(Solieusap!I60)</f>
        <v>8.4070000000000006E-2</v>
      </c>
      <c r="J60">
        <f>ABS(Solieusap!J60)</f>
        <v>2.8999999999999998E-3</v>
      </c>
      <c r="K60">
        <f>(Solieusap!K60)</f>
        <v>-0.50322</v>
      </c>
      <c r="L60">
        <f>ABS(Solieusap!L60)</f>
        <v>1.1664000000000001</v>
      </c>
      <c r="M60">
        <f t="shared" si="0"/>
        <v>-0.50322</v>
      </c>
    </row>
    <row r="61" spans="1:13" s="14" customFormat="1">
      <c r="A61" s="13" t="s">
        <v>28</v>
      </c>
      <c r="B61" s="14">
        <v>1</v>
      </c>
      <c r="C61" s="13" t="s">
        <v>19</v>
      </c>
      <c r="D61" s="13" t="s">
        <v>20</v>
      </c>
      <c r="E61" s="13" t="s">
        <v>23</v>
      </c>
      <c r="F61">
        <f>ABS(Solieusap!F61)</f>
        <v>0.11700000000000001</v>
      </c>
      <c r="G61">
        <f>ABS(Solieusap!G61)</f>
        <v>0.80989999999999995</v>
      </c>
      <c r="H61">
        <f>ABS(Solieusap!H61)</f>
        <v>2.9100000000000003E-4</v>
      </c>
      <c r="I61">
        <f>ABS(Solieusap!I61)</f>
        <v>8.4070000000000006E-2</v>
      </c>
      <c r="J61">
        <f>ABS(Solieusap!J61)</f>
        <v>2.7699999999999999E-3</v>
      </c>
      <c r="K61">
        <f>(Solieusap!K61)</f>
        <v>-9.1199999999999996E-3</v>
      </c>
      <c r="L61">
        <f>ABS(Solieusap!L61)</f>
        <v>0.80989999999999995</v>
      </c>
      <c r="M61">
        <f t="shared" si="0"/>
        <v>-9.1199999999999996E-3</v>
      </c>
    </row>
    <row r="62" spans="1:13" s="14" customFormat="1">
      <c r="A62" s="13" t="s">
        <v>28</v>
      </c>
      <c r="B62" s="14">
        <v>1.5</v>
      </c>
      <c r="C62" s="13" t="s">
        <v>19</v>
      </c>
      <c r="D62" s="13" t="s">
        <v>20</v>
      </c>
      <c r="E62" s="13" t="s">
        <v>23</v>
      </c>
      <c r="F62">
        <f>ABS(Solieusap!F62)</f>
        <v>0.11700000000000001</v>
      </c>
      <c r="G62">
        <f>ABS(Solieusap!G62)</f>
        <v>0.45340000000000003</v>
      </c>
      <c r="H62">
        <f>ABS(Solieusap!H62)</f>
        <v>2.9100000000000003E-4</v>
      </c>
      <c r="I62">
        <f>ABS(Solieusap!I62)</f>
        <v>8.4070000000000006E-2</v>
      </c>
      <c r="J62">
        <f>ABS(Solieusap!J62)</f>
        <v>2.65E-3</v>
      </c>
      <c r="K62">
        <f>(Solieusap!K62)</f>
        <v>0.30565999999999999</v>
      </c>
      <c r="L62">
        <f>ABS(Solieusap!L62)</f>
        <v>0.45340000000000003</v>
      </c>
      <c r="M62">
        <f t="shared" si="0"/>
        <v>0.30565999999999999</v>
      </c>
    </row>
    <row r="63" spans="1:13" s="14" customFormat="1">
      <c r="A63" s="13" t="s">
        <v>28</v>
      </c>
      <c r="B63" s="14">
        <v>2</v>
      </c>
      <c r="C63" s="13" t="s">
        <v>19</v>
      </c>
      <c r="D63" s="13" t="s">
        <v>20</v>
      </c>
      <c r="E63" s="13" t="s">
        <v>23</v>
      </c>
      <c r="F63">
        <f>ABS(Solieusap!F63)</f>
        <v>0.11700000000000001</v>
      </c>
      <c r="G63">
        <f>ABS(Solieusap!G63)</f>
        <v>9.69E-2</v>
      </c>
      <c r="H63">
        <f>ABS(Solieusap!H63)</f>
        <v>2.9100000000000003E-4</v>
      </c>
      <c r="I63">
        <f>ABS(Solieusap!I63)</f>
        <v>8.4070000000000006E-2</v>
      </c>
      <c r="J63">
        <f>ABS(Solieusap!J63)</f>
        <v>2.5200000000000001E-3</v>
      </c>
      <c r="K63">
        <f>(Solieusap!K63)</f>
        <v>0.42227999999999999</v>
      </c>
      <c r="L63">
        <f>ABS(Solieusap!L63)</f>
        <v>9.69E-2</v>
      </c>
      <c r="M63">
        <f t="shared" si="0"/>
        <v>0.42227999999999999</v>
      </c>
    </row>
    <row r="64" spans="1:13" s="14" customFormat="1">
      <c r="A64" s="13" t="s">
        <v>28</v>
      </c>
      <c r="B64" s="14">
        <v>2.5</v>
      </c>
      <c r="C64" s="13" t="s">
        <v>19</v>
      </c>
      <c r="D64" s="13" t="s">
        <v>20</v>
      </c>
      <c r="E64" s="13" t="s">
        <v>23</v>
      </c>
      <c r="F64">
        <f>ABS(Solieusap!F64)</f>
        <v>0.11700000000000001</v>
      </c>
      <c r="G64">
        <f>ABS(Solieusap!G64)</f>
        <v>0.2596</v>
      </c>
      <c r="H64">
        <f>ABS(Solieusap!H64)</f>
        <v>2.9100000000000003E-4</v>
      </c>
      <c r="I64">
        <f>ABS(Solieusap!I64)</f>
        <v>8.4070000000000006E-2</v>
      </c>
      <c r="J64">
        <f>ABS(Solieusap!J64)</f>
        <v>2.3999999999999998E-3</v>
      </c>
      <c r="K64">
        <f>(Solieusap!K64)</f>
        <v>0.12934000000000001</v>
      </c>
      <c r="L64">
        <f>ABS(Solieusap!L64)</f>
        <v>0.2596</v>
      </c>
      <c r="M64">
        <f t="shared" si="0"/>
        <v>0.12934000000000001</v>
      </c>
    </row>
    <row r="65" spans="1:13" s="14" customFormat="1">
      <c r="A65" s="13" t="s">
        <v>28</v>
      </c>
      <c r="B65" s="14">
        <v>3</v>
      </c>
      <c r="C65" s="13" t="s">
        <v>19</v>
      </c>
      <c r="D65" s="13" t="s">
        <v>20</v>
      </c>
      <c r="E65" s="13" t="s">
        <v>23</v>
      </c>
      <c r="F65">
        <f>ABS(Solieusap!F65)</f>
        <v>0.11700000000000001</v>
      </c>
      <c r="G65">
        <f>ABS(Solieusap!G65)</f>
        <v>0.61609999999999998</v>
      </c>
      <c r="H65">
        <f>ABS(Solieusap!H65)</f>
        <v>2.9100000000000003E-4</v>
      </c>
      <c r="I65">
        <f>ABS(Solieusap!I65)</f>
        <v>8.4070000000000006E-2</v>
      </c>
      <c r="J65">
        <f>ABS(Solieusap!J65)</f>
        <v>2.2699999999999999E-3</v>
      </c>
      <c r="K65">
        <f>(Solieusap!K65)</f>
        <v>-0.34211000000000003</v>
      </c>
      <c r="L65">
        <f>ABS(Solieusap!L65)</f>
        <v>0.61609999999999998</v>
      </c>
      <c r="M65">
        <f t="shared" si="0"/>
        <v>-0.34211000000000003</v>
      </c>
    </row>
    <row r="66" spans="1:13" s="14" customFormat="1">
      <c r="A66" s="13" t="s">
        <v>28</v>
      </c>
      <c r="B66" s="14">
        <v>3.5</v>
      </c>
      <c r="C66" s="13" t="s">
        <v>19</v>
      </c>
      <c r="D66" s="13" t="s">
        <v>20</v>
      </c>
      <c r="E66" s="13" t="s">
        <v>23</v>
      </c>
      <c r="F66">
        <f>ABS(Solieusap!F66)</f>
        <v>0.11700000000000001</v>
      </c>
      <c r="G66">
        <f>ABS(Solieusap!G66)</f>
        <v>0.97260000000000002</v>
      </c>
      <c r="H66">
        <f>ABS(Solieusap!H66)</f>
        <v>2.9100000000000003E-4</v>
      </c>
      <c r="I66">
        <f>ABS(Solieusap!I66)</f>
        <v>8.4070000000000006E-2</v>
      </c>
      <c r="J66">
        <f>ABS(Solieusap!J66)</f>
        <v>2.15E-3</v>
      </c>
      <c r="K66">
        <f>(Solieusap!K66)</f>
        <v>-0.99180999999999997</v>
      </c>
      <c r="L66">
        <f>ABS(Solieusap!L66)</f>
        <v>0.97260000000000002</v>
      </c>
      <c r="M66">
        <f t="shared" si="0"/>
        <v>-0.99180999999999997</v>
      </c>
    </row>
    <row r="67" spans="1:13" s="14" customFormat="1">
      <c r="A67" s="13" t="s">
        <v>28</v>
      </c>
      <c r="B67" s="14">
        <v>4</v>
      </c>
      <c r="C67" s="13" t="s">
        <v>19</v>
      </c>
      <c r="D67" s="13" t="s">
        <v>20</v>
      </c>
      <c r="E67" s="13" t="s">
        <v>23</v>
      </c>
      <c r="F67">
        <f>ABS(Solieusap!F67)</f>
        <v>0.11700000000000001</v>
      </c>
      <c r="G67">
        <f>ABS(Solieusap!G67)</f>
        <v>1.3290999999999999</v>
      </c>
      <c r="H67">
        <f>ABS(Solieusap!H67)</f>
        <v>2.9100000000000003E-4</v>
      </c>
      <c r="I67">
        <f>ABS(Solieusap!I67)</f>
        <v>8.4070000000000006E-2</v>
      </c>
      <c r="J67">
        <f>ABS(Solieusap!J67)</f>
        <v>2.16E-3</v>
      </c>
      <c r="K67">
        <f>(Solieusap!K67)</f>
        <v>-1.81976</v>
      </c>
      <c r="L67">
        <f>ABS(Solieusap!L67)</f>
        <v>1.3290999999999999</v>
      </c>
      <c r="M67">
        <f t="shared" si="0"/>
        <v>-1.81976</v>
      </c>
    </row>
    <row r="68" spans="1:13">
      <c r="A68" s="3" t="s">
        <v>30</v>
      </c>
      <c r="B68">
        <v>0</v>
      </c>
      <c r="C68" s="3" t="s">
        <v>19</v>
      </c>
      <c r="D68" s="3" t="s">
        <v>20</v>
      </c>
      <c r="E68" s="3" t="s">
        <v>21</v>
      </c>
      <c r="F68">
        <f>ABS(Solieusap!F68)</f>
        <v>9.3799999999999994E-2</v>
      </c>
      <c r="G68">
        <f>ABS(Solieusap!G68)</f>
        <v>2.0190000000000001</v>
      </c>
      <c r="H68">
        <f>ABS(Solieusap!H68)</f>
        <v>1.9349999999999999E-4</v>
      </c>
      <c r="I68">
        <f>ABS(Solieusap!I68)</f>
        <v>0.38151000000000002</v>
      </c>
      <c r="J68">
        <f>ABS(Solieusap!J68)</f>
        <v>1.6000000000000001E-4</v>
      </c>
      <c r="K68">
        <f>(Solieusap!K68)</f>
        <v>-4.7399999999999998E-2</v>
      </c>
      <c r="L68">
        <f>ABS(Solieusap!L68)</f>
        <v>2.0190000000000001</v>
      </c>
      <c r="M68">
        <f t="shared" si="0"/>
        <v>-4.7399999999999998E-2</v>
      </c>
    </row>
    <row r="69" spans="1:13">
      <c r="A69" s="3" t="s">
        <v>30</v>
      </c>
      <c r="B69">
        <v>0.5</v>
      </c>
      <c r="C69" s="3" t="s">
        <v>19</v>
      </c>
      <c r="D69" s="3" t="s">
        <v>20</v>
      </c>
      <c r="E69" s="3" t="s">
        <v>21</v>
      </c>
      <c r="F69">
        <f>ABS(Solieusap!F69)</f>
        <v>9.3799999999999994E-2</v>
      </c>
      <c r="G69">
        <f>ABS(Solieusap!G69)</f>
        <v>1.3654999999999999</v>
      </c>
      <c r="H69">
        <f>ABS(Solieusap!H69)</f>
        <v>1.9349999999999999E-4</v>
      </c>
      <c r="I69">
        <f>ABS(Solieusap!I69)</f>
        <v>0.38151000000000002</v>
      </c>
      <c r="J69">
        <f>ABS(Solieusap!J69)</f>
        <v>1.6000000000000001E-4</v>
      </c>
      <c r="K69">
        <f>(Solieusap!K69)</f>
        <v>0.79871999999999999</v>
      </c>
      <c r="L69">
        <f>ABS(Solieusap!L69)</f>
        <v>1.3654999999999999</v>
      </c>
      <c r="M69">
        <f t="shared" ref="M69:M132" si="1">K69</f>
        <v>0.79871999999999999</v>
      </c>
    </row>
    <row r="70" spans="1:13">
      <c r="A70" s="3" t="s">
        <v>30</v>
      </c>
      <c r="B70">
        <v>1</v>
      </c>
      <c r="C70" s="3" t="s">
        <v>19</v>
      </c>
      <c r="D70" s="3" t="s">
        <v>20</v>
      </c>
      <c r="E70" s="3" t="s">
        <v>21</v>
      </c>
      <c r="F70">
        <f>ABS(Solieusap!F70)</f>
        <v>9.3799999999999994E-2</v>
      </c>
      <c r="G70">
        <f>ABS(Solieusap!G70)</f>
        <v>0.71199999999999997</v>
      </c>
      <c r="H70">
        <f>ABS(Solieusap!H70)</f>
        <v>1.9349999999999999E-4</v>
      </c>
      <c r="I70">
        <f>ABS(Solieusap!I70)</f>
        <v>0.38151000000000002</v>
      </c>
      <c r="J70">
        <f>ABS(Solieusap!J70)</f>
        <v>1.4999999999999999E-4</v>
      </c>
      <c r="K70">
        <f>(Solieusap!K70)</f>
        <v>1.3181</v>
      </c>
      <c r="L70">
        <f>ABS(Solieusap!L70)</f>
        <v>0.71199999999999997</v>
      </c>
      <c r="M70">
        <f t="shared" si="1"/>
        <v>1.3181</v>
      </c>
    </row>
    <row r="71" spans="1:13">
      <c r="A71" s="3" t="s">
        <v>30</v>
      </c>
      <c r="B71">
        <v>1.5</v>
      </c>
      <c r="C71" s="3" t="s">
        <v>19</v>
      </c>
      <c r="D71" s="3" t="s">
        <v>20</v>
      </c>
      <c r="E71" s="3" t="s">
        <v>21</v>
      </c>
      <c r="F71">
        <f>ABS(Solieusap!F71)</f>
        <v>9.3799999999999994E-2</v>
      </c>
      <c r="G71">
        <f>ABS(Solieusap!G71)</f>
        <v>5.8500000000000003E-2</v>
      </c>
      <c r="H71">
        <f>ABS(Solieusap!H71)</f>
        <v>1.9349999999999999E-4</v>
      </c>
      <c r="I71">
        <f>ABS(Solieusap!I71)</f>
        <v>0.38151000000000002</v>
      </c>
      <c r="J71">
        <f>ABS(Solieusap!J71)</f>
        <v>2.3000000000000001E-4</v>
      </c>
      <c r="K71">
        <f>(Solieusap!K71)</f>
        <v>1.51783</v>
      </c>
      <c r="L71">
        <f>ABS(Solieusap!L71)</f>
        <v>5.8500000000000003E-2</v>
      </c>
      <c r="M71">
        <f t="shared" si="1"/>
        <v>1.51783</v>
      </c>
    </row>
    <row r="72" spans="1:13">
      <c r="A72" s="3" t="s">
        <v>30</v>
      </c>
      <c r="B72">
        <v>2</v>
      </c>
      <c r="C72" s="3" t="s">
        <v>19</v>
      </c>
      <c r="D72" s="3" t="s">
        <v>20</v>
      </c>
      <c r="E72" s="3" t="s">
        <v>21</v>
      </c>
      <c r="F72">
        <f>ABS(Solieusap!F72)</f>
        <v>9.3799999999999994E-2</v>
      </c>
      <c r="G72">
        <f>ABS(Solieusap!G72)</f>
        <v>0.59499999999999997</v>
      </c>
      <c r="H72">
        <f>ABS(Solieusap!H72)</f>
        <v>1.9349999999999999E-4</v>
      </c>
      <c r="I72">
        <f>ABS(Solieusap!I72)</f>
        <v>0.38151000000000002</v>
      </c>
      <c r="J72">
        <f>ABS(Solieusap!J72)</f>
        <v>3.6999999999999999E-4</v>
      </c>
      <c r="K72">
        <f>(Solieusap!K72)</f>
        <v>1.4269700000000001</v>
      </c>
      <c r="L72">
        <f>ABS(Solieusap!L72)</f>
        <v>0.59499999999999997</v>
      </c>
      <c r="M72">
        <f t="shared" si="1"/>
        <v>1.4269700000000001</v>
      </c>
    </row>
    <row r="73" spans="1:13">
      <c r="A73" s="3" t="s">
        <v>30</v>
      </c>
      <c r="B73">
        <v>2.5</v>
      </c>
      <c r="C73" s="3" t="s">
        <v>19</v>
      </c>
      <c r="D73" s="3" t="s">
        <v>20</v>
      </c>
      <c r="E73" s="3" t="s">
        <v>21</v>
      </c>
      <c r="F73">
        <f>ABS(Solieusap!F73)</f>
        <v>9.3799999999999994E-2</v>
      </c>
      <c r="G73">
        <f>ABS(Solieusap!G73)</f>
        <v>1.2484999999999999</v>
      </c>
      <c r="H73">
        <f>ABS(Solieusap!H73)</f>
        <v>1.9349999999999999E-4</v>
      </c>
      <c r="I73">
        <f>ABS(Solieusap!I73)</f>
        <v>0.38151000000000002</v>
      </c>
      <c r="J73">
        <f>ABS(Solieusap!J73)</f>
        <v>5.0000000000000001E-4</v>
      </c>
      <c r="K73">
        <f>(Solieusap!K73)</f>
        <v>1.11337</v>
      </c>
      <c r="L73">
        <f>ABS(Solieusap!L73)</f>
        <v>1.2484999999999999</v>
      </c>
      <c r="M73">
        <f t="shared" si="1"/>
        <v>1.11337</v>
      </c>
    </row>
    <row r="74" spans="1:13">
      <c r="A74" s="3" t="s">
        <v>30</v>
      </c>
      <c r="B74">
        <v>3</v>
      </c>
      <c r="C74" s="3" t="s">
        <v>19</v>
      </c>
      <c r="D74" s="3" t="s">
        <v>20</v>
      </c>
      <c r="E74" s="3" t="s">
        <v>21</v>
      </c>
      <c r="F74">
        <f>ABS(Solieusap!F74)</f>
        <v>9.3799999999999994E-2</v>
      </c>
      <c r="G74">
        <f>ABS(Solieusap!G74)</f>
        <v>1.9019999999999999</v>
      </c>
      <c r="H74">
        <f>ABS(Solieusap!H74)</f>
        <v>1.9349999999999999E-4</v>
      </c>
      <c r="I74">
        <f>ABS(Solieusap!I74)</f>
        <v>0.38151000000000002</v>
      </c>
      <c r="J74">
        <f>ABS(Solieusap!J74)</f>
        <v>6.3000000000000003E-4</v>
      </c>
      <c r="K74">
        <f>(Solieusap!K74)</f>
        <v>0.71860999999999997</v>
      </c>
      <c r="L74">
        <f>ABS(Solieusap!L74)</f>
        <v>1.9019999999999999</v>
      </c>
      <c r="M74">
        <f t="shared" si="1"/>
        <v>0.71860999999999997</v>
      </c>
    </row>
    <row r="75" spans="1:13">
      <c r="A75" s="3" t="s">
        <v>30</v>
      </c>
      <c r="B75">
        <v>3.5</v>
      </c>
      <c r="C75" s="3" t="s">
        <v>19</v>
      </c>
      <c r="D75" s="3" t="s">
        <v>20</v>
      </c>
      <c r="E75" s="3" t="s">
        <v>21</v>
      </c>
      <c r="F75">
        <f>ABS(Solieusap!F75)</f>
        <v>9.3799999999999994E-2</v>
      </c>
      <c r="G75">
        <f>ABS(Solieusap!G75)</f>
        <v>2.5554999999999999</v>
      </c>
      <c r="H75">
        <f>ABS(Solieusap!H75)</f>
        <v>1.9349999999999999E-4</v>
      </c>
      <c r="I75">
        <f>ABS(Solieusap!I75)</f>
        <v>0.38151000000000002</v>
      </c>
      <c r="J75">
        <f>ABS(Solieusap!J75)</f>
        <v>7.6999999999999996E-4</v>
      </c>
      <c r="K75">
        <f>(Solieusap!K75)</f>
        <v>-2.8999999999999998E-3</v>
      </c>
      <c r="L75">
        <f>ABS(Solieusap!L75)</f>
        <v>2.5554999999999999</v>
      </c>
      <c r="M75">
        <f t="shared" si="1"/>
        <v>-2.8999999999999998E-3</v>
      </c>
    </row>
    <row r="76" spans="1:13">
      <c r="A76" s="3" t="s">
        <v>30</v>
      </c>
      <c r="B76">
        <v>4</v>
      </c>
      <c r="C76" s="3" t="s">
        <v>19</v>
      </c>
      <c r="D76" s="3" t="s">
        <v>20</v>
      </c>
      <c r="E76" s="3" t="s">
        <v>21</v>
      </c>
      <c r="F76">
        <f>ABS(Solieusap!F76)</f>
        <v>9.3799999999999994E-2</v>
      </c>
      <c r="G76">
        <f>ABS(Solieusap!G76)</f>
        <v>3.2090000000000001</v>
      </c>
      <c r="H76">
        <f>ABS(Solieusap!H76)</f>
        <v>1.9349999999999999E-4</v>
      </c>
      <c r="I76">
        <f>ABS(Solieusap!I76)</f>
        <v>0.38151000000000002</v>
      </c>
      <c r="J76">
        <f>ABS(Solieusap!J76)</f>
        <v>8.9999999999999998E-4</v>
      </c>
      <c r="K76">
        <f>(Solieusap!K76)</f>
        <v>-1.0511600000000001</v>
      </c>
      <c r="L76">
        <f>ABS(Solieusap!L76)</f>
        <v>3.2090000000000001</v>
      </c>
      <c r="M76">
        <f t="shared" si="1"/>
        <v>-1.0511600000000001</v>
      </c>
    </row>
    <row r="77" spans="1:13">
      <c r="A77" s="3" t="s">
        <v>30</v>
      </c>
      <c r="B77">
        <v>0</v>
      </c>
      <c r="C77" s="3" t="s">
        <v>19</v>
      </c>
      <c r="D77" s="3" t="s">
        <v>20</v>
      </c>
      <c r="E77" s="3" t="s">
        <v>23</v>
      </c>
      <c r="F77">
        <f>ABS(Solieusap!F77)</f>
        <v>0.13600000000000001</v>
      </c>
      <c r="G77">
        <f>ABS(Solieusap!G77)</f>
        <v>2.8047</v>
      </c>
      <c r="H77">
        <f>ABS(Solieusap!H77)</f>
        <v>2.6600000000000001E-4</v>
      </c>
      <c r="I77">
        <f>ABS(Solieusap!I77)</f>
        <v>0.28472999999999998</v>
      </c>
      <c r="J77">
        <f>ABS(Solieusap!J77)</f>
        <v>2.7999999999999998E-4</v>
      </c>
      <c r="K77">
        <f>(Solieusap!K77)</f>
        <v>-1.8140799999999999</v>
      </c>
      <c r="L77">
        <f>ABS(Solieusap!L77)</f>
        <v>2.8047</v>
      </c>
      <c r="M77">
        <f t="shared" si="1"/>
        <v>-1.8140799999999999</v>
      </c>
    </row>
    <row r="78" spans="1:13">
      <c r="A78" s="3" t="s">
        <v>30</v>
      </c>
      <c r="B78">
        <v>0.5</v>
      </c>
      <c r="C78" s="3" t="s">
        <v>19</v>
      </c>
      <c r="D78" s="3" t="s">
        <v>20</v>
      </c>
      <c r="E78" s="3" t="s">
        <v>23</v>
      </c>
      <c r="F78">
        <f>ABS(Solieusap!F78)</f>
        <v>0.13600000000000001</v>
      </c>
      <c r="G78">
        <f>ABS(Solieusap!G78)</f>
        <v>2.1511999999999998</v>
      </c>
      <c r="H78">
        <f>ABS(Solieusap!H78)</f>
        <v>2.6600000000000001E-4</v>
      </c>
      <c r="I78">
        <f>ABS(Solieusap!I78)</f>
        <v>0.28472999999999998</v>
      </c>
      <c r="J78">
        <f>ABS(Solieusap!J78)</f>
        <v>3.1E-4</v>
      </c>
      <c r="K78">
        <f>(Solieusap!K78)</f>
        <v>-0.57508999999999999</v>
      </c>
      <c r="L78">
        <f>ABS(Solieusap!L78)</f>
        <v>2.1511999999999998</v>
      </c>
      <c r="M78">
        <f t="shared" si="1"/>
        <v>-0.57508999999999999</v>
      </c>
    </row>
    <row r="79" spans="1:13">
      <c r="A79" s="3" t="s">
        <v>30</v>
      </c>
      <c r="B79">
        <v>1</v>
      </c>
      <c r="C79" s="3" t="s">
        <v>19</v>
      </c>
      <c r="D79" s="3" t="s">
        <v>20</v>
      </c>
      <c r="E79" s="3" t="s">
        <v>23</v>
      </c>
      <c r="F79">
        <f>ABS(Solieusap!F79)</f>
        <v>0.13600000000000001</v>
      </c>
      <c r="G79">
        <f>ABS(Solieusap!G79)</f>
        <v>1.4977</v>
      </c>
      <c r="H79">
        <f>ABS(Solieusap!H79)</f>
        <v>2.6600000000000001E-4</v>
      </c>
      <c r="I79">
        <f>ABS(Solieusap!I79)</f>
        <v>0.28472999999999998</v>
      </c>
      <c r="J79">
        <f>ABS(Solieusap!J79)</f>
        <v>3.3E-4</v>
      </c>
      <c r="K79">
        <f>(Solieusap!K79)</f>
        <v>0.33346999999999999</v>
      </c>
      <c r="L79">
        <f>ABS(Solieusap!L79)</f>
        <v>1.4977</v>
      </c>
      <c r="M79">
        <f t="shared" si="1"/>
        <v>0.33346999999999999</v>
      </c>
    </row>
    <row r="80" spans="1:13">
      <c r="A80" s="3" t="s">
        <v>30</v>
      </c>
      <c r="B80">
        <v>1.5</v>
      </c>
      <c r="C80" s="3" t="s">
        <v>19</v>
      </c>
      <c r="D80" s="3" t="s">
        <v>20</v>
      </c>
      <c r="E80" s="3" t="s">
        <v>23</v>
      </c>
      <c r="F80">
        <f>ABS(Solieusap!F80)</f>
        <v>0.13600000000000001</v>
      </c>
      <c r="G80">
        <f>ABS(Solieusap!G80)</f>
        <v>0.84419999999999995</v>
      </c>
      <c r="H80">
        <f>ABS(Solieusap!H80)</f>
        <v>2.6600000000000001E-4</v>
      </c>
      <c r="I80">
        <f>ABS(Solieusap!I80)</f>
        <v>0.28472999999999998</v>
      </c>
      <c r="J80">
        <f>ABS(Solieusap!J80)</f>
        <v>3.6000000000000002E-4</v>
      </c>
      <c r="K80">
        <f>(Solieusap!K80)</f>
        <v>0.88885000000000003</v>
      </c>
      <c r="L80">
        <f>ABS(Solieusap!L80)</f>
        <v>0.84419999999999995</v>
      </c>
      <c r="M80">
        <f t="shared" si="1"/>
        <v>0.88885000000000003</v>
      </c>
    </row>
    <row r="81" spans="1:13">
      <c r="A81" s="3" t="s">
        <v>30</v>
      </c>
      <c r="B81">
        <v>2</v>
      </c>
      <c r="C81" s="3" t="s">
        <v>19</v>
      </c>
      <c r="D81" s="3" t="s">
        <v>20</v>
      </c>
      <c r="E81" s="3" t="s">
        <v>23</v>
      </c>
      <c r="F81">
        <f>ABS(Solieusap!F81)</f>
        <v>0.13600000000000001</v>
      </c>
      <c r="G81">
        <f>ABS(Solieusap!G81)</f>
        <v>0.19070000000000001</v>
      </c>
      <c r="H81">
        <f>ABS(Solieusap!H81)</f>
        <v>2.6600000000000001E-4</v>
      </c>
      <c r="I81">
        <f>ABS(Solieusap!I81)</f>
        <v>0.28472999999999998</v>
      </c>
      <c r="J81">
        <f>ABS(Solieusap!J81)</f>
        <v>4.2999999999999999E-4</v>
      </c>
      <c r="K81">
        <f>(Solieusap!K81)</f>
        <v>1.11748</v>
      </c>
      <c r="L81">
        <f>ABS(Solieusap!L81)</f>
        <v>0.19070000000000001</v>
      </c>
      <c r="M81">
        <f t="shared" si="1"/>
        <v>1.11748</v>
      </c>
    </row>
    <row r="82" spans="1:13">
      <c r="A82" s="3" t="s">
        <v>30</v>
      </c>
      <c r="B82">
        <v>2.5</v>
      </c>
      <c r="C82" s="3" t="s">
        <v>19</v>
      </c>
      <c r="D82" s="3" t="s">
        <v>20</v>
      </c>
      <c r="E82" s="3" t="s">
        <v>23</v>
      </c>
      <c r="F82">
        <f>ABS(Solieusap!F82)</f>
        <v>0.13600000000000001</v>
      </c>
      <c r="G82">
        <f>ABS(Solieusap!G82)</f>
        <v>0.46279999999999999</v>
      </c>
      <c r="H82">
        <f>ABS(Solieusap!H82)</f>
        <v>2.6600000000000001E-4</v>
      </c>
      <c r="I82">
        <f>ABS(Solieusap!I82)</f>
        <v>0.28472999999999998</v>
      </c>
      <c r="J82">
        <f>ABS(Solieusap!J82)</f>
        <v>5.1999999999999995E-4</v>
      </c>
      <c r="K82">
        <f>(Solieusap!K82)</f>
        <v>0.91571000000000002</v>
      </c>
      <c r="L82">
        <f>ABS(Solieusap!L82)</f>
        <v>0.46279999999999999</v>
      </c>
      <c r="M82">
        <f t="shared" si="1"/>
        <v>0.91571000000000002</v>
      </c>
    </row>
    <row r="83" spans="1:13">
      <c r="A83" s="3" t="s">
        <v>30</v>
      </c>
      <c r="B83">
        <v>3</v>
      </c>
      <c r="C83" s="3" t="s">
        <v>19</v>
      </c>
      <c r="D83" s="3" t="s">
        <v>20</v>
      </c>
      <c r="E83" s="3" t="s">
        <v>23</v>
      </c>
      <c r="F83">
        <f>ABS(Solieusap!F83)</f>
        <v>0.13600000000000001</v>
      </c>
      <c r="G83">
        <f>ABS(Solieusap!G83)</f>
        <v>1.1163000000000001</v>
      </c>
      <c r="H83">
        <f>ABS(Solieusap!H83)</f>
        <v>2.6600000000000001E-4</v>
      </c>
      <c r="I83">
        <f>ABS(Solieusap!I83)</f>
        <v>0.28472999999999998</v>
      </c>
      <c r="J83">
        <f>ABS(Solieusap!J83)</f>
        <v>6.0999999999999997E-4</v>
      </c>
      <c r="K83">
        <f>(Solieusap!K83)</f>
        <v>0.12809000000000001</v>
      </c>
      <c r="L83">
        <f>ABS(Solieusap!L83)</f>
        <v>1.1163000000000001</v>
      </c>
      <c r="M83">
        <f t="shared" si="1"/>
        <v>0.12809000000000001</v>
      </c>
    </row>
    <row r="84" spans="1:13">
      <c r="A84" s="3" t="s">
        <v>30</v>
      </c>
      <c r="B84">
        <v>3.5</v>
      </c>
      <c r="C84" s="3" t="s">
        <v>19</v>
      </c>
      <c r="D84" s="3" t="s">
        <v>20</v>
      </c>
      <c r="E84" s="3" t="s">
        <v>23</v>
      </c>
      <c r="F84">
        <f>ABS(Solieusap!F84)</f>
        <v>0.13600000000000001</v>
      </c>
      <c r="G84">
        <f>ABS(Solieusap!G84)</f>
        <v>1.7698</v>
      </c>
      <c r="H84">
        <f>ABS(Solieusap!H84)</f>
        <v>2.6600000000000001E-4</v>
      </c>
      <c r="I84">
        <f>ABS(Solieusap!I84)</f>
        <v>0.28472999999999998</v>
      </c>
      <c r="J84">
        <f>ABS(Solieusap!J84)</f>
        <v>6.9999999999999999E-4</v>
      </c>
      <c r="K84">
        <f>(Solieusap!K84)</f>
        <v>-0.98629</v>
      </c>
      <c r="L84">
        <f>ABS(Solieusap!L84)</f>
        <v>1.7698</v>
      </c>
      <c r="M84">
        <f t="shared" si="1"/>
        <v>-0.98629</v>
      </c>
    </row>
    <row r="85" spans="1:13">
      <c r="A85" s="3" t="s">
        <v>30</v>
      </c>
      <c r="B85">
        <v>4</v>
      </c>
      <c r="C85" s="3" t="s">
        <v>19</v>
      </c>
      <c r="D85" s="3" t="s">
        <v>20</v>
      </c>
      <c r="E85" s="3" t="s">
        <v>23</v>
      </c>
      <c r="F85">
        <f>ABS(Solieusap!F85)</f>
        <v>0.13600000000000001</v>
      </c>
      <c r="G85">
        <f>ABS(Solieusap!G85)</f>
        <v>2.4232999999999998</v>
      </c>
      <c r="H85">
        <f>ABS(Solieusap!H85)</f>
        <v>2.6600000000000001E-4</v>
      </c>
      <c r="I85">
        <f>ABS(Solieusap!I85)</f>
        <v>0.28472999999999998</v>
      </c>
      <c r="J85">
        <f>ABS(Solieusap!J85)</f>
        <v>7.9000000000000001E-4</v>
      </c>
      <c r="K85">
        <f>(Solieusap!K85)</f>
        <v>-2.4274200000000001</v>
      </c>
      <c r="L85">
        <f>ABS(Solieusap!L85)</f>
        <v>2.4232999999999998</v>
      </c>
      <c r="M85">
        <f t="shared" si="1"/>
        <v>-2.4274200000000001</v>
      </c>
    </row>
    <row r="86" spans="1:13" s="14" customFormat="1">
      <c r="A86" s="13" t="s">
        <v>32</v>
      </c>
      <c r="B86" s="14">
        <v>0</v>
      </c>
      <c r="C86" s="13" t="s">
        <v>19</v>
      </c>
      <c r="D86" s="13" t="s">
        <v>20</v>
      </c>
      <c r="E86" s="13" t="s">
        <v>21</v>
      </c>
      <c r="F86">
        <f>ABS(Solieusap!F86)</f>
        <v>5.7599999999999998E-2</v>
      </c>
      <c r="G86">
        <f>ABS(Solieusap!G86)</f>
        <v>0.32429999999999998</v>
      </c>
      <c r="H86">
        <f>ABS(Solieusap!H86)</f>
        <v>6.402E-5</v>
      </c>
      <c r="I86">
        <f>ABS(Solieusap!I86)</f>
        <v>7.2559999999999999E-2</v>
      </c>
      <c r="J86">
        <f>ABS(Solieusap!J86)</f>
        <v>4.8000000000000001E-4</v>
      </c>
      <c r="K86">
        <f>(Solieusap!K86)</f>
        <v>0.76666000000000001</v>
      </c>
      <c r="L86">
        <f>ABS(Solieusap!L86)</f>
        <v>0.32429999999999998</v>
      </c>
      <c r="M86">
        <f t="shared" si="1"/>
        <v>0.76666000000000001</v>
      </c>
    </row>
    <row r="87" spans="1:13" s="14" customFormat="1">
      <c r="A87" s="13" t="s">
        <v>32</v>
      </c>
      <c r="B87" s="14">
        <v>0.5</v>
      </c>
      <c r="C87" s="13" t="s">
        <v>19</v>
      </c>
      <c r="D87" s="13" t="s">
        <v>20</v>
      </c>
      <c r="E87" s="13" t="s">
        <v>21</v>
      </c>
      <c r="F87">
        <f>ABS(Solieusap!F87)</f>
        <v>5.7599999999999998E-2</v>
      </c>
      <c r="G87">
        <f>ABS(Solieusap!G87)</f>
        <v>0.32429999999999998</v>
      </c>
      <c r="H87">
        <f>ABS(Solieusap!H87)</f>
        <v>6.402E-5</v>
      </c>
      <c r="I87">
        <f>ABS(Solieusap!I87)</f>
        <v>7.2559999999999999E-2</v>
      </c>
      <c r="J87">
        <f>ABS(Solieusap!J87)</f>
        <v>4.4999999999999999E-4</v>
      </c>
      <c r="K87">
        <f>(Solieusap!K87)</f>
        <v>0.60448999999999997</v>
      </c>
      <c r="L87">
        <f>ABS(Solieusap!L87)</f>
        <v>0.32429999999999998</v>
      </c>
      <c r="M87">
        <f t="shared" si="1"/>
        <v>0.60448999999999997</v>
      </c>
    </row>
    <row r="88" spans="1:13" s="14" customFormat="1">
      <c r="A88" s="13" t="s">
        <v>32</v>
      </c>
      <c r="B88" s="14">
        <v>1</v>
      </c>
      <c r="C88" s="13" t="s">
        <v>19</v>
      </c>
      <c r="D88" s="13" t="s">
        <v>20</v>
      </c>
      <c r="E88" s="13" t="s">
        <v>21</v>
      </c>
      <c r="F88">
        <f>ABS(Solieusap!F88)</f>
        <v>5.7599999999999998E-2</v>
      </c>
      <c r="G88">
        <f>ABS(Solieusap!G88)</f>
        <v>0.32429999999999998</v>
      </c>
      <c r="H88">
        <f>ABS(Solieusap!H88)</f>
        <v>6.402E-5</v>
      </c>
      <c r="I88">
        <f>ABS(Solieusap!I88)</f>
        <v>7.2559999999999999E-2</v>
      </c>
      <c r="J88">
        <f>ABS(Solieusap!J88)</f>
        <v>4.0999999999999999E-4</v>
      </c>
      <c r="K88">
        <f>(Solieusap!K88)</f>
        <v>0.44233</v>
      </c>
      <c r="L88">
        <f>ABS(Solieusap!L88)</f>
        <v>0.32429999999999998</v>
      </c>
      <c r="M88">
        <f t="shared" si="1"/>
        <v>0.44233</v>
      </c>
    </row>
    <row r="89" spans="1:13" s="14" customFormat="1">
      <c r="A89" s="13" t="s">
        <v>32</v>
      </c>
      <c r="B89" s="14">
        <v>1.5</v>
      </c>
      <c r="C89" s="13" t="s">
        <v>19</v>
      </c>
      <c r="D89" s="13" t="s">
        <v>20</v>
      </c>
      <c r="E89" s="13" t="s">
        <v>21</v>
      </c>
      <c r="F89">
        <f>ABS(Solieusap!F89)</f>
        <v>5.7599999999999998E-2</v>
      </c>
      <c r="G89">
        <f>ABS(Solieusap!G89)</f>
        <v>0.32429999999999998</v>
      </c>
      <c r="H89">
        <f>ABS(Solieusap!H89)</f>
        <v>6.402E-5</v>
      </c>
      <c r="I89">
        <f>ABS(Solieusap!I89)</f>
        <v>7.2559999999999999E-2</v>
      </c>
      <c r="J89">
        <f>ABS(Solieusap!J89)</f>
        <v>3.8000000000000002E-4</v>
      </c>
      <c r="K89">
        <f>(Solieusap!K89)</f>
        <v>0.28016000000000002</v>
      </c>
      <c r="L89">
        <f>ABS(Solieusap!L89)</f>
        <v>0.32429999999999998</v>
      </c>
      <c r="M89">
        <f t="shared" si="1"/>
        <v>0.28016000000000002</v>
      </c>
    </row>
    <row r="90" spans="1:13" s="14" customFormat="1">
      <c r="A90" s="13" t="s">
        <v>32</v>
      </c>
      <c r="B90" s="14">
        <v>2</v>
      </c>
      <c r="C90" s="13" t="s">
        <v>19</v>
      </c>
      <c r="D90" s="13" t="s">
        <v>20</v>
      </c>
      <c r="E90" s="13" t="s">
        <v>21</v>
      </c>
      <c r="F90">
        <f>ABS(Solieusap!F90)</f>
        <v>5.7599999999999998E-2</v>
      </c>
      <c r="G90">
        <f>ABS(Solieusap!G90)</f>
        <v>0.32429999999999998</v>
      </c>
      <c r="H90">
        <f>ABS(Solieusap!H90)</f>
        <v>6.402E-5</v>
      </c>
      <c r="I90">
        <f>ABS(Solieusap!I90)</f>
        <v>7.2559999999999999E-2</v>
      </c>
      <c r="J90">
        <f>ABS(Solieusap!J90)</f>
        <v>3.5E-4</v>
      </c>
      <c r="K90">
        <f>(Solieusap!K90)</f>
        <v>0.11799999999999999</v>
      </c>
      <c r="L90">
        <f>ABS(Solieusap!L90)</f>
        <v>0.32429999999999998</v>
      </c>
      <c r="M90">
        <f t="shared" si="1"/>
        <v>0.11799999999999999</v>
      </c>
    </row>
    <row r="91" spans="1:13" s="14" customFormat="1">
      <c r="A91" s="13" t="s">
        <v>32</v>
      </c>
      <c r="B91" s="14">
        <v>2.5</v>
      </c>
      <c r="C91" s="13" t="s">
        <v>19</v>
      </c>
      <c r="D91" s="13" t="s">
        <v>20</v>
      </c>
      <c r="E91" s="13" t="s">
        <v>21</v>
      </c>
      <c r="F91">
        <f>ABS(Solieusap!F91)</f>
        <v>5.7599999999999998E-2</v>
      </c>
      <c r="G91">
        <f>ABS(Solieusap!G91)</f>
        <v>0.32429999999999998</v>
      </c>
      <c r="H91">
        <f>ABS(Solieusap!H91)</f>
        <v>6.402E-5</v>
      </c>
      <c r="I91">
        <f>ABS(Solieusap!I91)</f>
        <v>7.2559999999999999E-2</v>
      </c>
      <c r="J91">
        <f>ABS(Solieusap!J91)</f>
        <v>3.2000000000000003E-4</v>
      </c>
      <c r="K91">
        <f>(Solieusap!K91)</f>
        <v>2.7490000000000001E-2</v>
      </c>
      <c r="L91">
        <f>ABS(Solieusap!L91)</f>
        <v>0.32429999999999998</v>
      </c>
      <c r="M91">
        <f t="shared" si="1"/>
        <v>2.7490000000000001E-2</v>
      </c>
    </row>
    <row r="92" spans="1:13" s="14" customFormat="1">
      <c r="A92" s="13" t="s">
        <v>32</v>
      </c>
      <c r="B92" s="14">
        <v>3</v>
      </c>
      <c r="C92" s="13" t="s">
        <v>19</v>
      </c>
      <c r="D92" s="13" t="s">
        <v>20</v>
      </c>
      <c r="E92" s="13" t="s">
        <v>21</v>
      </c>
      <c r="F92">
        <f>ABS(Solieusap!F92)</f>
        <v>5.7599999999999998E-2</v>
      </c>
      <c r="G92">
        <f>ABS(Solieusap!G92)</f>
        <v>0.32429999999999998</v>
      </c>
      <c r="H92">
        <f>ABS(Solieusap!H92)</f>
        <v>6.402E-5</v>
      </c>
      <c r="I92">
        <f>ABS(Solieusap!I92)</f>
        <v>7.2559999999999999E-2</v>
      </c>
      <c r="J92">
        <f>ABS(Solieusap!J92)</f>
        <v>2.9E-4</v>
      </c>
      <c r="K92">
        <f>(Solieusap!K92)</f>
        <v>0.19209999999999999</v>
      </c>
      <c r="L92">
        <f>ABS(Solieusap!L92)</f>
        <v>0.32429999999999998</v>
      </c>
      <c r="M92">
        <f t="shared" si="1"/>
        <v>0.19209999999999999</v>
      </c>
    </row>
    <row r="93" spans="1:13" s="14" customFormat="1">
      <c r="A93" s="13" t="s">
        <v>32</v>
      </c>
      <c r="B93" s="14">
        <v>3.5</v>
      </c>
      <c r="C93" s="13" t="s">
        <v>19</v>
      </c>
      <c r="D93" s="13" t="s">
        <v>20</v>
      </c>
      <c r="E93" s="13" t="s">
        <v>21</v>
      </c>
      <c r="F93">
        <f>ABS(Solieusap!F93)</f>
        <v>5.7599999999999998E-2</v>
      </c>
      <c r="G93">
        <f>ABS(Solieusap!G93)</f>
        <v>0.32429999999999998</v>
      </c>
      <c r="H93">
        <f>ABS(Solieusap!H93)</f>
        <v>6.402E-5</v>
      </c>
      <c r="I93">
        <f>ABS(Solieusap!I93)</f>
        <v>7.2559999999999999E-2</v>
      </c>
      <c r="J93">
        <f>ABS(Solieusap!J93)</f>
        <v>2.5000000000000001E-4</v>
      </c>
      <c r="K93">
        <f>(Solieusap!K93)</f>
        <v>0.35671999999999998</v>
      </c>
      <c r="L93">
        <f>ABS(Solieusap!L93)</f>
        <v>0.32429999999999998</v>
      </c>
      <c r="M93">
        <f t="shared" si="1"/>
        <v>0.35671999999999998</v>
      </c>
    </row>
    <row r="94" spans="1:13" s="14" customFormat="1">
      <c r="A94" s="13" t="s">
        <v>32</v>
      </c>
      <c r="B94" s="14">
        <v>4</v>
      </c>
      <c r="C94" s="13" t="s">
        <v>19</v>
      </c>
      <c r="D94" s="13" t="s">
        <v>20</v>
      </c>
      <c r="E94" s="13" t="s">
        <v>21</v>
      </c>
      <c r="F94">
        <f>ABS(Solieusap!F94)</f>
        <v>5.7599999999999998E-2</v>
      </c>
      <c r="G94">
        <f>ABS(Solieusap!G94)</f>
        <v>0.32429999999999998</v>
      </c>
      <c r="H94">
        <f>ABS(Solieusap!H94)</f>
        <v>6.402E-5</v>
      </c>
      <c r="I94">
        <f>ABS(Solieusap!I94)</f>
        <v>7.2559999999999999E-2</v>
      </c>
      <c r="J94">
        <f>ABS(Solieusap!J94)</f>
        <v>2.2000000000000001E-4</v>
      </c>
      <c r="K94">
        <f>(Solieusap!K94)</f>
        <v>0.52132999999999996</v>
      </c>
      <c r="L94">
        <f>ABS(Solieusap!L94)</f>
        <v>0.32429999999999998</v>
      </c>
      <c r="M94">
        <f t="shared" si="1"/>
        <v>0.52132999999999996</v>
      </c>
    </row>
    <row r="95" spans="1:13" s="14" customFormat="1">
      <c r="A95" s="13" t="s">
        <v>32</v>
      </c>
      <c r="B95" s="14">
        <v>0</v>
      </c>
      <c r="C95" s="13" t="s">
        <v>19</v>
      </c>
      <c r="D95" s="13" t="s">
        <v>20</v>
      </c>
      <c r="E95" s="13" t="s">
        <v>23</v>
      </c>
      <c r="F95">
        <f>ABS(Solieusap!F95)</f>
        <v>8.7400000000000005E-2</v>
      </c>
      <c r="G95">
        <f>ABS(Solieusap!G95)</f>
        <v>0.32919999999999999</v>
      </c>
      <c r="H95">
        <f>ABS(Solieusap!H95)</f>
        <v>3.0499999999999999E-5</v>
      </c>
      <c r="I95">
        <f>ABS(Solieusap!I95)</f>
        <v>8.1250000000000003E-2</v>
      </c>
      <c r="J95">
        <f>ABS(Solieusap!J95)</f>
        <v>7.2810000000000003E-5</v>
      </c>
      <c r="K95">
        <f>(Solieusap!K95)</f>
        <v>-0.80674999999999997</v>
      </c>
      <c r="L95">
        <f>ABS(Solieusap!L95)</f>
        <v>0.32919999999999999</v>
      </c>
      <c r="M95">
        <f t="shared" si="1"/>
        <v>-0.80674999999999997</v>
      </c>
    </row>
    <row r="96" spans="1:13" s="14" customFormat="1">
      <c r="A96" s="13" t="s">
        <v>32</v>
      </c>
      <c r="B96" s="14">
        <v>0.5</v>
      </c>
      <c r="C96" s="13" t="s">
        <v>19</v>
      </c>
      <c r="D96" s="13" t="s">
        <v>20</v>
      </c>
      <c r="E96" s="13" t="s">
        <v>23</v>
      </c>
      <c r="F96">
        <f>ABS(Solieusap!F96)</f>
        <v>8.7400000000000005E-2</v>
      </c>
      <c r="G96">
        <f>ABS(Solieusap!G96)</f>
        <v>0.32919999999999999</v>
      </c>
      <c r="H96">
        <f>ABS(Solieusap!H96)</f>
        <v>3.0499999999999999E-5</v>
      </c>
      <c r="I96">
        <f>ABS(Solieusap!I96)</f>
        <v>8.1250000000000003E-2</v>
      </c>
      <c r="J96">
        <f>ABS(Solieusap!J96)</f>
        <v>5.791E-5</v>
      </c>
      <c r="K96">
        <f>(Solieusap!K96)</f>
        <v>-0.64346999999999999</v>
      </c>
      <c r="L96">
        <f>ABS(Solieusap!L96)</f>
        <v>0.32919999999999999</v>
      </c>
      <c r="M96">
        <f t="shared" si="1"/>
        <v>-0.64346999999999999</v>
      </c>
    </row>
    <row r="97" spans="1:13" s="14" customFormat="1">
      <c r="A97" s="13" t="s">
        <v>32</v>
      </c>
      <c r="B97" s="14">
        <v>1</v>
      </c>
      <c r="C97" s="13" t="s">
        <v>19</v>
      </c>
      <c r="D97" s="13" t="s">
        <v>20</v>
      </c>
      <c r="E97" s="13" t="s">
        <v>23</v>
      </c>
      <c r="F97">
        <f>ABS(Solieusap!F97)</f>
        <v>8.7400000000000005E-2</v>
      </c>
      <c r="G97">
        <f>ABS(Solieusap!G97)</f>
        <v>0.32919999999999999</v>
      </c>
      <c r="H97">
        <f>ABS(Solieusap!H97)</f>
        <v>3.0499999999999999E-5</v>
      </c>
      <c r="I97">
        <f>ABS(Solieusap!I97)</f>
        <v>8.1250000000000003E-2</v>
      </c>
      <c r="J97">
        <f>ABS(Solieusap!J97)</f>
        <v>4.3000000000000002E-5</v>
      </c>
      <c r="K97">
        <f>(Solieusap!K97)</f>
        <v>-0.48019000000000001</v>
      </c>
      <c r="L97">
        <f>ABS(Solieusap!L97)</f>
        <v>0.32919999999999999</v>
      </c>
      <c r="M97">
        <f t="shared" si="1"/>
        <v>-0.48019000000000001</v>
      </c>
    </row>
    <row r="98" spans="1:13" s="14" customFormat="1">
      <c r="A98" s="13" t="s">
        <v>32</v>
      </c>
      <c r="B98" s="14">
        <v>1.5</v>
      </c>
      <c r="C98" s="13" t="s">
        <v>19</v>
      </c>
      <c r="D98" s="13" t="s">
        <v>20</v>
      </c>
      <c r="E98" s="13" t="s">
        <v>23</v>
      </c>
      <c r="F98">
        <f>ABS(Solieusap!F98)</f>
        <v>8.7400000000000005E-2</v>
      </c>
      <c r="G98">
        <f>ABS(Solieusap!G98)</f>
        <v>0.32919999999999999</v>
      </c>
      <c r="H98">
        <f>ABS(Solieusap!H98)</f>
        <v>3.0499999999999999E-5</v>
      </c>
      <c r="I98">
        <f>ABS(Solieusap!I98)</f>
        <v>8.1250000000000003E-2</v>
      </c>
      <c r="J98">
        <f>ABS(Solieusap!J98)</f>
        <v>2.809E-5</v>
      </c>
      <c r="K98">
        <f>(Solieusap!K98)</f>
        <v>-0.31691000000000003</v>
      </c>
      <c r="L98">
        <f>ABS(Solieusap!L98)</f>
        <v>0.32919999999999999</v>
      </c>
      <c r="M98">
        <f t="shared" si="1"/>
        <v>-0.31691000000000003</v>
      </c>
    </row>
    <row r="99" spans="1:13" s="14" customFormat="1">
      <c r="A99" s="13" t="s">
        <v>32</v>
      </c>
      <c r="B99" s="14">
        <v>2</v>
      </c>
      <c r="C99" s="13" t="s">
        <v>19</v>
      </c>
      <c r="D99" s="13" t="s">
        <v>20</v>
      </c>
      <c r="E99" s="13" t="s">
        <v>23</v>
      </c>
      <c r="F99">
        <f>ABS(Solieusap!F99)</f>
        <v>8.7400000000000005E-2</v>
      </c>
      <c r="G99">
        <f>ABS(Solieusap!G99)</f>
        <v>0.32919999999999999</v>
      </c>
      <c r="H99">
        <f>ABS(Solieusap!H99)</f>
        <v>3.0499999999999999E-5</v>
      </c>
      <c r="I99">
        <f>ABS(Solieusap!I99)</f>
        <v>8.1250000000000003E-2</v>
      </c>
      <c r="J99">
        <f>ABS(Solieusap!J99)</f>
        <v>1.3179999999999999E-5</v>
      </c>
      <c r="K99">
        <f>(Solieusap!K99)</f>
        <v>-0.15362999999999999</v>
      </c>
      <c r="L99">
        <f>ABS(Solieusap!L99)</f>
        <v>0.32919999999999999</v>
      </c>
      <c r="M99">
        <f t="shared" si="1"/>
        <v>-0.15362999999999999</v>
      </c>
    </row>
    <row r="100" spans="1:13" s="14" customFormat="1">
      <c r="A100" s="13" t="s">
        <v>32</v>
      </c>
      <c r="B100" s="14">
        <v>2.5</v>
      </c>
      <c r="C100" s="13" t="s">
        <v>19</v>
      </c>
      <c r="D100" s="13" t="s">
        <v>20</v>
      </c>
      <c r="E100" s="13" t="s">
        <v>23</v>
      </c>
      <c r="F100">
        <f>ABS(Solieusap!F100)</f>
        <v>8.7400000000000005E-2</v>
      </c>
      <c r="G100">
        <f>ABS(Solieusap!G100)</f>
        <v>0.32919999999999999</v>
      </c>
      <c r="H100">
        <f>ABS(Solieusap!H100)</f>
        <v>3.0499999999999999E-5</v>
      </c>
      <c r="I100">
        <f>ABS(Solieusap!I100)</f>
        <v>8.1250000000000003E-2</v>
      </c>
      <c r="J100">
        <f>ABS(Solieusap!J100)</f>
        <v>1.7239999999999999E-6</v>
      </c>
      <c r="K100">
        <f>(Solieusap!K100)</f>
        <v>-5.169E-2</v>
      </c>
      <c r="L100">
        <f>ABS(Solieusap!L100)</f>
        <v>0.32919999999999999</v>
      </c>
      <c r="M100">
        <f t="shared" si="1"/>
        <v>-5.169E-2</v>
      </c>
    </row>
    <row r="101" spans="1:13" s="14" customFormat="1">
      <c r="A101" s="13" t="s">
        <v>32</v>
      </c>
      <c r="B101" s="14">
        <v>3</v>
      </c>
      <c r="C101" s="13" t="s">
        <v>19</v>
      </c>
      <c r="D101" s="13" t="s">
        <v>20</v>
      </c>
      <c r="E101" s="13" t="s">
        <v>23</v>
      </c>
      <c r="F101">
        <f>ABS(Solieusap!F101)</f>
        <v>8.7400000000000005E-2</v>
      </c>
      <c r="G101">
        <f>ABS(Solieusap!G101)</f>
        <v>0.32919999999999999</v>
      </c>
      <c r="H101">
        <f>ABS(Solieusap!H101)</f>
        <v>3.0499999999999999E-5</v>
      </c>
      <c r="I101">
        <f>ABS(Solieusap!I101)</f>
        <v>8.1250000000000003E-2</v>
      </c>
      <c r="J101">
        <f>ABS(Solieusap!J101)</f>
        <v>3.49E-6</v>
      </c>
      <c r="K101">
        <f>(Solieusap!K101)</f>
        <v>-0.20633000000000001</v>
      </c>
      <c r="L101">
        <f>ABS(Solieusap!L101)</f>
        <v>0.32919999999999999</v>
      </c>
      <c r="M101">
        <f t="shared" si="1"/>
        <v>-0.20633000000000001</v>
      </c>
    </row>
    <row r="102" spans="1:13" s="14" customFormat="1">
      <c r="A102" s="13" t="s">
        <v>32</v>
      </c>
      <c r="B102" s="14">
        <v>3.5</v>
      </c>
      <c r="C102" s="13" t="s">
        <v>19</v>
      </c>
      <c r="D102" s="13" t="s">
        <v>20</v>
      </c>
      <c r="E102" s="13" t="s">
        <v>23</v>
      </c>
      <c r="F102">
        <f>ABS(Solieusap!F102)</f>
        <v>8.7400000000000005E-2</v>
      </c>
      <c r="G102">
        <f>ABS(Solieusap!G102)</f>
        <v>0.32919999999999999</v>
      </c>
      <c r="H102">
        <f>ABS(Solieusap!H102)</f>
        <v>3.0499999999999999E-5</v>
      </c>
      <c r="I102">
        <f>ABS(Solieusap!I102)</f>
        <v>8.1250000000000003E-2</v>
      </c>
      <c r="J102">
        <f>ABS(Solieusap!J102)</f>
        <v>4.3680000000000004E-6</v>
      </c>
      <c r="K102">
        <f>(Solieusap!K102)</f>
        <v>-0.36849999999999999</v>
      </c>
      <c r="L102">
        <f>ABS(Solieusap!L102)</f>
        <v>0.32919999999999999</v>
      </c>
      <c r="M102">
        <f t="shared" si="1"/>
        <v>-0.36849999999999999</v>
      </c>
    </row>
    <row r="103" spans="1:13" s="14" customFormat="1">
      <c r="A103" s="13" t="s">
        <v>32</v>
      </c>
      <c r="B103" s="14">
        <v>4</v>
      </c>
      <c r="C103" s="13" t="s">
        <v>19</v>
      </c>
      <c r="D103" s="13" t="s">
        <v>20</v>
      </c>
      <c r="E103" s="13" t="s">
        <v>23</v>
      </c>
      <c r="F103">
        <f>ABS(Solieusap!F103)</f>
        <v>8.7400000000000005E-2</v>
      </c>
      <c r="G103">
        <f>ABS(Solieusap!G103)</f>
        <v>0.32919999999999999</v>
      </c>
      <c r="H103">
        <f>ABS(Solieusap!H103)</f>
        <v>3.0499999999999999E-5</v>
      </c>
      <c r="I103">
        <f>ABS(Solieusap!I103)</f>
        <v>8.1250000000000003E-2</v>
      </c>
      <c r="J103">
        <f>ABS(Solieusap!J103)</f>
        <v>1.223E-5</v>
      </c>
      <c r="K103">
        <f>(Solieusap!K103)</f>
        <v>-0.53066000000000002</v>
      </c>
      <c r="L103">
        <f>ABS(Solieusap!L103)</f>
        <v>0.32919999999999999</v>
      </c>
      <c r="M103">
        <f t="shared" si="1"/>
        <v>-0.53066000000000002</v>
      </c>
    </row>
    <row r="104" spans="1:13">
      <c r="A104" s="3" t="s">
        <v>34</v>
      </c>
      <c r="B104">
        <v>0</v>
      </c>
      <c r="C104" s="3" t="s">
        <v>19</v>
      </c>
      <c r="D104" s="3" t="s">
        <v>20</v>
      </c>
      <c r="E104" s="3" t="s">
        <v>21</v>
      </c>
      <c r="F104">
        <f>ABS(Solieusap!F104)</f>
        <v>1.61E-2</v>
      </c>
      <c r="G104">
        <f>ABS(Solieusap!G104)</f>
        <v>0.50839999999999996</v>
      </c>
      <c r="H104">
        <f>ABS(Solieusap!H104)</f>
        <v>7.0419999999999999E-4</v>
      </c>
      <c r="I104">
        <f>ABS(Solieusap!I104)</f>
        <v>1.265E-2</v>
      </c>
      <c r="J104">
        <f>ABS(Solieusap!J104)</f>
        <v>2.1000000000000001E-4</v>
      </c>
      <c r="K104">
        <f>(Solieusap!K104)</f>
        <v>0.35876000000000002</v>
      </c>
      <c r="L104">
        <f>ABS(Solieusap!L104)</f>
        <v>0.50839999999999996</v>
      </c>
      <c r="M104">
        <f t="shared" si="1"/>
        <v>0.35876000000000002</v>
      </c>
    </row>
    <row r="105" spans="1:13">
      <c r="A105" s="3" t="s">
        <v>34</v>
      </c>
      <c r="B105">
        <v>0.5</v>
      </c>
      <c r="C105" s="3" t="s">
        <v>19</v>
      </c>
      <c r="D105" s="3" t="s">
        <v>20</v>
      </c>
      <c r="E105" s="3" t="s">
        <v>21</v>
      </c>
      <c r="F105">
        <f>ABS(Solieusap!F105)</f>
        <v>1.61E-2</v>
      </c>
      <c r="G105">
        <f>ABS(Solieusap!G105)</f>
        <v>0.50839999999999996</v>
      </c>
      <c r="H105">
        <f>ABS(Solieusap!H105)</f>
        <v>7.0419999999999999E-4</v>
      </c>
      <c r="I105">
        <f>ABS(Solieusap!I105)</f>
        <v>1.265E-2</v>
      </c>
      <c r="J105">
        <f>ABS(Solieusap!J105)</f>
        <v>1.2E-4</v>
      </c>
      <c r="K105">
        <f>(Solieusap!K105)</f>
        <v>0.10455</v>
      </c>
      <c r="L105">
        <f>ABS(Solieusap!L105)</f>
        <v>0.50839999999999996</v>
      </c>
      <c r="M105">
        <f t="shared" si="1"/>
        <v>0.10455</v>
      </c>
    </row>
    <row r="106" spans="1:13">
      <c r="A106" s="3" t="s">
        <v>34</v>
      </c>
      <c r="B106">
        <v>1</v>
      </c>
      <c r="C106" s="3" t="s">
        <v>19</v>
      </c>
      <c r="D106" s="3" t="s">
        <v>20</v>
      </c>
      <c r="E106" s="3" t="s">
        <v>21</v>
      </c>
      <c r="F106">
        <f>ABS(Solieusap!F106)</f>
        <v>1.61E-2</v>
      </c>
      <c r="G106">
        <f>ABS(Solieusap!G106)</f>
        <v>0.50839999999999996</v>
      </c>
      <c r="H106">
        <f>ABS(Solieusap!H106)</f>
        <v>7.0419999999999999E-4</v>
      </c>
      <c r="I106">
        <f>ABS(Solieusap!I106)</f>
        <v>1.265E-2</v>
      </c>
      <c r="J106">
        <f>ABS(Solieusap!J106)</f>
        <v>1.2E-4</v>
      </c>
      <c r="K106">
        <f>(Solieusap!K106)</f>
        <v>-6.7299999999999999E-2</v>
      </c>
      <c r="L106">
        <f>ABS(Solieusap!L106)</f>
        <v>0.50839999999999996</v>
      </c>
      <c r="M106">
        <f t="shared" si="1"/>
        <v>-6.7299999999999999E-2</v>
      </c>
    </row>
    <row r="107" spans="1:13">
      <c r="A107" s="3" t="s">
        <v>34</v>
      </c>
      <c r="B107">
        <v>1.5</v>
      </c>
      <c r="C107" s="3" t="s">
        <v>19</v>
      </c>
      <c r="D107" s="3" t="s">
        <v>20</v>
      </c>
      <c r="E107" s="3" t="s">
        <v>21</v>
      </c>
      <c r="F107">
        <f>ABS(Solieusap!F107)</f>
        <v>1.61E-2</v>
      </c>
      <c r="G107">
        <f>ABS(Solieusap!G107)</f>
        <v>0.50839999999999996</v>
      </c>
      <c r="H107">
        <f>ABS(Solieusap!H107)</f>
        <v>7.0419999999999999E-4</v>
      </c>
      <c r="I107">
        <f>ABS(Solieusap!I107)</f>
        <v>1.265E-2</v>
      </c>
      <c r="J107">
        <f>ABS(Solieusap!J107)</f>
        <v>2.4000000000000001E-4</v>
      </c>
      <c r="K107">
        <f>(Solieusap!K107)</f>
        <v>0.11903</v>
      </c>
      <c r="L107">
        <f>ABS(Solieusap!L107)</f>
        <v>0.50839999999999996</v>
      </c>
      <c r="M107">
        <f t="shared" si="1"/>
        <v>0.11903</v>
      </c>
    </row>
    <row r="108" spans="1:13">
      <c r="A108" s="3" t="s">
        <v>34</v>
      </c>
      <c r="B108">
        <v>2</v>
      </c>
      <c r="C108" s="3" t="s">
        <v>19</v>
      </c>
      <c r="D108" s="3" t="s">
        <v>20</v>
      </c>
      <c r="E108" s="3" t="s">
        <v>21</v>
      </c>
      <c r="F108">
        <f>ABS(Solieusap!F108)</f>
        <v>1.61E-2</v>
      </c>
      <c r="G108">
        <f>ABS(Solieusap!G108)</f>
        <v>0.50839999999999996</v>
      </c>
      <c r="H108">
        <f>ABS(Solieusap!H108)</f>
        <v>7.0419999999999999E-4</v>
      </c>
      <c r="I108">
        <f>ABS(Solieusap!I108)</f>
        <v>1.265E-2</v>
      </c>
      <c r="J108">
        <f>ABS(Solieusap!J108)</f>
        <v>3.8999999999999999E-4</v>
      </c>
      <c r="K108">
        <f>(Solieusap!K108)</f>
        <v>0.30631999999999998</v>
      </c>
      <c r="L108">
        <f>ABS(Solieusap!L108)</f>
        <v>0.50839999999999996</v>
      </c>
      <c r="M108">
        <f t="shared" si="1"/>
        <v>0.30631999999999998</v>
      </c>
    </row>
    <row r="109" spans="1:13">
      <c r="A109" s="3" t="s">
        <v>34</v>
      </c>
      <c r="B109">
        <v>0</v>
      </c>
      <c r="C109" s="3" t="s">
        <v>19</v>
      </c>
      <c r="D109" s="3" t="s">
        <v>20</v>
      </c>
      <c r="E109" s="3" t="s">
        <v>23</v>
      </c>
      <c r="F109">
        <f>ABS(Solieusap!F109)</f>
        <v>3.8399999999999997E-2</v>
      </c>
      <c r="G109">
        <f>ABS(Solieusap!G109)</f>
        <v>0.37580000000000002</v>
      </c>
      <c r="H109">
        <f>ABS(Solieusap!H109)</f>
        <v>3.1300000000000002E-4</v>
      </c>
      <c r="I109">
        <f>ABS(Solieusap!I109)</f>
        <v>5.3899999999999998E-3</v>
      </c>
      <c r="J109">
        <f>ABS(Solieusap!J109)</f>
        <v>2.3000000000000001E-4</v>
      </c>
      <c r="K109">
        <f>(Solieusap!K109)</f>
        <v>-0.51214000000000004</v>
      </c>
      <c r="L109">
        <f>ABS(Solieusap!L109)</f>
        <v>0.37580000000000002</v>
      </c>
      <c r="M109">
        <f t="shared" si="1"/>
        <v>-0.51214000000000004</v>
      </c>
    </row>
    <row r="110" spans="1:13">
      <c r="A110" s="3" t="s">
        <v>34</v>
      </c>
      <c r="B110">
        <v>0.5</v>
      </c>
      <c r="C110" s="3" t="s">
        <v>19</v>
      </c>
      <c r="D110" s="3" t="s">
        <v>20</v>
      </c>
      <c r="E110" s="3" t="s">
        <v>23</v>
      </c>
      <c r="F110">
        <f>ABS(Solieusap!F110)</f>
        <v>3.8399999999999997E-2</v>
      </c>
      <c r="G110">
        <f>ABS(Solieusap!G110)</f>
        <v>0.37580000000000002</v>
      </c>
      <c r="H110">
        <f>ABS(Solieusap!H110)</f>
        <v>3.1300000000000002E-4</v>
      </c>
      <c r="I110">
        <f>ABS(Solieusap!I110)</f>
        <v>5.3899999999999998E-3</v>
      </c>
      <c r="J110">
        <f>ABS(Solieusap!J110)</f>
        <v>2.7999999999999998E-4</v>
      </c>
      <c r="K110">
        <f>(Solieusap!K110)</f>
        <v>-0.32424999999999998</v>
      </c>
      <c r="L110">
        <f>ABS(Solieusap!L110)</f>
        <v>0.37580000000000002</v>
      </c>
      <c r="M110">
        <f t="shared" si="1"/>
        <v>-0.32424999999999998</v>
      </c>
    </row>
    <row r="111" spans="1:13">
      <c r="A111" s="3" t="s">
        <v>34</v>
      </c>
      <c r="B111">
        <v>1</v>
      </c>
      <c r="C111" s="3" t="s">
        <v>19</v>
      </c>
      <c r="D111" s="3" t="s">
        <v>20</v>
      </c>
      <c r="E111" s="3" t="s">
        <v>23</v>
      </c>
      <c r="F111">
        <f>ABS(Solieusap!F111)</f>
        <v>3.8399999999999997E-2</v>
      </c>
      <c r="G111">
        <f>ABS(Solieusap!G111)</f>
        <v>0.37580000000000002</v>
      </c>
      <c r="H111">
        <f>ABS(Solieusap!H111)</f>
        <v>3.1300000000000002E-4</v>
      </c>
      <c r="I111">
        <f>ABS(Solieusap!I111)</f>
        <v>5.3899999999999998E-3</v>
      </c>
      <c r="J111">
        <f>ABS(Solieusap!J111)</f>
        <v>6.3000000000000003E-4</v>
      </c>
      <c r="K111">
        <f>(Solieusap!K111)</f>
        <v>-0.20877999999999999</v>
      </c>
      <c r="L111">
        <f>ABS(Solieusap!L111)</f>
        <v>0.37580000000000002</v>
      </c>
      <c r="M111">
        <f t="shared" si="1"/>
        <v>-0.20877999999999999</v>
      </c>
    </row>
    <row r="112" spans="1:13">
      <c r="A112" s="3" t="s">
        <v>34</v>
      </c>
      <c r="B112">
        <v>1.5</v>
      </c>
      <c r="C112" s="3" t="s">
        <v>19</v>
      </c>
      <c r="D112" s="3" t="s">
        <v>20</v>
      </c>
      <c r="E112" s="3" t="s">
        <v>23</v>
      </c>
      <c r="F112">
        <f>ABS(Solieusap!F112)</f>
        <v>3.8399999999999997E-2</v>
      </c>
      <c r="G112">
        <f>ABS(Solieusap!G112)</f>
        <v>0.37580000000000002</v>
      </c>
      <c r="H112">
        <f>ABS(Solieusap!H112)</f>
        <v>3.1300000000000002E-4</v>
      </c>
      <c r="I112">
        <f>ABS(Solieusap!I112)</f>
        <v>5.3899999999999998E-3</v>
      </c>
      <c r="J112">
        <f>ABS(Solieusap!J112)</f>
        <v>9.7999999999999997E-4</v>
      </c>
      <c r="K112">
        <f>(Solieusap!K112)</f>
        <v>-0.443</v>
      </c>
      <c r="L112">
        <f>ABS(Solieusap!L112)</f>
        <v>0.37580000000000002</v>
      </c>
      <c r="M112">
        <f t="shared" si="1"/>
        <v>-0.443</v>
      </c>
    </row>
    <row r="113" spans="1:13">
      <c r="A113" s="3" t="s">
        <v>34</v>
      </c>
      <c r="B113">
        <v>2</v>
      </c>
      <c r="C113" s="3" t="s">
        <v>19</v>
      </c>
      <c r="D113" s="3" t="s">
        <v>20</v>
      </c>
      <c r="E113" s="3" t="s">
        <v>23</v>
      </c>
      <c r="F113">
        <f>ABS(Solieusap!F113)</f>
        <v>3.8399999999999997E-2</v>
      </c>
      <c r="G113">
        <f>ABS(Solieusap!G113)</f>
        <v>0.37580000000000002</v>
      </c>
      <c r="H113">
        <f>ABS(Solieusap!H113)</f>
        <v>3.1300000000000002E-4</v>
      </c>
      <c r="I113">
        <f>ABS(Solieusap!I113)</f>
        <v>5.3899999999999998E-3</v>
      </c>
      <c r="J113">
        <f>ABS(Solieusap!J113)</f>
        <v>1.33E-3</v>
      </c>
      <c r="K113">
        <f>(Solieusap!K113)</f>
        <v>-0.67722000000000004</v>
      </c>
      <c r="L113">
        <f>ABS(Solieusap!L113)</f>
        <v>0.37580000000000002</v>
      </c>
      <c r="M113">
        <f t="shared" si="1"/>
        <v>-0.67722000000000004</v>
      </c>
    </row>
    <row r="114" spans="1:13" s="14" customFormat="1">
      <c r="A114" s="13" t="s">
        <v>36</v>
      </c>
      <c r="B114" s="14">
        <v>0</v>
      </c>
      <c r="C114" s="13" t="s">
        <v>19</v>
      </c>
      <c r="D114" s="13" t="s">
        <v>20</v>
      </c>
      <c r="E114" s="13" t="s">
        <v>21</v>
      </c>
      <c r="F114">
        <f>ABS(Solieusap!F114)</f>
        <v>2.4899999999999999E-2</v>
      </c>
      <c r="G114">
        <f>ABS(Solieusap!G114)</f>
        <v>1.0411999999999999</v>
      </c>
      <c r="H114">
        <f>ABS(Solieusap!H114)</f>
        <v>4.5170000000000003E-5</v>
      </c>
      <c r="I114">
        <f>ABS(Solieusap!I114)</f>
        <v>7.1679999999999994E-2</v>
      </c>
      <c r="J114">
        <f>ABS(Solieusap!J114)</f>
        <v>3.6000000000000002E-4</v>
      </c>
      <c r="K114">
        <f>(Solieusap!K114)</f>
        <v>-0.2303</v>
      </c>
      <c r="L114">
        <f>ABS(Solieusap!L114)</f>
        <v>1.0411999999999999</v>
      </c>
      <c r="M114">
        <f t="shared" si="1"/>
        <v>-0.2303</v>
      </c>
    </row>
    <row r="115" spans="1:13" s="14" customFormat="1">
      <c r="A115" s="13" t="s">
        <v>36</v>
      </c>
      <c r="B115" s="14">
        <v>0.5</v>
      </c>
      <c r="C115" s="13" t="s">
        <v>19</v>
      </c>
      <c r="D115" s="13" t="s">
        <v>20</v>
      </c>
      <c r="E115" s="13" t="s">
        <v>21</v>
      </c>
      <c r="F115">
        <f>ABS(Solieusap!F115)</f>
        <v>2.4899999999999999E-2</v>
      </c>
      <c r="G115">
        <f>ABS(Solieusap!G115)</f>
        <v>0.68469999999999998</v>
      </c>
      <c r="H115">
        <f>ABS(Solieusap!H115)</f>
        <v>4.5170000000000003E-5</v>
      </c>
      <c r="I115">
        <f>ABS(Solieusap!I115)</f>
        <v>7.1679999999999994E-2</v>
      </c>
      <c r="J115">
        <f>ABS(Solieusap!J115)</f>
        <v>3.3E-4</v>
      </c>
      <c r="K115">
        <f>(Solieusap!K115)</f>
        <v>0.20116000000000001</v>
      </c>
      <c r="L115">
        <f>ABS(Solieusap!L115)</f>
        <v>0.68469999999999998</v>
      </c>
      <c r="M115">
        <f t="shared" si="1"/>
        <v>0.20116000000000001</v>
      </c>
    </row>
    <row r="116" spans="1:13" s="14" customFormat="1">
      <c r="A116" s="13" t="s">
        <v>36</v>
      </c>
      <c r="B116" s="14">
        <v>1</v>
      </c>
      <c r="C116" s="13" t="s">
        <v>19</v>
      </c>
      <c r="D116" s="13" t="s">
        <v>20</v>
      </c>
      <c r="E116" s="13" t="s">
        <v>21</v>
      </c>
      <c r="F116">
        <f>ABS(Solieusap!F116)</f>
        <v>2.4899999999999999E-2</v>
      </c>
      <c r="G116">
        <f>ABS(Solieusap!G116)</f>
        <v>0.32819999999999999</v>
      </c>
      <c r="H116">
        <f>ABS(Solieusap!H116)</f>
        <v>4.5170000000000003E-5</v>
      </c>
      <c r="I116">
        <f>ABS(Solieusap!I116)</f>
        <v>7.1679999999999994E-2</v>
      </c>
      <c r="J116">
        <f>ABS(Solieusap!J116)</f>
        <v>3.1E-4</v>
      </c>
      <c r="K116">
        <f>(Solieusap!K116)</f>
        <v>0.45437</v>
      </c>
      <c r="L116">
        <f>ABS(Solieusap!L116)</f>
        <v>0.32819999999999999</v>
      </c>
      <c r="M116">
        <f t="shared" si="1"/>
        <v>0.45437</v>
      </c>
    </row>
    <row r="117" spans="1:13" s="14" customFormat="1">
      <c r="A117" s="13" t="s">
        <v>36</v>
      </c>
      <c r="B117" s="14">
        <v>1.5</v>
      </c>
      <c r="C117" s="13" t="s">
        <v>19</v>
      </c>
      <c r="D117" s="13" t="s">
        <v>20</v>
      </c>
      <c r="E117" s="13" t="s">
        <v>21</v>
      </c>
      <c r="F117">
        <f>ABS(Solieusap!F117)</f>
        <v>2.4899999999999999E-2</v>
      </c>
      <c r="G117">
        <f>ABS(Solieusap!G117)</f>
        <v>2.8299999999999999E-2</v>
      </c>
      <c r="H117">
        <f>ABS(Solieusap!H117)</f>
        <v>4.5170000000000003E-5</v>
      </c>
      <c r="I117">
        <f>ABS(Solieusap!I117)</f>
        <v>7.1679999999999994E-2</v>
      </c>
      <c r="J117">
        <f>ABS(Solieusap!J117)</f>
        <v>2.9E-4</v>
      </c>
      <c r="K117">
        <f>(Solieusap!K117)</f>
        <v>0.52932999999999997</v>
      </c>
      <c r="L117">
        <f>ABS(Solieusap!L117)</f>
        <v>2.8299999999999999E-2</v>
      </c>
      <c r="M117">
        <f t="shared" si="1"/>
        <v>0.52932999999999997</v>
      </c>
    </row>
    <row r="118" spans="1:13" s="14" customFormat="1">
      <c r="A118" s="13" t="s">
        <v>36</v>
      </c>
      <c r="B118" s="14">
        <v>2</v>
      </c>
      <c r="C118" s="13" t="s">
        <v>19</v>
      </c>
      <c r="D118" s="13" t="s">
        <v>20</v>
      </c>
      <c r="E118" s="13" t="s">
        <v>21</v>
      </c>
      <c r="F118">
        <f>ABS(Solieusap!F118)</f>
        <v>2.4899999999999999E-2</v>
      </c>
      <c r="G118">
        <f>ABS(Solieusap!G118)</f>
        <v>0.38479999999999998</v>
      </c>
      <c r="H118">
        <f>ABS(Solieusap!H118)</f>
        <v>4.5170000000000003E-5</v>
      </c>
      <c r="I118">
        <f>ABS(Solieusap!I118)</f>
        <v>7.1679999999999994E-2</v>
      </c>
      <c r="J118">
        <f>ABS(Solieusap!J118)</f>
        <v>2.7E-4</v>
      </c>
      <c r="K118">
        <f>(Solieusap!K118)</f>
        <v>0.46689999999999998</v>
      </c>
      <c r="L118">
        <f>ABS(Solieusap!L118)</f>
        <v>0.38479999999999998</v>
      </c>
      <c r="M118">
        <f t="shared" si="1"/>
        <v>0.46689999999999998</v>
      </c>
    </row>
    <row r="119" spans="1:13" s="14" customFormat="1">
      <c r="A119" s="13" t="s">
        <v>36</v>
      </c>
      <c r="B119" s="14">
        <v>2.5</v>
      </c>
      <c r="C119" s="13" t="s">
        <v>19</v>
      </c>
      <c r="D119" s="13" t="s">
        <v>20</v>
      </c>
      <c r="E119" s="13" t="s">
        <v>21</v>
      </c>
      <c r="F119">
        <f>ABS(Solieusap!F119)</f>
        <v>2.4899999999999999E-2</v>
      </c>
      <c r="G119">
        <f>ABS(Solieusap!G119)</f>
        <v>0.74129999999999996</v>
      </c>
      <c r="H119">
        <f>ABS(Solieusap!H119)</f>
        <v>4.5170000000000003E-5</v>
      </c>
      <c r="I119">
        <f>ABS(Solieusap!I119)</f>
        <v>7.1679999999999994E-2</v>
      </c>
      <c r="J119">
        <f>ABS(Solieusap!J119)</f>
        <v>2.5000000000000001E-4</v>
      </c>
      <c r="K119">
        <f>(Solieusap!K119)</f>
        <v>0.41849999999999998</v>
      </c>
      <c r="L119">
        <f>ABS(Solieusap!L119)</f>
        <v>0.74129999999999996</v>
      </c>
      <c r="M119">
        <f t="shared" si="1"/>
        <v>0.41849999999999998</v>
      </c>
    </row>
    <row r="120" spans="1:13" s="14" customFormat="1">
      <c r="A120" s="13" t="s">
        <v>36</v>
      </c>
      <c r="B120" s="14">
        <v>3</v>
      </c>
      <c r="C120" s="13" t="s">
        <v>19</v>
      </c>
      <c r="D120" s="13" t="s">
        <v>20</v>
      </c>
      <c r="E120" s="13" t="s">
        <v>21</v>
      </c>
      <c r="F120">
        <f>ABS(Solieusap!F120)</f>
        <v>2.4899999999999999E-2</v>
      </c>
      <c r="G120">
        <f>ABS(Solieusap!G120)</f>
        <v>1.0978000000000001</v>
      </c>
      <c r="H120">
        <f>ABS(Solieusap!H120)</f>
        <v>4.5170000000000003E-5</v>
      </c>
      <c r="I120">
        <f>ABS(Solieusap!I120)</f>
        <v>7.1679999999999994E-2</v>
      </c>
      <c r="J120">
        <f>ABS(Solieusap!J120)</f>
        <v>2.4000000000000001E-4</v>
      </c>
      <c r="K120">
        <f>(Solieusap!K120)</f>
        <v>0.1968</v>
      </c>
      <c r="L120">
        <f>ABS(Solieusap!L120)</f>
        <v>1.0978000000000001</v>
      </c>
      <c r="M120">
        <f t="shared" si="1"/>
        <v>0.1968</v>
      </c>
    </row>
    <row r="121" spans="1:13" s="14" customFormat="1">
      <c r="A121" s="13" t="s">
        <v>36</v>
      </c>
      <c r="B121" s="14">
        <v>3.5</v>
      </c>
      <c r="C121" s="13" t="s">
        <v>19</v>
      </c>
      <c r="D121" s="13" t="s">
        <v>20</v>
      </c>
      <c r="E121" s="13" t="s">
        <v>21</v>
      </c>
      <c r="F121">
        <f>ABS(Solieusap!F121)</f>
        <v>2.4899999999999999E-2</v>
      </c>
      <c r="G121">
        <f>ABS(Solieusap!G121)</f>
        <v>1.4542999999999999</v>
      </c>
      <c r="H121">
        <f>ABS(Solieusap!H121)</f>
        <v>4.5170000000000003E-5</v>
      </c>
      <c r="I121">
        <f>ABS(Solieusap!I121)</f>
        <v>7.1679999999999994E-2</v>
      </c>
      <c r="J121">
        <f>ABS(Solieusap!J121)</f>
        <v>2.5999999999999998E-4</v>
      </c>
      <c r="K121">
        <f>(Solieusap!K121)</f>
        <v>-0.20316000000000001</v>
      </c>
      <c r="L121">
        <f>ABS(Solieusap!L121)</f>
        <v>1.4542999999999999</v>
      </c>
      <c r="M121">
        <f t="shared" si="1"/>
        <v>-0.20316000000000001</v>
      </c>
    </row>
    <row r="122" spans="1:13" s="14" customFormat="1">
      <c r="A122" s="13" t="s">
        <v>36</v>
      </c>
      <c r="B122" s="14">
        <v>4</v>
      </c>
      <c r="C122" s="13" t="s">
        <v>19</v>
      </c>
      <c r="D122" s="13" t="s">
        <v>20</v>
      </c>
      <c r="E122" s="13" t="s">
        <v>21</v>
      </c>
      <c r="F122">
        <f>ABS(Solieusap!F122)</f>
        <v>2.4899999999999999E-2</v>
      </c>
      <c r="G122">
        <f>ABS(Solieusap!G122)</f>
        <v>1.8108</v>
      </c>
      <c r="H122">
        <f>ABS(Solieusap!H122)</f>
        <v>4.5170000000000003E-5</v>
      </c>
      <c r="I122">
        <f>ABS(Solieusap!I122)</f>
        <v>7.1679999999999994E-2</v>
      </c>
      <c r="J122">
        <f>ABS(Solieusap!J122)</f>
        <v>3.1E-4</v>
      </c>
      <c r="K122">
        <f>(Solieusap!K122)</f>
        <v>-0.78137000000000001</v>
      </c>
      <c r="L122">
        <f>ABS(Solieusap!L122)</f>
        <v>1.8108</v>
      </c>
      <c r="M122">
        <f t="shared" si="1"/>
        <v>-0.78137000000000001</v>
      </c>
    </row>
    <row r="123" spans="1:13" s="14" customFormat="1">
      <c r="A123" s="13" t="s">
        <v>36</v>
      </c>
      <c r="B123" s="14">
        <v>0</v>
      </c>
      <c r="C123" s="13" t="s">
        <v>19</v>
      </c>
      <c r="D123" s="13" t="s">
        <v>20</v>
      </c>
      <c r="E123" s="13" t="s">
        <v>23</v>
      </c>
      <c r="F123">
        <f>ABS(Solieusap!F123)</f>
        <v>4.7600000000000003E-2</v>
      </c>
      <c r="G123">
        <f>ABS(Solieusap!G123)</f>
        <v>1.5173000000000001</v>
      </c>
      <c r="H123">
        <f>ABS(Solieusap!H123)</f>
        <v>9.4240000000000006E-5</v>
      </c>
      <c r="I123">
        <f>ABS(Solieusap!I123)</f>
        <v>8.5510000000000003E-2</v>
      </c>
      <c r="J123">
        <f>ABS(Solieusap!J123)</f>
        <v>1.1E-4</v>
      </c>
      <c r="K123">
        <f>(Solieusap!K123)</f>
        <v>-1.14672</v>
      </c>
      <c r="L123">
        <f>ABS(Solieusap!L123)</f>
        <v>1.5173000000000001</v>
      </c>
      <c r="M123">
        <f t="shared" si="1"/>
        <v>-1.14672</v>
      </c>
    </row>
    <row r="124" spans="1:13" s="14" customFormat="1">
      <c r="A124" s="13" t="s">
        <v>36</v>
      </c>
      <c r="B124" s="14">
        <v>0.5</v>
      </c>
      <c r="C124" s="13" t="s">
        <v>19</v>
      </c>
      <c r="D124" s="13" t="s">
        <v>20</v>
      </c>
      <c r="E124" s="13" t="s">
        <v>23</v>
      </c>
      <c r="F124">
        <f>ABS(Solieusap!F124)</f>
        <v>4.7600000000000003E-2</v>
      </c>
      <c r="G124">
        <f>ABS(Solieusap!G124)</f>
        <v>1.1608000000000001</v>
      </c>
      <c r="H124">
        <f>ABS(Solieusap!H124)</f>
        <v>9.4240000000000006E-5</v>
      </c>
      <c r="I124">
        <f>ABS(Solieusap!I124)</f>
        <v>8.5510000000000003E-2</v>
      </c>
      <c r="J124">
        <f>ABS(Solieusap!J124)</f>
        <v>9.8439999999999999E-5</v>
      </c>
      <c r="K124">
        <f>(Solieusap!K124)</f>
        <v>-0.47717999999999999</v>
      </c>
      <c r="L124">
        <f>ABS(Solieusap!L124)</f>
        <v>1.1608000000000001</v>
      </c>
      <c r="M124">
        <f t="shared" si="1"/>
        <v>-0.47717999999999999</v>
      </c>
    </row>
    <row r="125" spans="1:13" s="14" customFormat="1">
      <c r="A125" s="13" t="s">
        <v>36</v>
      </c>
      <c r="B125" s="14">
        <v>1</v>
      </c>
      <c r="C125" s="13" t="s">
        <v>19</v>
      </c>
      <c r="D125" s="13" t="s">
        <v>20</v>
      </c>
      <c r="E125" s="13" t="s">
        <v>23</v>
      </c>
      <c r="F125">
        <f>ABS(Solieusap!F125)</f>
        <v>4.7600000000000003E-2</v>
      </c>
      <c r="G125">
        <f>ABS(Solieusap!G125)</f>
        <v>0.80430000000000001</v>
      </c>
      <c r="H125">
        <f>ABS(Solieusap!H125)</f>
        <v>9.4240000000000006E-5</v>
      </c>
      <c r="I125">
        <f>ABS(Solieusap!I125)</f>
        <v>8.5510000000000003E-2</v>
      </c>
      <c r="J125">
        <f>ABS(Solieusap!J125)</f>
        <v>8.7029999999999999E-5</v>
      </c>
      <c r="K125">
        <f>(Solieusap!K125)</f>
        <v>1.4120000000000001E-2</v>
      </c>
      <c r="L125">
        <f>ABS(Solieusap!L125)</f>
        <v>0.80430000000000001</v>
      </c>
      <c r="M125">
        <f t="shared" si="1"/>
        <v>1.4120000000000001E-2</v>
      </c>
    </row>
    <row r="126" spans="1:13" s="14" customFormat="1">
      <c r="A126" s="13" t="s">
        <v>36</v>
      </c>
      <c r="B126" s="14">
        <v>1.5</v>
      </c>
      <c r="C126" s="13" t="s">
        <v>19</v>
      </c>
      <c r="D126" s="13" t="s">
        <v>20</v>
      </c>
      <c r="E126" s="13" t="s">
        <v>23</v>
      </c>
      <c r="F126">
        <f>ABS(Solieusap!F126)</f>
        <v>4.7600000000000003E-2</v>
      </c>
      <c r="G126">
        <f>ABS(Solieusap!G126)</f>
        <v>0.44779999999999998</v>
      </c>
      <c r="H126">
        <f>ABS(Solieusap!H126)</f>
        <v>9.4240000000000006E-5</v>
      </c>
      <c r="I126">
        <f>ABS(Solieusap!I126)</f>
        <v>8.5510000000000003E-2</v>
      </c>
      <c r="J126">
        <f>ABS(Solieusap!J126)</f>
        <v>9.1000000000000003E-5</v>
      </c>
      <c r="K126">
        <f>(Solieusap!K126)</f>
        <v>0.32297999999999999</v>
      </c>
      <c r="L126">
        <f>ABS(Solieusap!L126)</f>
        <v>0.44779999999999998</v>
      </c>
      <c r="M126">
        <f t="shared" si="1"/>
        <v>0.32297999999999999</v>
      </c>
    </row>
    <row r="127" spans="1:13" s="14" customFormat="1">
      <c r="A127" s="13" t="s">
        <v>36</v>
      </c>
      <c r="B127" s="14">
        <v>2</v>
      </c>
      <c r="C127" s="13" t="s">
        <v>19</v>
      </c>
      <c r="D127" s="13" t="s">
        <v>20</v>
      </c>
      <c r="E127" s="13" t="s">
        <v>23</v>
      </c>
      <c r="F127">
        <f>ABS(Solieusap!F127)</f>
        <v>4.7600000000000003E-2</v>
      </c>
      <c r="G127">
        <f>ABS(Solieusap!G127)</f>
        <v>9.1300000000000006E-2</v>
      </c>
      <c r="H127">
        <f>ABS(Solieusap!H127)</f>
        <v>9.4240000000000006E-5</v>
      </c>
      <c r="I127">
        <f>ABS(Solieusap!I127)</f>
        <v>8.5510000000000003E-2</v>
      </c>
      <c r="J127">
        <f>ABS(Solieusap!J127)</f>
        <v>9.5149999999999995E-5</v>
      </c>
      <c r="K127">
        <f>(Solieusap!K127)</f>
        <v>0.42175000000000001</v>
      </c>
      <c r="L127">
        <f>ABS(Solieusap!L127)</f>
        <v>9.1300000000000006E-2</v>
      </c>
      <c r="M127">
        <f t="shared" si="1"/>
        <v>0.42175000000000001</v>
      </c>
    </row>
    <row r="128" spans="1:13" s="14" customFormat="1">
      <c r="A128" s="13" t="s">
        <v>36</v>
      </c>
      <c r="B128" s="14">
        <v>2.5</v>
      </c>
      <c r="C128" s="13" t="s">
        <v>19</v>
      </c>
      <c r="D128" s="13" t="s">
        <v>20</v>
      </c>
      <c r="E128" s="13" t="s">
        <v>23</v>
      </c>
      <c r="F128">
        <f>ABS(Solieusap!F128)</f>
        <v>4.7600000000000003E-2</v>
      </c>
      <c r="G128">
        <f>ABS(Solieusap!G128)</f>
        <v>0.26519999999999999</v>
      </c>
      <c r="H128">
        <f>ABS(Solieusap!H128)</f>
        <v>9.4240000000000006E-5</v>
      </c>
      <c r="I128">
        <f>ABS(Solieusap!I128)</f>
        <v>8.5510000000000003E-2</v>
      </c>
      <c r="J128">
        <f>ABS(Solieusap!J128)</f>
        <v>9.9300000000000001E-5</v>
      </c>
      <c r="K128">
        <f>(Solieusap!K128)</f>
        <v>0.14451</v>
      </c>
      <c r="L128">
        <f>ABS(Solieusap!L128)</f>
        <v>0.26519999999999999</v>
      </c>
      <c r="M128">
        <f t="shared" si="1"/>
        <v>0.14451</v>
      </c>
    </row>
    <row r="129" spans="1:13" s="14" customFormat="1">
      <c r="A129" s="13" t="s">
        <v>36</v>
      </c>
      <c r="B129" s="14">
        <v>3</v>
      </c>
      <c r="C129" s="13" t="s">
        <v>19</v>
      </c>
      <c r="D129" s="13" t="s">
        <v>20</v>
      </c>
      <c r="E129" s="13" t="s">
        <v>23</v>
      </c>
      <c r="F129">
        <f>ABS(Solieusap!F129)</f>
        <v>4.7600000000000003E-2</v>
      </c>
      <c r="G129">
        <f>ABS(Solieusap!G129)</f>
        <v>0.62170000000000003</v>
      </c>
      <c r="H129">
        <f>ABS(Solieusap!H129)</f>
        <v>9.4240000000000006E-5</v>
      </c>
      <c r="I129">
        <f>ABS(Solieusap!I129)</f>
        <v>8.5510000000000003E-2</v>
      </c>
      <c r="J129">
        <f>ABS(Solieusap!J129)</f>
        <v>1E-4</v>
      </c>
      <c r="K129">
        <f>(Solieusap!K129)</f>
        <v>-0.31528</v>
      </c>
      <c r="L129">
        <f>ABS(Solieusap!L129)</f>
        <v>0.62170000000000003</v>
      </c>
      <c r="M129">
        <f t="shared" si="1"/>
        <v>-0.31528</v>
      </c>
    </row>
    <row r="130" spans="1:13" s="14" customFormat="1">
      <c r="A130" s="13" t="s">
        <v>36</v>
      </c>
      <c r="B130" s="14">
        <v>3.5</v>
      </c>
      <c r="C130" s="13" t="s">
        <v>19</v>
      </c>
      <c r="D130" s="13" t="s">
        <v>20</v>
      </c>
      <c r="E130" s="13" t="s">
        <v>23</v>
      </c>
      <c r="F130">
        <f>ABS(Solieusap!F130)</f>
        <v>4.7600000000000003E-2</v>
      </c>
      <c r="G130">
        <f>ABS(Solieusap!G130)</f>
        <v>0.97819999999999996</v>
      </c>
      <c r="H130">
        <f>ABS(Solieusap!H130)</f>
        <v>9.4240000000000006E-5</v>
      </c>
      <c r="I130">
        <f>ABS(Solieusap!I130)</f>
        <v>8.5510000000000003E-2</v>
      </c>
      <c r="J130">
        <f>ABS(Solieusap!J130)</f>
        <v>1.1E-4</v>
      </c>
      <c r="K130">
        <f>(Solieusap!K130)</f>
        <v>-0.95331999999999995</v>
      </c>
      <c r="L130">
        <f>ABS(Solieusap!L130)</f>
        <v>0.97819999999999996</v>
      </c>
      <c r="M130">
        <f t="shared" si="1"/>
        <v>-0.95331999999999995</v>
      </c>
    </row>
    <row r="131" spans="1:13" s="14" customFormat="1">
      <c r="A131" s="13" t="s">
        <v>36</v>
      </c>
      <c r="B131" s="14">
        <v>4</v>
      </c>
      <c r="C131" s="13" t="s">
        <v>19</v>
      </c>
      <c r="D131" s="13" t="s">
        <v>20</v>
      </c>
      <c r="E131" s="13" t="s">
        <v>23</v>
      </c>
      <c r="F131">
        <f>ABS(Solieusap!F131)</f>
        <v>4.7600000000000003E-2</v>
      </c>
      <c r="G131">
        <f>ABS(Solieusap!G131)</f>
        <v>1.3347</v>
      </c>
      <c r="H131">
        <f>ABS(Solieusap!H131)</f>
        <v>9.4240000000000006E-5</v>
      </c>
      <c r="I131">
        <f>ABS(Solieusap!I131)</f>
        <v>8.5510000000000003E-2</v>
      </c>
      <c r="J131">
        <f>ABS(Solieusap!J131)</f>
        <v>1.1E-4</v>
      </c>
      <c r="K131">
        <f>(Solieusap!K131)</f>
        <v>-1.7696099999999999</v>
      </c>
      <c r="L131">
        <f>ABS(Solieusap!L131)</f>
        <v>1.3347</v>
      </c>
      <c r="M131">
        <f t="shared" si="1"/>
        <v>-1.7696099999999999</v>
      </c>
    </row>
    <row r="132" spans="1:13">
      <c r="A132" s="3" t="s">
        <v>38</v>
      </c>
      <c r="B132">
        <v>0</v>
      </c>
      <c r="C132" s="3" t="s">
        <v>19</v>
      </c>
      <c r="D132" s="3" t="s">
        <v>20</v>
      </c>
      <c r="E132" s="3" t="s">
        <v>21</v>
      </c>
      <c r="F132">
        <f>ABS(Solieusap!F132)</f>
        <v>1.1072</v>
      </c>
      <c r="G132">
        <f>ABS(Solieusap!G132)</f>
        <v>5.79E-2</v>
      </c>
      <c r="H132">
        <f>ABS(Solieusap!H132)</f>
        <v>1.7500000000000002E-2</v>
      </c>
      <c r="I132">
        <f>ABS(Solieusap!I132)</f>
        <v>1.128E-2</v>
      </c>
      <c r="J132">
        <f>ABS(Solieusap!J132)</f>
        <v>5.1159999999999997E-2</v>
      </c>
      <c r="K132">
        <f>(Solieusap!K132)</f>
        <v>0.15082999999999999</v>
      </c>
      <c r="L132">
        <f>ABS(Solieusap!L132)</f>
        <v>5.79E-2</v>
      </c>
      <c r="M132">
        <f t="shared" si="1"/>
        <v>0.15082999999999999</v>
      </c>
    </row>
    <row r="133" spans="1:13">
      <c r="A133" s="3" t="s">
        <v>38</v>
      </c>
      <c r="B133">
        <v>0.5</v>
      </c>
      <c r="C133" s="3" t="s">
        <v>19</v>
      </c>
      <c r="D133" s="3" t="s">
        <v>20</v>
      </c>
      <c r="E133" s="3" t="s">
        <v>21</v>
      </c>
      <c r="F133">
        <f>ABS(Solieusap!F133)</f>
        <v>1.1072</v>
      </c>
      <c r="G133">
        <f>ABS(Solieusap!G133)</f>
        <v>5.79E-2</v>
      </c>
      <c r="H133">
        <f>ABS(Solieusap!H133)</f>
        <v>1.7500000000000002E-2</v>
      </c>
      <c r="I133">
        <f>ABS(Solieusap!I133)</f>
        <v>1.128E-2</v>
      </c>
      <c r="J133">
        <f>ABS(Solieusap!J133)</f>
        <v>4.2430000000000002E-2</v>
      </c>
      <c r="K133">
        <f>(Solieusap!K133)</f>
        <v>0.12186</v>
      </c>
      <c r="L133">
        <f>ABS(Solieusap!L133)</f>
        <v>5.79E-2</v>
      </c>
      <c r="M133">
        <f t="shared" ref="M133:M196" si="2">K133</f>
        <v>0.12186</v>
      </c>
    </row>
    <row r="134" spans="1:13">
      <c r="A134" s="3" t="s">
        <v>38</v>
      </c>
      <c r="B134">
        <v>1</v>
      </c>
      <c r="C134" s="3" t="s">
        <v>19</v>
      </c>
      <c r="D134" s="3" t="s">
        <v>20</v>
      </c>
      <c r="E134" s="3" t="s">
        <v>21</v>
      </c>
      <c r="F134">
        <f>ABS(Solieusap!F134)</f>
        <v>1.1072</v>
      </c>
      <c r="G134">
        <f>ABS(Solieusap!G134)</f>
        <v>5.79E-2</v>
      </c>
      <c r="H134">
        <f>ABS(Solieusap!H134)</f>
        <v>1.7500000000000002E-2</v>
      </c>
      <c r="I134">
        <f>ABS(Solieusap!I134)</f>
        <v>1.128E-2</v>
      </c>
      <c r="J134">
        <f>ABS(Solieusap!J134)</f>
        <v>3.3700000000000001E-2</v>
      </c>
      <c r="K134">
        <f>(Solieusap!K134)</f>
        <v>9.2899999999999996E-2</v>
      </c>
      <c r="L134">
        <f>ABS(Solieusap!L134)</f>
        <v>5.79E-2</v>
      </c>
      <c r="M134">
        <f t="shared" si="2"/>
        <v>9.2899999999999996E-2</v>
      </c>
    </row>
    <row r="135" spans="1:13">
      <c r="A135" s="3" t="s">
        <v>38</v>
      </c>
      <c r="B135">
        <v>1.5</v>
      </c>
      <c r="C135" s="3" t="s">
        <v>19</v>
      </c>
      <c r="D135" s="3" t="s">
        <v>20</v>
      </c>
      <c r="E135" s="3" t="s">
        <v>21</v>
      </c>
      <c r="F135">
        <f>ABS(Solieusap!F135)</f>
        <v>1.1072</v>
      </c>
      <c r="G135">
        <f>ABS(Solieusap!G135)</f>
        <v>5.79E-2</v>
      </c>
      <c r="H135">
        <f>ABS(Solieusap!H135)</f>
        <v>1.7500000000000002E-2</v>
      </c>
      <c r="I135">
        <f>ABS(Solieusap!I135)</f>
        <v>1.128E-2</v>
      </c>
      <c r="J135">
        <f>ABS(Solieusap!J135)</f>
        <v>2.496E-2</v>
      </c>
      <c r="K135">
        <f>(Solieusap!K135)</f>
        <v>6.3930000000000001E-2</v>
      </c>
      <c r="L135">
        <f>ABS(Solieusap!L135)</f>
        <v>5.79E-2</v>
      </c>
      <c r="M135">
        <f t="shared" si="2"/>
        <v>6.3930000000000001E-2</v>
      </c>
    </row>
    <row r="136" spans="1:13">
      <c r="A136" s="3" t="s">
        <v>38</v>
      </c>
      <c r="B136">
        <v>2</v>
      </c>
      <c r="C136" s="3" t="s">
        <v>19</v>
      </c>
      <c r="D136" s="3" t="s">
        <v>20</v>
      </c>
      <c r="E136" s="3" t="s">
        <v>21</v>
      </c>
      <c r="F136">
        <f>ABS(Solieusap!F136)</f>
        <v>1.1072</v>
      </c>
      <c r="G136">
        <f>ABS(Solieusap!G136)</f>
        <v>5.79E-2</v>
      </c>
      <c r="H136">
        <f>ABS(Solieusap!H136)</f>
        <v>1.7500000000000002E-2</v>
      </c>
      <c r="I136">
        <f>ABS(Solieusap!I136)</f>
        <v>1.128E-2</v>
      </c>
      <c r="J136">
        <f>ABS(Solieusap!J136)</f>
        <v>2.009E-2</v>
      </c>
      <c r="K136">
        <f>(Solieusap!K136)</f>
        <v>5.4080000000000003E-2</v>
      </c>
      <c r="L136">
        <f>ABS(Solieusap!L136)</f>
        <v>5.79E-2</v>
      </c>
      <c r="M136">
        <f t="shared" si="2"/>
        <v>5.4080000000000003E-2</v>
      </c>
    </row>
    <row r="137" spans="1:13">
      <c r="A137" s="3" t="s">
        <v>38</v>
      </c>
      <c r="B137">
        <v>2.5</v>
      </c>
      <c r="C137" s="3" t="s">
        <v>19</v>
      </c>
      <c r="D137" s="3" t="s">
        <v>20</v>
      </c>
      <c r="E137" s="3" t="s">
        <v>21</v>
      </c>
      <c r="F137">
        <f>ABS(Solieusap!F137)</f>
        <v>1.1072</v>
      </c>
      <c r="G137">
        <f>ABS(Solieusap!G137)</f>
        <v>5.79E-2</v>
      </c>
      <c r="H137">
        <f>ABS(Solieusap!H137)</f>
        <v>1.7500000000000002E-2</v>
      </c>
      <c r="I137">
        <f>ABS(Solieusap!I137)</f>
        <v>1.128E-2</v>
      </c>
      <c r="J137">
        <f>ABS(Solieusap!J137)</f>
        <v>2.265E-2</v>
      </c>
      <c r="K137">
        <f>(Solieusap!K137)</f>
        <v>7.5209999999999999E-2</v>
      </c>
      <c r="L137">
        <f>ABS(Solieusap!L137)</f>
        <v>5.79E-2</v>
      </c>
      <c r="M137">
        <f t="shared" si="2"/>
        <v>7.5209999999999999E-2</v>
      </c>
    </row>
    <row r="138" spans="1:13">
      <c r="A138" s="3" t="s">
        <v>38</v>
      </c>
      <c r="B138">
        <v>3</v>
      </c>
      <c r="C138" s="3" t="s">
        <v>19</v>
      </c>
      <c r="D138" s="3" t="s">
        <v>20</v>
      </c>
      <c r="E138" s="3" t="s">
        <v>21</v>
      </c>
      <c r="F138">
        <f>ABS(Solieusap!F138)</f>
        <v>1.1072</v>
      </c>
      <c r="G138">
        <f>ABS(Solieusap!G138)</f>
        <v>5.79E-2</v>
      </c>
      <c r="H138">
        <f>ABS(Solieusap!H138)</f>
        <v>1.7500000000000002E-2</v>
      </c>
      <c r="I138">
        <f>ABS(Solieusap!I138)</f>
        <v>1.128E-2</v>
      </c>
      <c r="J138">
        <f>ABS(Solieusap!J138)</f>
        <v>3.0890000000000001E-2</v>
      </c>
      <c r="K138">
        <f>(Solieusap!K138)</f>
        <v>0.10229000000000001</v>
      </c>
      <c r="L138">
        <f>ABS(Solieusap!L138)</f>
        <v>5.79E-2</v>
      </c>
      <c r="M138">
        <f t="shared" si="2"/>
        <v>0.10229000000000001</v>
      </c>
    </row>
    <row r="139" spans="1:13">
      <c r="A139" s="3" t="s">
        <v>38</v>
      </c>
      <c r="B139">
        <v>3.5</v>
      </c>
      <c r="C139" s="3" t="s">
        <v>19</v>
      </c>
      <c r="D139" s="3" t="s">
        <v>20</v>
      </c>
      <c r="E139" s="3" t="s">
        <v>21</v>
      </c>
      <c r="F139">
        <f>ABS(Solieusap!F139)</f>
        <v>1.1072</v>
      </c>
      <c r="G139">
        <f>ABS(Solieusap!G139)</f>
        <v>5.79E-2</v>
      </c>
      <c r="H139">
        <f>ABS(Solieusap!H139)</f>
        <v>1.7500000000000002E-2</v>
      </c>
      <c r="I139">
        <f>ABS(Solieusap!I139)</f>
        <v>1.128E-2</v>
      </c>
      <c r="J139">
        <f>ABS(Solieusap!J139)</f>
        <v>4.0050000000000002E-2</v>
      </c>
      <c r="K139">
        <f>(Solieusap!K139)</f>
        <v>0.12938</v>
      </c>
      <c r="L139">
        <f>ABS(Solieusap!L139)</f>
        <v>5.79E-2</v>
      </c>
      <c r="M139">
        <f t="shared" si="2"/>
        <v>0.12938</v>
      </c>
    </row>
    <row r="140" spans="1:13">
      <c r="A140" s="3" t="s">
        <v>38</v>
      </c>
      <c r="B140">
        <v>4</v>
      </c>
      <c r="C140" s="3" t="s">
        <v>19</v>
      </c>
      <c r="D140" s="3" t="s">
        <v>20</v>
      </c>
      <c r="E140" s="3" t="s">
        <v>21</v>
      </c>
      <c r="F140">
        <f>ABS(Solieusap!F140)</f>
        <v>1.1072</v>
      </c>
      <c r="G140">
        <f>ABS(Solieusap!G140)</f>
        <v>5.79E-2</v>
      </c>
      <c r="H140">
        <f>ABS(Solieusap!H140)</f>
        <v>1.7500000000000002E-2</v>
      </c>
      <c r="I140">
        <f>ABS(Solieusap!I140)</f>
        <v>1.128E-2</v>
      </c>
      <c r="J140">
        <f>ABS(Solieusap!J140)</f>
        <v>4.9200000000000001E-2</v>
      </c>
      <c r="K140">
        <f>(Solieusap!K140)</f>
        <v>0.16167999999999999</v>
      </c>
      <c r="L140">
        <f>ABS(Solieusap!L140)</f>
        <v>5.79E-2</v>
      </c>
      <c r="M140">
        <f t="shared" si="2"/>
        <v>0.16167999999999999</v>
      </c>
    </row>
    <row r="141" spans="1:13">
      <c r="A141" s="3" t="s">
        <v>38</v>
      </c>
      <c r="B141">
        <v>0</v>
      </c>
      <c r="C141" s="3" t="s">
        <v>19</v>
      </c>
      <c r="D141" s="3" t="s">
        <v>20</v>
      </c>
      <c r="E141" s="3" t="s">
        <v>23</v>
      </c>
      <c r="F141">
        <f>ABS(Solieusap!F141)</f>
        <v>9.8900000000000002E-2</v>
      </c>
      <c r="G141">
        <f>ABS(Solieusap!G141)</f>
        <v>6.83E-2</v>
      </c>
      <c r="H141">
        <f>ABS(Solieusap!H141)</f>
        <v>1.83E-2</v>
      </c>
      <c r="I141">
        <f>ABS(Solieusap!I141)</f>
        <v>4.3479999999999998E-2</v>
      </c>
      <c r="J141">
        <f>ABS(Solieusap!J141)</f>
        <v>2.4029999999999999E-2</v>
      </c>
      <c r="K141">
        <f>(Solieusap!K141)</f>
        <v>-0.11142000000000001</v>
      </c>
      <c r="L141">
        <f>ABS(Solieusap!L141)</f>
        <v>6.83E-2</v>
      </c>
      <c r="M141">
        <f t="shared" si="2"/>
        <v>-0.11142000000000001</v>
      </c>
    </row>
    <row r="142" spans="1:13">
      <c r="A142" s="3" t="s">
        <v>38</v>
      </c>
      <c r="B142">
        <v>0.5</v>
      </c>
      <c r="C142" s="3" t="s">
        <v>19</v>
      </c>
      <c r="D142" s="3" t="s">
        <v>20</v>
      </c>
      <c r="E142" s="3" t="s">
        <v>23</v>
      </c>
      <c r="F142">
        <f>ABS(Solieusap!F142)</f>
        <v>9.8900000000000002E-2</v>
      </c>
      <c r="G142">
        <f>ABS(Solieusap!G142)</f>
        <v>6.83E-2</v>
      </c>
      <c r="H142">
        <f>ABS(Solieusap!H142)</f>
        <v>1.83E-2</v>
      </c>
      <c r="I142">
        <f>ABS(Solieusap!I142)</f>
        <v>4.3479999999999998E-2</v>
      </c>
      <c r="J142">
        <f>ABS(Solieusap!J142)</f>
        <v>1.4880000000000001E-2</v>
      </c>
      <c r="K142">
        <f>(Solieusap!K142)</f>
        <v>-7.7289999999999998E-2</v>
      </c>
      <c r="L142">
        <f>ABS(Solieusap!L142)</f>
        <v>6.83E-2</v>
      </c>
      <c r="M142">
        <f t="shared" si="2"/>
        <v>-7.7289999999999998E-2</v>
      </c>
    </row>
    <row r="143" spans="1:13">
      <c r="A143" s="3" t="s">
        <v>38</v>
      </c>
      <c r="B143">
        <v>1</v>
      </c>
      <c r="C143" s="3" t="s">
        <v>19</v>
      </c>
      <c r="D143" s="3" t="s">
        <v>20</v>
      </c>
      <c r="E143" s="3" t="s">
        <v>23</v>
      </c>
      <c r="F143">
        <f>ABS(Solieusap!F143)</f>
        <v>9.8900000000000002E-2</v>
      </c>
      <c r="G143">
        <f>ABS(Solieusap!G143)</f>
        <v>6.83E-2</v>
      </c>
      <c r="H143">
        <f>ABS(Solieusap!H143)</f>
        <v>1.83E-2</v>
      </c>
      <c r="I143">
        <f>ABS(Solieusap!I143)</f>
        <v>4.3479999999999998E-2</v>
      </c>
      <c r="J143">
        <f>ABS(Solieusap!J143)</f>
        <v>5.7200000000000003E-3</v>
      </c>
      <c r="K143">
        <f>(Solieusap!K143)</f>
        <v>-4.3150000000000001E-2</v>
      </c>
      <c r="L143">
        <f>ABS(Solieusap!L143)</f>
        <v>6.83E-2</v>
      </c>
      <c r="M143">
        <f t="shared" si="2"/>
        <v>-4.3150000000000001E-2</v>
      </c>
    </row>
    <row r="144" spans="1:13">
      <c r="A144" s="3" t="s">
        <v>38</v>
      </c>
      <c r="B144">
        <v>1.5</v>
      </c>
      <c r="C144" s="3" t="s">
        <v>19</v>
      </c>
      <c r="D144" s="3" t="s">
        <v>20</v>
      </c>
      <c r="E144" s="3" t="s">
        <v>23</v>
      </c>
      <c r="F144">
        <f>ABS(Solieusap!F144)</f>
        <v>9.8900000000000002E-2</v>
      </c>
      <c r="G144">
        <f>ABS(Solieusap!G144)</f>
        <v>6.83E-2</v>
      </c>
      <c r="H144">
        <f>ABS(Solieusap!H144)</f>
        <v>1.83E-2</v>
      </c>
      <c r="I144">
        <f>ABS(Solieusap!I144)</f>
        <v>4.3479999999999998E-2</v>
      </c>
      <c r="J144">
        <f>ABS(Solieusap!J144)</f>
        <v>3.4299999999999999E-3</v>
      </c>
      <c r="K144">
        <f>(Solieusap!K144)</f>
        <v>-9.0100000000000006E-3</v>
      </c>
      <c r="L144">
        <f>ABS(Solieusap!L144)</f>
        <v>6.83E-2</v>
      </c>
      <c r="M144">
        <f t="shared" si="2"/>
        <v>-9.0100000000000006E-3</v>
      </c>
    </row>
    <row r="145" spans="1:13">
      <c r="A145" s="3" t="s">
        <v>38</v>
      </c>
      <c r="B145">
        <v>2</v>
      </c>
      <c r="C145" s="3" t="s">
        <v>19</v>
      </c>
      <c r="D145" s="3" t="s">
        <v>20</v>
      </c>
      <c r="E145" s="3" t="s">
        <v>23</v>
      </c>
      <c r="F145">
        <f>ABS(Solieusap!F145)</f>
        <v>9.8900000000000002E-2</v>
      </c>
      <c r="G145">
        <f>ABS(Solieusap!G145)</f>
        <v>6.83E-2</v>
      </c>
      <c r="H145">
        <f>ABS(Solieusap!H145)</f>
        <v>1.83E-2</v>
      </c>
      <c r="I145">
        <f>ABS(Solieusap!I145)</f>
        <v>4.3479999999999998E-2</v>
      </c>
      <c r="J145">
        <f>ABS(Solieusap!J145)</f>
        <v>7.9000000000000008E-3</v>
      </c>
      <c r="K145">
        <f>(Solieusap!K145)</f>
        <v>-8.1999999999999998E-4</v>
      </c>
      <c r="L145">
        <f>ABS(Solieusap!L145)</f>
        <v>6.83E-2</v>
      </c>
      <c r="M145">
        <f t="shared" si="2"/>
        <v>-8.1999999999999998E-4</v>
      </c>
    </row>
    <row r="146" spans="1:13">
      <c r="A146" s="3" t="s">
        <v>38</v>
      </c>
      <c r="B146">
        <v>2.5</v>
      </c>
      <c r="C146" s="3" t="s">
        <v>19</v>
      </c>
      <c r="D146" s="3" t="s">
        <v>20</v>
      </c>
      <c r="E146" s="3" t="s">
        <v>23</v>
      </c>
      <c r="F146">
        <f>ABS(Solieusap!F146)</f>
        <v>9.8900000000000002E-2</v>
      </c>
      <c r="G146">
        <f>ABS(Solieusap!G146)</f>
        <v>6.83E-2</v>
      </c>
      <c r="H146">
        <f>ABS(Solieusap!H146)</f>
        <v>1.83E-2</v>
      </c>
      <c r="I146">
        <f>ABS(Solieusap!I146)</f>
        <v>4.3479999999999998E-2</v>
      </c>
      <c r="J146">
        <f>ABS(Solieusap!J146)</f>
        <v>4.6499999999999996E-3</v>
      </c>
      <c r="K146">
        <f>(Solieusap!K146)</f>
        <v>-2.0709999999999999E-2</v>
      </c>
      <c r="L146">
        <f>ABS(Solieusap!L146)</f>
        <v>6.83E-2</v>
      </c>
      <c r="M146">
        <f t="shared" si="2"/>
        <v>-2.0709999999999999E-2</v>
      </c>
    </row>
    <row r="147" spans="1:13">
      <c r="A147" s="3" t="s">
        <v>38</v>
      </c>
      <c r="B147">
        <v>3</v>
      </c>
      <c r="C147" s="3" t="s">
        <v>19</v>
      </c>
      <c r="D147" s="3" t="s">
        <v>20</v>
      </c>
      <c r="E147" s="3" t="s">
        <v>23</v>
      </c>
      <c r="F147">
        <f>ABS(Solieusap!F147)</f>
        <v>9.8900000000000002E-2</v>
      </c>
      <c r="G147">
        <f>ABS(Solieusap!G147)</f>
        <v>6.83E-2</v>
      </c>
      <c r="H147">
        <f>ABS(Solieusap!H147)</f>
        <v>1.83E-2</v>
      </c>
      <c r="I147">
        <f>ABS(Solieusap!I147)</f>
        <v>4.3479999999999998E-2</v>
      </c>
      <c r="J147">
        <f>ABS(Solieusap!J147)</f>
        <v>1.2700000000000001E-3</v>
      </c>
      <c r="K147">
        <f>(Solieusap!K147)</f>
        <v>-4.1300000000000003E-2</v>
      </c>
      <c r="L147">
        <f>ABS(Solieusap!L147)</f>
        <v>6.83E-2</v>
      </c>
      <c r="M147">
        <f t="shared" si="2"/>
        <v>-4.1300000000000003E-2</v>
      </c>
    </row>
    <row r="148" spans="1:13">
      <c r="A148" s="3" t="s">
        <v>38</v>
      </c>
      <c r="B148">
        <v>3.5</v>
      </c>
      <c r="C148" s="3" t="s">
        <v>19</v>
      </c>
      <c r="D148" s="3" t="s">
        <v>20</v>
      </c>
      <c r="E148" s="3" t="s">
        <v>23</v>
      </c>
      <c r="F148">
        <f>ABS(Solieusap!F148)</f>
        <v>9.8900000000000002E-2</v>
      </c>
      <c r="G148">
        <f>ABS(Solieusap!G148)</f>
        <v>6.83E-2</v>
      </c>
      <c r="H148">
        <f>ABS(Solieusap!H148)</f>
        <v>1.83E-2</v>
      </c>
      <c r="I148">
        <f>ABS(Solieusap!I148)</f>
        <v>4.3479999999999998E-2</v>
      </c>
      <c r="J148">
        <f>ABS(Solieusap!J148)</f>
        <v>9.9699999999999997E-3</v>
      </c>
      <c r="K148">
        <f>(Solieusap!K148)</f>
        <v>-6.2129999999999998E-2</v>
      </c>
      <c r="L148">
        <f>ABS(Solieusap!L148)</f>
        <v>6.83E-2</v>
      </c>
      <c r="M148">
        <f t="shared" si="2"/>
        <v>-6.2129999999999998E-2</v>
      </c>
    </row>
    <row r="149" spans="1:13">
      <c r="A149" s="3" t="s">
        <v>38</v>
      </c>
      <c r="B149">
        <v>4</v>
      </c>
      <c r="C149" s="3" t="s">
        <v>19</v>
      </c>
      <c r="D149" s="3" t="s">
        <v>20</v>
      </c>
      <c r="E149" s="3" t="s">
        <v>23</v>
      </c>
      <c r="F149">
        <f>ABS(Solieusap!F149)</f>
        <v>9.8900000000000002E-2</v>
      </c>
      <c r="G149">
        <f>ABS(Solieusap!G149)</f>
        <v>6.83E-2</v>
      </c>
      <c r="H149">
        <f>ABS(Solieusap!H149)</f>
        <v>1.83E-2</v>
      </c>
      <c r="I149">
        <f>ABS(Solieusap!I149)</f>
        <v>4.3479999999999998E-2</v>
      </c>
      <c r="J149">
        <f>ABS(Solieusap!J149)</f>
        <v>1.8700000000000001E-2</v>
      </c>
      <c r="K149">
        <f>(Solieusap!K149)</f>
        <v>-8.3229999999999998E-2</v>
      </c>
      <c r="L149">
        <f>ABS(Solieusap!L149)</f>
        <v>6.83E-2</v>
      </c>
      <c r="M149">
        <f t="shared" si="2"/>
        <v>-8.3229999999999998E-2</v>
      </c>
    </row>
    <row r="150" spans="1:13" s="14" customFormat="1">
      <c r="A150" s="13" t="s">
        <v>40</v>
      </c>
      <c r="B150" s="14">
        <v>0</v>
      </c>
      <c r="C150" s="13" t="s">
        <v>19</v>
      </c>
      <c r="D150" s="13" t="s">
        <v>20</v>
      </c>
      <c r="E150" s="13" t="s">
        <v>21</v>
      </c>
      <c r="F150">
        <f>ABS(Solieusap!F150)</f>
        <v>6.5012999999999996</v>
      </c>
      <c r="G150">
        <f>ABS(Solieusap!G150)</f>
        <v>0.28949999999999998</v>
      </c>
      <c r="H150">
        <f>ABS(Solieusap!H150)</f>
        <v>3.2599999999999997E-2</v>
      </c>
      <c r="I150">
        <f>ABS(Solieusap!I150)</f>
        <v>5.2700000000000004E-3</v>
      </c>
      <c r="J150">
        <f>ABS(Solieusap!J150)</f>
        <v>6.4369999999999997E-2</v>
      </c>
      <c r="K150">
        <f>(Solieusap!K150)</f>
        <v>0.37185000000000001</v>
      </c>
      <c r="L150">
        <f>ABS(Solieusap!L150)</f>
        <v>0.28949999999999998</v>
      </c>
      <c r="M150">
        <f t="shared" si="2"/>
        <v>0.37185000000000001</v>
      </c>
    </row>
    <row r="151" spans="1:13" s="14" customFormat="1">
      <c r="A151" s="13" t="s">
        <v>40</v>
      </c>
      <c r="B151" s="14">
        <v>0.5</v>
      </c>
      <c r="C151" s="13" t="s">
        <v>19</v>
      </c>
      <c r="D151" s="13" t="s">
        <v>20</v>
      </c>
      <c r="E151" s="13" t="s">
        <v>21</v>
      </c>
      <c r="F151">
        <f>ABS(Solieusap!F151)</f>
        <v>6.5012999999999996</v>
      </c>
      <c r="G151">
        <f>ABS(Solieusap!G151)</f>
        <v>0.28949999999999998</v>
      </c>
      <c r="H151">
        <f>ABS(Solieusap!H151)</f>
        <v>3.2599999999999997E-2</v>
      </c>
      <c r="I151">
        <f>ABS(Solieusap!I151)</f>
        <v>5.2700000000000004E-3</v>
      </c>
      <c r="J151">
        <f>ABS(Solieusap!J151)</f>
        <v>4.8070000000000002E-2</v>
      </c>
      <c r="K151">
        <f>(Solieusap!K151)</f>
        <v>0.23271</v>
      </c>
      <c r="L151">
        <f>ABS(Solieusap!L151)</f>
        <v>0.28949999999999998</v>
      </c>
      <c r="M151">
        <f t="shared" si="2"/>
        <v>0.23271</v>
      </c>
    </row>
    <row r="152" spans="1:13" s="14" customFormat="1">
      <c r="A152" s="13" t="s">
        <v>40</v>
      </c>
      <c r="B152" s="14">
        <v>1</v>
      </c>
      <c r="C152" s="13" t="s">
        <v>19</v>
      </c>
      <c r="D152" s="13" t="s">
        <v>20</v>
      </c>
      <c r="E152" s="13" t="s">
        <v>21</v>
      </c>
      <c r="F152">
        <f>ABS(Solieusap!F152)</f>
        <v>6.5012999999999996</v>
      </c>
      <c r="G152">
        <f>ABS(Solieusap!G152)</f>
        <v>0.28949999999999998</v>
      </c>
      <c r="H152">
        <f>ABS(Solieusap!H152)</f>
        <v>3.2599999999999997E-2</v>
      </c>
      <c r="I152">
        <f>ABS(Solieusap!I152)</f>
        <v>5.2700000000000004E-3</v>
      </c>
      <c r="J152">
        <f>ABS(Solieusap!J152)</f>
        <v>3.177E-2</v>
      </c>
      <c r="K152">
        <f>(Solieusap!K152)</f>
        <v>0.10044</v>
      </c>
      <c r="L152">
        <f>ABS(Solieusap!L152)</f>
        <v>0.28949999999999998</v>
      </c>
      <c r="M152">
        <f t="shared" si="2"/>
        <v>0.10044</v>
      </c>
    </row>
    <row r="153" spans="1:13" s="14" customFormat="1">
      <c r="A153" s="13" t="s">
        <v>40</v>
      </c>
      <c r="B153" s="14">
        <v>1.5</v>
      </c>
      <c r="C153" s="13" t="s">
        <v>19</v>
      </c>
      <c r="D153" s="13" t="s">
        <v>20</v>
      </c>
      <c r="E153" s="13" t="s">
        <v>21</v>
      </c>
      <c r="F153">
        <f>ABS(Solieusap!F153)</f>
        <v>6.5012999999999996</v>
      </c>
      <c r="G153">
        <f>ABS(Solieusap!G153)</f>
        <v>0.28949999999999998</v>
      </c>
      <c r="H153">
        <f>ABS(Solieusap!H153)</f>
        <v>3.2599999999999997E-2</v>
      </c>
      <c r="I153">
        <f>ABS(Solieusap!I153)</f>
        <v>5.2700000000000004E-3</v>
      </c>
      <c r="J153">
        <f>ABS(Solieusap!J153)</f>
        <v>1.5480000000000001E-2</v>
      </c>
      <c r="K153">
        <f>(Solieusap!K153)</f>
        <v>7.1199999999999996E-3</v>
      </c>
      <c r="L153">
        <f>ABS(Solieusap!L153)</f>
        <v>0.28949999999999998</v>
      </c>
      <c r="M153">
        <f t="shared" si="2"/>
        <v>7.1199999999999996E-3</v>
      </c>
    </row>
    <row r="154" spans="1:13" s="14" customFormat="1">
      <c r="A154" s="13" t="s">
        <v>40</v>
      </c>
      <c r="B154" s="14">
        <v>2</v>
      </c>
      <c r="C154" s="13" t="s">
        <v>19</v>
      </c>
      <c r="D154" s="13" t="s">
        <v>20</v>
      </c>
      <c r="E154" s="13" t="s">
        <v>21</v>
      </c>
      <c r="F154">
        <f>ABS(Solieusap!F154)</f>
        <v>6.5012999999999996</v>
      </c>
      <c r="G154">
        <f>ABS(Solieusap!G154)</f>
        <v>0.28949999999999998</v>
      </c>
      <c r="H154">
        <f>ABS(Solieusap!H154)</f>
        <v>3.2599999999999997E-2</v>
      </c>
      <c r="I154">
        <f>ABS(Solieusap!I154)</f>
        <v>5.2700000000000004E-3</v>
      </c>
      <c r="J154">
        <f>ABS(Solieusap!J154)</f>
        <v>5.2999999999999998E-4</v>
      </c>
      <c r="K154">
        <f>(Solieusap!K154)</f>
        <v>6.62E-3</v>
      </c>
      <c r="L154">
        <f>ABS(Solieusap!L154)</f>
        <v>0.28949999999999998</v>
      </c>
      <c r="M154">
        <f t="shared" si="2"/>
        <v>6.62E-3</v>
      </c>
    </row>
    <row r="155" spans="1:13" s="14" customFormat="1">
      <c r="A155" s="13" t="s">
        <v>40</v>
      </c>
      <c r="B155" s="14">
        <v>2.5</v>
      </c>
      <c r="C155" s="13" t="s">
        <v>19</v>
      </c>
      <c r="D155" s="13" t="s">
        <v>20</v>
      </c>
      <c r="E155" s="13" t="s">
        <v>21</v>
      </c>
      <c r="F155">
        <f>ABS(Solieusap!F155)</f>
        <v>6.5012999999999996</v>
      </c>
      <c r="G155">
        <f>ABS(Solieusap!G155)</f>
        <v>0.28949999999999998</v>
      </c>
      <c r="H155">
        <f>ABS(Solieusap!H155)</f>
        <v>3.2599999999999997E-2</v>
      </c>
      <c r="I155">
        <f>ABS(Solieusap!I155)</f>
        <v>5.2700000000000004E-3</v>
      </c>
      <c r="J155">
        <f>ABS(Solieusap!J155)</f>
        <v>1.41E-3</v>
      </c>
      <c r="K155">
        <f>(Solieusap!K155)</f>
        <v>2.6790000000000001E-2</v>
      </c>
      <c r="L155">
        <f>ABS(Solieusap!L155)</f>
        <v>0.28949999999999998</v>
      </c>
      <c r="M155">
        <f t="shared" si="2"/>
        <v>2.6790000000000001E-2</v>
      </c>
    </row>
    <row r="156" spans="1:13" s="14" customFormat="1">
      <c r="A156" s="13" t="s">
        <v>40</v>
      </c>
      <c r="B156" s="14">
        <v>3</v>
      </c>
      <c r="C156" s="13" t="s">
        <v>19</v>
      </c>
      <c r="D156" s="13" t="s">
        <v>20</v>
      </c>
      <c r="E156" s="13" t="s">
        <v>21</v>
      </c>
      <c r="F156">
        <f>ABS(Solieusap!F156)</f>
        <v>6.5012999999999996</v>
      </c>
      <c r="G156">
        <f>ABS(Solieusap!G156)</f>
        <v>0.28949999999999998</v>
      </c>
      <c r="H156">
        <f>ABS(Solieusap!H156)</f>
        <v>3.2599999999999997E-2</v>
      </c>
      <c r="I156">
        <f>ABS(Solieusap!I156)</f>
        <v>5.2700000000000004E-3</v>
      </c>
      <c r="J156">
        <f>ABS(Solieusap!J156)</f>
        <v>4.1599999999999996E-3</v>
      </c>
      <c r="K156">
        <f>(Solieusap!K156)</f>
        <v>4.6969999999999998E-2</v>
      </c>
      <c r="L156">
        <f>ABS(Solieusap!L156)</f>
        <v>0.28949999999999998</v>
      </c>
      <c r="M156">
        <f t="shared" si="2"/>
        <v>4.6969999999999998E-2</v>
      </c>
    </row>
    <row r="157" spans="1:13" s="14" customFormat="1">
      <c r="A157" s="13" t="s">
        <v>40</v>
      </c>
      <c r="B157" s="14">
        <v>3.5</v>
      </c>
      <c r="C157" s="13" t="s">
        <v>19</v>
      </c>
      <c r="D157" s="13" t="s">
        <v>20</v>
      </c>
      <c r="E157" s="13" t="s">
        <v>21</v>
      </c>
      <c r="F157">
        <f>ABS(Solieusap!F157)</f>
        <v>6.5012999999999996</v>
      </c>
      <c r="G157">
        <f>ABS(Solieusap!G157)</f>
        <v>0.28949999999999998</v>
      </c>
      <c r="H157">
        <f>ABS(Solieusap!H157)</f>
        <v>3.2599999999999997E-2</v>
      </c>
      <c r="I157">
        <f>ABS(Solieusap!I157)</f>
        <v>5.2700000000000004E-3</v>
      </c>
      <c r="J157">
        <f>ABS(Solieusap!J157)</f>
        <v>7.5900000000000004E-3</v>
      </c>
      <c r="K157">
        <f>(Solieusap!K157)</f>
        <v>6.7150000000000001E-2</v>
      </c>
      <c r="L157">
        <f>ABS(Solieusap!L157)</f>
        <v>0.28949999999999998</v>
      </c>
      <c r="M157">
        <f t="shared" si="2"/>
        <v>6.7150000000000001E-2</v>
      </c>
    </row>
    <row r="158" spans="1:13" s="14" customFormat="1">
      <c r="A158" s="13" t="s">
        <v>40</v>
      </c>
      <c r="B158" s="14">
        <v>4</v>
      </c>
      <c r="C158" s="13" t="s">
        <v>19</v>
      </c>
      <c r="D158" s="13" t="s">
        <v>20</v>
      </c>
      <c r="E158" s="13" t="s">
        <v>21</v>
      </c>
      <c r="F158">
        <f>ABS(Solieusap!F158)</f>
        <v>6.5012999999999996</v>
      </c>
      <c r="G158">
        <f>ABS(Solieusap!G158)</f>
        <v>0.28949999999999998</v>
      </c>
      <c r="H158">
        <f>ABS(Solieusap!H158)</f>
        <v>3.2599999999999997E-2</v>
      </c>
      <c r="I158">
        <f>ABS(Solieusap!I158)</f>
        <v>5.2700000000000004E-3</v>
      </c>
      <c r="J158">
        <f>ABS(Solieusap!J158)</f>
        <v>1.102E-2</v>
      </c>
      <c r="K158">
        <f>(Solieusap!K158)</f>
        <v>8.7330000000000005E-2</v>
      </c>
      <c r="L158">
        <f>ABS(Solieusap!L158)</f>
        <v>0.28949999999999998</v>
      </c>
      <c r="M158">
        <f t="shared" si="2"/>
        <v>8.7330000000000005E-2</v>
      </c>
    </row>
    <row r="159" spans="1:13" s="14" customFormat="1">
      <c r="A159" s="13" t="s">
        <v>40</v>
      </c>
      <c r="B159" s="14">
        <v>0</v>
      </c>
      <c r="C159" s="13" t="s">
        <v>19</v>
      </c>
      <c r="D159" s="13" t="s">
        <v>20</v>
      </c>
      <c r="E159" s="13" t="s">
        <v>23</v>
      </c>
      <c r="F159">
        <f>ABS(Solieusap!F159)</f>
        <v>0.7</v>
      </c>
      <c r="G159">
        <f>ABS(Solieusap!G159)</f>
        <v>4.0399999999999998E-2</v>
      </c>
      <c r="H159">
        <f>ABS(Solieusap!H159)</f>
        <v>6.8999999999999999E-3</v>
      </c>
      <c r="I159">
        <f>ABS(Solieusap!I159)</f>
        <v>1.2030000000000001E-2</v>
      </c>
      <c r="J159">
        <f>ABS(Solieusap!J159)</f>
        <v>1.6590000000000001E-2</v>
      </c>
      <c r="K159">
        <f>(Solieusap!K159)</f>
        <v>-7.4090000000000003E-2</v>
      </c>
      <c r="L159">
        <f>ABS(Solieusap!L159)</f>
        <v>4.0399999999999998E-2</v>
      </c>
      <c r="M159">
        <f t="shared" si="2"/>
        <v>-7.4090000000000003E-2</v>
      </c>
    </row>
    <row r="160" spans="1:13" s="14" customFormat="1">
      <c r="A160" s="13" t="s">
        <v>40</v>
      </c>
      <c r="B160" s="14">
        <v>0.5</v>
      </c>
      <c r="C160" s="13" t="s">
        <v>19</v>
      </c>
      <c r="D160" s="13" t="s">
        <v>20</v>
      </c>
      <c r="E160" s="13" t="s">
        <v>23</v>
      </c>
      <c r="F160">
        <f>ABS(Solieusap!F160)</f>
        <v>0.7</v>
      </c>
      <c r="G160">
        <f>ABS(Solieusap!G160)</f>
        <v>4.0399999999999998E-2</v>
      </c>
      <c r="H160">
        <f>ABS(Solieusap!H160)</f>
        <v>6.8999999999999999E-3</v>
      </c>
      <c r="I160">
        <f>ABS(Solieusap!I160)</f>
        <v>1.2030000000000001E-2</v>
      </c>
      <c r="J160">
        <f>ABS(Solieusap!J160)</f>
        <v>1.315E-2</v>
      </c>
      <c r="K160">
        <f>(Solieusap!K160)</f>
        <v>-5.391E-2</v>
      </c>
      <c r="L160">
        <f>ABS(Solieusap!L160)</f>
        <v>4.0399999999999998E-2</v>
      </c>
      <c r="M160">
        <f t="shared" si="2"/>
        <v>-5.391E-2</v>
      </c>
    </row>
    <row r="161" spans="1:13" s="14" customFormat="1">
      <c r="A161" s="13" t="s">
        <v>40</v>
      </c>
      <c r="B161" s="14">
        <v>1</v>
      </c>
      <c r="C161" s="13" t="s">
        <v>19</v>
      </c>
      <c r="D161" s="13" t="s">
        <v>20</v>
      </c>
      <c r="E161" s="13" t="s">
        <v>23</v>
      </c>
      <c r="F161">
        <f>ABS(Solieusap!F161)</f>
        <v>0.7</v>
      </c>
      <c r="G161">
        <f>ABS(Solieusap!G161)</f>
        <v>4.0399999999999998E-2</v>
      </c>
      <c r="H161">
        <f>ABS(Solieusap!H161)</f>
        <v>6.8999999999999999E-3</v>
      </c>
      <c r="I161">
        <f>ABS(Solieusap!I161)</f>
        <v>1.2030000000000001E-2</v>
      </c>
      <c r="J161">
        <f>ABS(Solieusap!J161)</f>
        <v>9.7199999999999995E-3</v>
      </c>
      <c r="K161">
        <f>(Solieusap!K161)</f>
        <v>-3.3739999999999999E-2</v>
      </c>
      <c r="L161">
        <f>ABS(Solieusap!L161)</f>
        <v>4.0399999999999998E-2</v>
      </c>
      <c r="M161">
        <f t="shared" si="2"/>
        <v>-3.3739999999999999E-2</v>
      </c>
    </row>
    <row r="162" spans="1:13" s="14" customFormat="1">
      <c r="A162" s="13" t="s">
        <v>40</v>
      </c>
      <c r="B162" s="14">
        <v>1.5</v>
      </c>
      <c r="C162" s="13" t="s">
        <v>19</v>
      </c>
      <c r="D162" s="13" t="s">
        <v>20</v>
      </c>
      <c r="E162" s="13" t="s">
        <v>23</v>
      </c>
      <c r="F162">
        <f>ABS(Solieusap!F162)</f>
        <v>0.7</v>
      </c>
      <c r="G162">
        <f>ABS(Solieusap!G162)</f>
        <v>4.0399999999999998E-2</v>
      </c>
      <c r="H162">
        <f>ABS(Solieusap!H162)</f>
        <v>6.8999999999999999E-3</v>
      </c>
      <c r="I162">
        <f>ABS(Solieusap!I162)</f>
        <v>1.2030000000000001E-2</v>
      </c>
      <c r="J162">
        <f>ABS(Solieusap!J162)</f>
        <v>6.2899999999999996E-3</v>
      </c>
      <c r="K162">
        <f>(Solieusap!K162)</f>
        <v>-6.3079999999999997E-2</v>
      </c>
      <c r="L162">
        <f>ABS(Solieusap!L162)</f>
        <v>4.0399999999999998E-2</v>
      </c>
      <c r="M162">
        <f t="shared" si="2"/>
        <v>-6.3079999999999997E-2</v>
      </c>
    </row>
    <row r="163" spans="1:13" s="14" customFormat="1">
      <c r="A163" s="13" t="s">
        <v>40</v>
      </c>
      <c r="B163" s="14">
        <v>2</v>
      </c>
      <c r="C163" s="13" t="s">
        <v>19</v>
      </c>
      <c r="D163" s="13" t="s">
        <v>20</v>
      </c>
      <c r="E163" s="13" t="s">
        <v>23</v>
      </c>
      <c r="F163">
        <f>ABS(Solieusap!F163)</f>
        <v>0.7</v>
      </c>
      <c r="G163">
        <f>ABS(Solieusap!G163)</f>
        <v>4.0399999999999998E-2</v>
      </c>
      <c r="H163">
        <f>ABS(Solieusap!H163)</f>
        <v>6.8999999999999999E-3</v>
      </c>
      <c r="I163">
        <f>ABS(Solieusap!I163)</f>
        <v>1.2030000000000001E-2</v>
      </c>
      <c r="J163">
        <f>ABS(Solieusap!J163)</f>
        <v>2.8500000000000001E-3</v>
      </c>
      <c r="K163">
        <f>(Solieusap!K163)</f>
        <v>-0.20784</v>
      </c>
      <c r="L163">
        <f>ABS(Solieusap!L163)</f>
        <v>4.0399999999999998E-2</v>
      </c>
      <c r="M163">
        <f t="shared" si="2"/>
        <v>-0.20784</v>
      </c>
    </row>
    <row r="164" spans="1:13" s="14" customFormat="1">
      <c r="A164" s="13" t="s">
        <v>40</v>
      </c>
      <c r="B164" s="14">
        <v>2.5</v>
      </c>
      <c r="C164" s="13" t="s">
        <v>19</v>
      </c>
      <c r="D164" s="13" t="s">
        <v>20</v>
      </c>
      <c r="E164" s="13" t="s">
        <v>23</v>
      </c>
      <c r="F164">
        <f>ABS(Solieusap!F164)</f>
        <v>0.7</v>
      </c>
      <c r="G164">
        <f>ABS(Solieusap!G164)</f>
        <v>4.0399999999999998E-2</v>
      </c>
      <c r="H164">
        <f>ABS(Solieusap!H164)</f>
        <v>6.8999999999999999E-3</v>
      </c>
      <c r="I164">
        <f>ABS(Solieusap!I164)</f>
        <v>1.2030000000000001E-2</v>
      </c>
      <c r="J164">
        <f>ABS(Solieusap!J164)</f>
        <v>1.712E-2</v>
      </c>
      <c r="K164">
        <f>(Solieusap!K164)</f>
        <v>-0.35260000000000002</v>
      </c>
      <c r="L164">
        <f>ABS(Solieusap!L164)</f>
        <v>4.0399999999999998E-2</v>
      </c>
      <c r="M164">
        <f t="shared" si="2"/>
        <v>-0.35260000000000002</v>
      </c>
    </row>
    <row r="165" spans="1:13" s="14" customFormat="1">
      <c r="A165" s="13" t="s">
        <v>40</v>
      </c>
      <c r="B165" s="14">
        <v>3</v>
      </c>
      <c r="C165" s="13" t="s">
        <v>19</v>
      </c>
      <c r="D165" s="13" t="s">
        <v>20</v>
      </c>
      <c r="E165" s="13" t="s">
        <v>23</v>
      </c>
      <c r="F165">
        <f>ABS(Solieusap!F165)</f>
        <v>0.7</v>
      </c>
      <c r="G165">
        <f>ABS(Solieusap!G165)</f>
        <v>4.0399999999999998E-2</v>
      </c>
      <c r="H165">
        <f>ABS(Solieusap!H165)</f>
        <v>6.8999999999999999E-3</v>
      </c>
      <c r="I165">
        <f>ABS(Solieusap!I165)</f>
        <v>1.2030000000000001E-2</v>
      </c>
      <c r="J165">
        <f>ABS(Solieusap!J165)</f>
        <v>3.3410000000000002E-2</v>
      </c>
      <c r="K165">
        <f>(Solieusap!K165)</f>
        <v>-0.49736000000000002</v>
      </c>
      <c r="L165">
        <f>ABS(Solieusap!L165)</f>
        <v>4.0399999999999998E-2</v>
      </c>
      <c r="M165">
        <f t="shared" si="2"/>
        <v>-0.49736000000000002</v>
      </c>
    </row>
    <row r="166" spans="1:13" s="14" customFormat="1">
      <c r="A166" s="13" t="s">
        <v>40</v>
      </c>
      <c r="B166" s="14">
        <v>3.5</v>
      </c>
      <c r="C166" s="13" t="s">
        <v>19</v>
      </c>
      <c r="D166" s="13" t="s">
        <v>20</v>
      </c>
      <c r="E166" s="13" t="s">
        <v>23</v>
      </c>
      <c r="F166">
        <f>ABS(Solieusap!F166)</f>
        <v>0.7</v>
      </c>
      <c r="G166">
        <f>ABS(Solieusap!G166)</f>
        <v>4.0399999999999998E-2</v>
      </c>
      <c r="H166">
        <f>ABS(Solieusap!H166)</f>
        <v>6.8999999999999999E-3</v>
      </c>
      <c r="I166">
        <f>ABS(Solieusap!I166)</f>
        <v>1.2030000000000001E-2</v>
      </c>
      <c r="J166">
        <f>ABS(Solieusap!J166)</f>
        <v>4.9709999999999997E-2</v>
      </c>
      <c r="K166">
        <f>(Solieusap!K166)</f>
        <v>-0.64212000000000002</v>
      </c>
      <c r="L166">
        <f>ABS(Solieusap!L166)</f>
        <v>4.0399999999999998E-2</v>
      </c>
      <c r="M166">
        <f t="shared" si="2"/>
        <v>-0.64212000000000002</v>
      </c>
    </row>
    <row r="167" spans="1:13" s="14" customFormat="1">
      <c r="A167" s="13" t="s">
        <v>40</v>
      </c>
      <c r="B167" s="14">
        <v>4</v>
      </c>
      <c r="C167" s="13" t="s">
        <v>19</v>
      </c>
      <c r="D167" s="13" t="s">
        <v>20</v>
      </c>
      <c r="E167" s="13" t="s">
        <v>23</v>
      </c>
      <c r="F167">
        <f>ABS(Solieusap!F167)</f>
        <v>0.7</v>
      </c>
      <c r="G167">
        <f>ABS(Solieusap!G167)</f>
        <v>4.0399999999999998E-2</v>
      </c>
      <c r="H167">
        <f>ABS(Solieusap!H167)</f>
        <v>6.8999999999999999E-3</v>
      </c>
      <c r="I167">
        <f>ABS(Solieusap!I167)</f>
        <v>1.2030000000000001E-2</v>
      </c>
      <c r="J167">
        <f>ABS(Solieusap!J167)</f>
        <v>6.6009999999999999E-2</v>
      </c>
      <c r="K167">
        <f>(Solieusap!K167)</f>
        <v>-0.78688000000000002</v>
      </c>
      <c r="L167">
        <f>ABS(Solieusap!L167)</f>
        <v>4.0399999999999998E-2</v>
      </c>
      <c r="M167">
        <f t="shared" si="2"/>
        <v>-0.78688000000000002</v>
      </c>
    </row>
    <row r="168" spans="1:13">
      <c r="A168" s="3" t="s">
        <v>42</v>
      </c>
      <c r="B168">
        <v>0</v>
      </c>
      <c r="C168" s="3" t="s">
        <v>19</v>
      </c>
      <c r="D168" s="3" t="s">
        <v>20</v>
      </c>
      <c r="E168" s="3" t="s">
        <v>21</v>
      </c>
      <c r="F168">
        <f>ABS(Solieusap!F168)</f>
        <v>6.4191000000000003</v>
      </c>
      <c r="G168">
        <f>ABS(Solieusap!G168)</f>
        <v>5.9700000000000003E-2</v>
      </c>
      <c r="H168">
        <f>ABS(Solieusap!H168)</f>
        <v>4.0300000000000002E-2</v>
      </c>
      <c r="I168">
        <f>ABS(Solieusap!I168)</f>
        <v>2.7619999999999999E-2</v>
      </c>
      <c r="J168">
        <f>ABS(Solieusap!J168)</f>
        <v>3.771E-2</v>
      </c>
      <c r="K168">
        <f>(Solieusap!K168)</f>
        <v>0.1167</v>
      </c>
      <c r="L168">
        <f>ABS(Solieusap!L168)</f>
        <v>5.9700000000000003E-2</v>
      </c>
      <c r="M168">
        <f t="shared" si="2"/>
        <v>0.1167</v>
      </c>
    </row>
    <row r="169" spans="1:13">
      <c r="A169" s="3" t="s">
        <v>42</v>
      </c>
      <c r="B169">
        <v>0.5</v>
      </c>
      <c r="C169" s="3" t="s">
        <v>19</v>
      </c>
      <c r="D169" s="3" t="s">
        <v>20</v>
      </c>
      <c r="E169" s="3" t="s">
        <v>21</v>
      </c>
      <c r="F169">
        <f>ABS(Solieusap!F169)</f>
        <v>6.4191000000000003</v>
      </c>
      <c r="G169">
        <f>ABS(Solieusap!G169)</f>
        <v>5.9700000000000003E-2</v>
      </c>
      <c r="H169">
        <f>ABS(Solieusap!H169)</f>
        <v>4.0300000000000002E-2</v>
      </c>
      <c r="I169">
        <f>ABS(Solieusap!I169)</f>
        <v>2.7619999999999999E-2</v>
      </c>
      <c r="J169">
        <f>ABS(Solieusap!J169)</f>
        <v>1.7579999999999998E-2</v>
      </c>
      <c r="K169">
        <f>(Solieusap!K169)</f>
        <v>0.56593000000000004</v>
      </c>
      <c r="L169">
        <f>ABS(Solieusap!L169)</f>
        <v>5.9700000000000003E-2</v>
      </c>
      <c r="M169">
        <f t="shared" si="2"/>
        <v>0.56593000000000004</v>
      </c>
    </row>
    <row r="170" spans="1:13">
      <c r="A170" s="3" t="s">
        <v>42</v>
      </c>
      <c r="B170">
        <v>1</v>
      </c>
      <c r="C170" s="3" t="s">
        <v>19</v>
      </c>
      <c r="D170" s="3" t="s">
        <v>20</v>
      </c>
      <c r="E170" s="3" t="s">
        <v>21</v>
      </c>
      <c r="F170">
        <f>ABS(Solieusap!F170)</f>
        <v>6.4191000000000003</v>
      </c>
      <c r="G170">
        <f>ABS(Solieusap!G170)</f>
        <v>5.9700000000000003E-2</v>
      </c>
      <c r="H170">
        <f>ABS(Solieusap!H170)</f>
        <v>4.0300000000000002E-2</v>
      </c>
      <c r="I170">
        <f>ABS(Solieusap!I170)</f>
        <v>2.7619999999999999E-2</v>
      </c>
      <c r="J170">
        <f>ABS(Solieusap!J170)</f>
        <v>2.7810000000000001E-2</v>
      </c>
      <c r="K170">
        <f>(Solieusap!K170)</f>
        <v>2.0709200000000001</v>
      </c>
      <c r="L170">
        <f>ABS(Solieusap!L170)</f>
        <v>5.9700000000000003E-2</v>
      </c>
      <c r="M170">
        <f t="shared" si="2"/>
        <v>2.0709200000000001</v>
      </c>
    </row>
    <row r="171" spans="1:13">
      <c r="A171" s="3" t="s">
        <v>42</v>
      </c>
      <c r="B171">
        <v>1</v>
      </c>
      <c r="C171" s="3" t="s">
        <v>19</v>
      </c>
      <c r="D171" s="3" t="s">
        <v>20</v>
      </c>
      <c r="E171" s="3" t="s">
        <v>21</v>
      </c>
      <c r="F171">
        <f>ABS(Solieusap!F171)</f>
        <v>6.4829999999999997</v>
      </c>
      <c r="G171">
        <f>ABS(Solieusap!G171)</f>
        <v>3.0185</v>
      </c>
      <c r="H171">
        <f>ABS(Solieusap!H171)</f>
        <v>0.1353</v>
      </c>
      <c r="I171">
        <f>ABS(Solieusap!I171)</f>
        <v>0.12026000000000001</v>
      </c>
      <c r="J171">
        <f>ABS(Solieusap!J171)</f>
        <v>3.3930000000000002E-2</v>
      </c>
      <c r="K171">
        <f>(Solieusap!K171)</f>
        <v>2.0045799999999998</v>
      </c>
      <c r="L171">
        <f>ABS(Solieusap!L171)</f>
        <v>3.0185</v>
      </c>
      <c r="M171">
        <f t="shared" si="2"/>
        <v>2.0045799999999998</v>
      </c>
    </row>
    <row r="172" spans="1:13">
      <c r="A172" s="3" t="s">
        <v>42</v>
      </c>
      <c r="B172">
        <v>1.5</v>
      </c>
      <c r="C172" s="3" t="s">
        <v>19</v>
      </c>
      <c r="D172" s="3" t="s">
        <v>20</v>
      </c>
      <c r="E172" s="3" t="s">
        <v>21</v>
      </c>
      <c r="F172">
        <f>ABS(Solieusap!F172)</f>
        <v>6.4829999999999997</v>
      </c>
      <c r="G172">
        <f>ABS(Solieusap!G172)</f>
        <v>3.0185</v>
      </c>
      <c r="H172">
        <f>ABS(Solieusap!H172)</f>
        <v>0.1353</v>
      </c>
      <c r="I172">
        <f>ABS(Solieusap!I172)</f>
        <v>0.12026000000000001</v>
      </c>
      <c r="J172">
        <f>ABS(Solieusap!J172)</f>
        <v>4.2100000000000002E-3</v>
      </c>
      <c r="K172">
        <f>(Solieusap!K172)</f>
        <v>0.56259000000000003</v>
      </c>
      <c r="L172">
        <f>ABS(Solieusap!L172)</f>
        <v>3.0185</v>
      </c>
      <c r="M172">
        <f t="shared" si="2"/>
        <v>0.56259000000000003</v>
      </c>
    </row>
    <row r="173" spans="1:13">
      <c r="A173" s="3" t="s">
        <v>42</v>
      </c>
      <c r="B173">
        <v>2</v>
      </c>
      <c r="C173" s="3" t="s">
        <v>19</v>
      </c>
      <c r="D173" s="3" t="s">
        <v>20</v>
      </c>
      <c r="E173" s="3" t="s">
        <v>21</v>
      </c>
      <c r="F173">
        <f>ABS(Solieusap!F173)</f>
        <v>6.4829999999999997</v>
      </c>
      <c r="G173">
        <f>ABS(Solieusap!G173)</f>
        <v>3.0185</v>
      </c>
      <c r="H173">
        <f>ABS(Solieusap!H173)</f>
        <v>0.1353</v>
      </c>
      <c r="I173">
        <f>ABS(Solieusap!I173)</f>
        <v>0.12026000000000001</v>
      </c>
      <c r="J173">
        <f>ABS(Solieusap!J173)</f>
        <v>6.13E-3</v>
      </c>
      <c r="K173">
        <f>(Solieusap!K173)</f>
        <v>0.18776999999999999</v>
      </c>
      <c r="L173">
        <f>ABS(Solieusap!L173)</f>
        <v>3.0185</v>
      </c>
      <c r="M173">
        <f t="shared" si="2"/>
        <v>0.18776999999999999</v>
      </c>
    </row>
    <row r="174" spans="1:13">
      <c r="A174" s="3" t="s">
        <v>42</v>
      </c>
      <c r="B174">
        <v>0</v>
      </c>
      <c r="C174" s="3" t="s">
        <v>19</v>
      </c>
      <c r="D174" s="3" t="s">
        <v>20</v>
      </c>
      <c r="E174" s="3" t="s">
        <v>23</v>
      </c>
      <c r="F174">
        <f>ABS(Solieusap!F174)</f>
        <v>0.48330000000000001</v>
      </c>
      <c r="G174">
        <f>ABS(Solieusap!G174)</f>
        <v>3.0831</v>
      </c>
      <c r="H174">
        <f>ABS(Solieusap!H174)</f>
        <v>6.0600000000000001E-2</v>
      </c>
      <c r="I174">
        <f>ABS(Solieusap!I174)</f>
        <v>7.9020000000000007E-2</v>
      </c>
      <c r="J174">
        <f>ABS(Solieusap!J174)</f>
        <v>3.3070000000000002E-2</v>
      </c>
      <c r="K174">
        <f>(Solieusap!K174)</f>
        <v>-1.1634199999999999</v>
      </c>
      <c r="L174">
        <f>ABS(Solieusap!L174)</f>
        <v>3.0831</v>
      </c>
      <c r="M174">
        <f t="shared" si="2"/>
        <v>-1.1634199999999999</v>
      </c>
    </row>
    <row r="175" spans="1:13">
      <c r="A175" s="3" t="s">
        <v>42</v>
      </c>
      <c r="B175">
        <v>0.5</v>
      </c>
      <c r="C175" s="3" t="s">
        <v>19</v>
      </c>
      <c r="D175" s="3" t="s">
        <v>20</v>
      </c>
      <c r="E175" s="3" t="s">
        <v>23</v>
      </c>
      <c r="F175">
        <f>ABS(Solieusap!F175)</f>
        <v>0.48330000000000001</v>
      </c>
      <c r="G175">
        <f>ABS(Solieusap!G175)</f>
        <v>3.0831</v>
      </c>
      <c r="H175">
        <f>ABS(Solieusap!H175)</f>
        <v>6.0600000000000001E-2</v>
      </c>
      <c r="I175">
        <f>ABS(Solieusap!I175)</f>
        <v>7.9020000000000007E-2</v>
      </c>
      <c r="J175">
        <f>ABS(Solieusap!J175)</f>
        <v>2.9099999999999998E-3</v>
      </c>
      <c r="K175">
        <f>(Solieusap!K175)</f>
        <v>-0.10201</v>
      </c>
      <c r="L175">
        <f>ABS(Solieusap!L175)</f>
        <v>3.0831</v>
      </c>
      <c r="M175">
        <f t="shared" si="2"/>
        <v>-0.10201</v>
      </c>
    </row>
    <row r="176" spans="1:13">
      <c r="A176" s="3" t="s">
        <v>42</v>
      </c>
      <c r="B176">
        <v>1</v>
      </c>
      <c r="C176" s="3" t="s">
        <v>19</v>
      </c>
      <c r="D176" s="3" t="s">
        <v>20</v>
      </c>
      <c r="E176" s="3" t="s">
        <v>23</v>
      </c>
      <c r="F176">
        <f>ABS(Solieusap!F176)</f>
        <v>0.48330000000000001</v>
      </c>
      <c r="G176">
        <f>ABS(Solieusap!G176)</f>
        <v>3.0831</v>
      </c>
      <c r="H176">
        <f>ABS(Solieusap!H176)</f>
        <v>6.0600000000000001E-2</v>
      </c>
      <c r="I176">
        <f>ABS(Solieusap!I176)</f>
        <v>7.9020000000000007E-2</v>
      </c>
      <c r="J176">
        <f>ABS(Solieusap!J176)</f>
        <v>5.1000000000000004E-3</v>
      </c>
      <c r="K176">
        <f>(Solieusap!K176)</f>
        <v>5.7000000000000002E-2</v>
      </c>
      <c r="L176">
        <f>ABS(Solieusap!L176)</f>
        <v>3.0831</v>
      </c>
      <c r="M176">
        <f t="shared" si="2"/>
        <v>5.7000000000000002E-2</v>
      </c>
    </row>
    <row r="177" spans="1:13">
      <c r="A177" s="3" t="s">
        <v>42</v>
      </c>
      <c r="B177">
        <v>1</v>
      </c>
      <c r="C177" s="3" t="s">
        <v>19</v>
      </c>
      <c r="D177" s="3" t="s">
        <v>20</v>
      </c>
      <c r="E177" s="3" t="s">
        <v>23</v>
      </c>
      <c r="F177">
        <f>ABS(Solieusap!F177)</f>
        <v>0.47410000000000002</v>
      </c>
      <c r="G177">
        <f>ABS(Solieusap!G177)</f>
        <v>8.5099999999999995E-2</v>
      </c>
      <c r="H177">
        <f>ABS(Solieusap!H177)</f>
        <v>2.3999999999999998E-3</v>
      </c>
      <c r="I177">
        <f>ABS(Solieusap!I177)</f>
        <v>5.3200000000000001E-3</v>
      </c>
      <c r="J177">
        <f>ABS(Solieusap!J177)</f>
        <v>3.7100000000000002E-3</v>
      </c>
      <c r="K177">
        <f>(Solieusap!K177)</f>
        <v>2.2610000000000002E-2</v>
      </c>
      <c r="L177">
        <f>ABS(Solieusap!L177)</f>
        <v>8.5099999999999995E-2</v>
      </c>
      <c r="M177">
        <f t="shared" si="2"/>
        <v>2.2610000000000002E-2</v>
      </c>
    </row>
    <row r="178" spans="1:13">
      <c r="A178" s="3" t="s">
        <v>42</v>
      </c>
      <c r="B178">
        <v>1.5</v>
      </c>
      <c r="C178" s="3" t="s">
        <v>19</v>
      </c>
      <c r="D178" s="3" t="s">
        <v>20</v>
      </c>
      <c r="E178" s="3" t="s">
        <v>23</v>
      </c>
      <c r="F178">
        <f>ABS(Solieusap!F178)</f>
        <v>0.47410000000000002</v>
      </c>
      <c r="G178">
        <f>ABS(Solieusap!G178)</f>
        <v>8.5099999999999995E-2</v>
      </c>
      <c r="H178">
        <f>ABS(Solieusap!H178)</f>
        <v>2.3999999999999998E-3</v>
      </c>
      <c r="I178">
        <f>ABS(Solieusap!I178)</f>
        <v>5.3200000000000001E-3</v>
      </c>
      <c r="J178">
        <f>ABS(Solieusap!J178)</f>
        <v>3.925E-2</v>
      </c>
      <c r="K178">
        <f>(Solieusap!K178)</f>
        <v>-5.604E-2</v>
      </c>
      <c r="L178">
        <f>ABS(Solieusap!L178)</f>
        <v>8.5099999999999995E-2</v>
      </c>
      <c r="M178">
        <f t="shared" si="2"/>
        <v>-5.604E-2</v>
      </c>
    </row>
    <row r="179" spans="1:13">
      <c r="A179" s="3" t="s">
        <v>42</v>
      </c>
      <c r="B179">
        <v>2</v>
      </c>
      <c r="C179" s="3" t="s">
        <v>19</v>
      </c>
      <c r="D179" s="3" t="s">
        <v>20</v>
      </c>
      <c r="E179" s="3" t="s">
        <v>23</v>
      </c>
      <c r="F179">
        <f>ABS(Solieusap!F179)</f>
        <v>0.47410000000000002</v>
      </c>
      <c r="G179">
        <f>ABS(Solieusap!G179)</f>
        <v>8.5099999999999995E-2</v>
      </c>
      <c r="H179">
        <f>ABS(Solieusap!H179)</f>
        <v>2.3999999999999998E-3</v>
      </c>
      <c r="I179">
        <f>ABS(Solieusap!I179)</f>
        <v>5.3200000000000001E-3</v>
      </c>
      <c r="J179">
        <f>ABS(Solieusap!J179)</f>
        <v>0.10691000000000001</v>
      </c>
      <c r="K179">
        <f>(Solieusap!K179)</f>
        <v>-1.05643</v>
      </c>
      <c r="L179">
        <f>ABS(Solieusap!L179)</f>
        <v>8.5099999999999995E-2</v>
      </c>
      <c r="M179">
        <f t="shared" si="2"/>
        <v>-1.05643</v>
      </c>
    </row>
    <row r="180" spans="1:13" s="14" customFormat="1">
      <c r="A180" s="13" t="s">
        <v>45</v>
      </c>
      <c r="B180" s="14">
        <v>0</v>
      </c>
      <c r="C180" s="13" t="s">
        <v>19</v>
      </c>
      <c r="D180" s="13" t="s">
        <v>20</v>
      </c>
      <c r="E180" s="13" t="s">
        <v>21</v>
      </c>
      <c r="F180">
        <f>ABS(Solieusap!F180)</f>
        <v>6.4638999999999998</v>
      </c>
      <c r="G180">
        <f>ABS(Solieusap!G180)</f>
        <v>4.5600000000000002E-2</v>
      </c>
      <c r="H180">
        <f>ABS(Solieusap!H180)</f>
        <v>9.9980000000000002E-5</v>
      </c>
      <c r="I180">
        <f>ABS(Solieusap!I180)</f>
        <v>1.7940000000000001E-2</v>
      </c>
      <c r="J180">
        <f>ABS(Solieusap!J180)</f>
        <v>6.8100000000000001E-3</v>
      </c>
      <c r="K180">
        <f>(Solieusap!K180)</f>
        <v>0.12672</v>
      </c>
      <c r="L180">
        <f>ABS(Solieusap!L180)</f>
        <v>4.5600000000000002E-2</v>
      </c>
      <c r="M180">
        <f t="shared" si="2"/>
        <v>0.12672</v>
      </c>
    </row>
    <row r="181" spans="1:13" s="14" customFormat="1">
      <c r="A181" s="13" t="s">
        <v>45</v>
      </c>
      <c r="B181" s="14">
        <v>0.5</v>
      </c>
      <c r="C181" s="13" t="s">
        <v>19</v>
      </c>
      <c r="D181" s="13" t="s">
        <v>20</v>
      </c>
      <c r="E181" s="13" t="s">
        <v>21</v>
      </c>
      <c r="F181">
        <f>ABS(Solieusap!F181)</f>
        <v>6.4638999999999998</v>
      </c>
      <c r="G181">
        <f>ABS(Solieusap!G181)</f>
        <v>4.5600000000000002E-2</v>
      </c>
      <c r="H181">
        <f>ABS(Solieusap!H181)</f>
        <v>9.9980000000000002E-5</v>
      </c>
      <c r="I181">
        <f>ABS(Solieusap!I181)</f>
        <v>1.7940000000000001E-2</v>
      </c>
      <c r="J181">
        <f>ABS(Solieusap!J181)</f>
        <v>6.7600000000000004E-3</v>
      </c>
      <c r="K181">
        <f>(Solieusap!K181)</f>
        <v>0.10544000000000001</v>
      </c>
      <c r="L181">
        <f>ABS(Solieusap!L181)</f>
        <v>4.5600000000000002E-2</v>
      </c>
      <c r="M181">
        <f t="shared" si="2"/>
        <v>0.10544000000000001</v>
      </c>
    </row>
    <row r="182" spans="1:13" s="14" customFormat="1">
      <c r="A182" s="13" t="s">
        <v>45</v>
      </c>
      <c r="B182" s="14">
        <v>1</v>
      </c>
      <c r="C182" s="13" t="s">
        <v>19</v>
      </c>
      <c r="D182" s="13" t="s">
        <v>20</v>
      </c>
      <c r="E182" s="13" t="s">
        <v>21</v>
      </c>
      <c r="F182">
        <f>ABS(Solieusap!F182)</f>
        <v>6.4638999999999998</v>
      </c>
      <c r="G182">
        <f>ABS(Solieusap!G182)</f>
        <v>4.5600000000000002E-2</v>
      </c>
      <c r="H182">
        <f>ABS(Solieusap!H182)</f>
        <v>9.9980000000000002E-5</v>
      </c>
      <c r="I182">
        <f>ABS(Solieusap!I182)</f>
        <v>1.7940000000000001E-2</v>
      </c>
      <c r="J182">
        <f>ABS(Solieusap!J182)</f>
        <v>6.7099999999999998E-3</v>
      </c>
      <c r="K182">
        <f>(Solieusap!K182)</f>
        <v>8.4169999999999995E-2</v>
      </c>
      <c r="L182">
        <f>ABS(Solieusap!L182)</f>
        <v>4.5600000000000002E-2</v>
      </c>
      <c r="M182">
        <f t="shared" si="2"/>
        <v>8.4169999999999995E-2</v>
      </c>
    </row>
    <row r="183" spans="1:13" s="14" customFormat="1">
      <c r="A183" s="13" t="s">
        <v>45</v>
      </c>
      <c r="B183" s="14">
        <v>1.5</v>
      </c>
      <c r="C183" s="13" t="s">
        <v>19</v>
      </c>
      <c r="D183" s="13" t="s">
        <v>20</v>
      </c>
      <c r="E183" s="13" t="s">
        <v>21</v>
      </c>
      <c r="F183">
        <f>ABS(Solieusap!F183)</f>
        <v>6.4638999999999998</v>
      </c>
      <c r="G183">
        <f>ABS(Solieusap!G183)</f>
        <v>4.5600000000000002E-2</v>
      </c>
      <c r="H183">
        <f>ABS(Solieusap!H183)</f>
        <v>9.9980000000000002E-5</v>
      </c>
      <c r="I183">
        <f>ABS(Solieusap!I183)</f>
        <v>1.7940000000000001E-2</v>
      </c>
      <c r="J183">
        <f>ABS(Solieusap!J183)</f>
        <v>6.6600000000000001E-3</v>
      </c>
      <c r="K183">
        <f>(Solieusap!K183)</f>
        <v>6.2890000000000001E-2</v>
      </c>
      <c r="L183">
        <f>ABS(Solieusap!L183)</f>
        <v>4.5600000000000002E-2</v>
      </c>
      <c r="M183">
        <f t="shared" si="2"/>
        <v>6.2890000000000001E-2</v>
      </c>
    </row>
    <row r="184" spans="1:13" s="14" customFormat="1">
      <c r="A184" s="13" t="s">
        <v>45</v>
      </c>
      <c r="B184" s="14">
        <v>2</v>
      </c>
      <c r="C184" s="13" t="s">
        <v>19</v>
      </c>
      <c r="D184" s="13" t="s">
        <v>20</v>
      </c>
      <c r="E184" s="13" t="s">
        <v>21</v>
      </c>
      <c r="F184">
        <f>ABS(Solieusap!F184)</f>
        <v>6.4638999999999998</v>
      </c>
      <c r="G184">
        <f>ABS(Solieusap!G184)</f>
        <v>4.5600000000000002E-2</v>
      </c>
      <c r="H184">
        <f>ABS(Solieusap!H184)</f>
        <v>9.9980000000000002E-5</v>
      </c>
      <c r="I184">
        <f>ABS(Solieusap!I184)</f>
        <v>1.7940000000000001E-2</v>
      </c>
      <c r="J184">
        <f>ABS(Solieusap!J184)</f>
        <v>1.506E-2</v>
      </c>
      <c r="K184">
        <f>(Solieusap!K184)</f>
        <v>4.1619999999999997E-2</v>
      </c>
      <c r="L184">
        <f>ABS(Solieusap!L184)</f>
        <v>4.5600000000000002E-2</v>
      </c>
      <c r="M184">
        <f t="shared" si="2"/>
        <v>4.1619999999999997E-2</v>
      </c>
    </row>
    <row r="185" spans="1:13" s="14" customFormat="1">
      <c r="A185" s="13" t="s">
        <v>45</v>
      </c>
      <c r="B185" s="14">
        <v>2.5</v>
      </c>
      <c r="C185" s="13" t="s">
        <v>19</v>
      </c>
      <c r="D185" s="13" t="s">
        <v>20</v>
      </c>
      <c r="E185" s="13" t="s">
        <v>21</v>
      </c>
      <c r="F185">
        <f>ABS(Solieusap!F185)</f>
        <v>6.4638999999999998</v>
      </c>
      <c r="G185">
        <f>ABS(Solieusap!G185)</f>
        <v>4.5600000000000002E-2</v>
      </c>
      <c r="H185">
        <f>ABS(Solieusap!H185)</f>
        <v>9.9980000000000002E-5</v>
      </c>
      <c r="I185">
        <f>ABS(Solieusap!I185)</f>
        <v>1.7940000000000001E-2</v>
      </c>
      <c r="J185">
        <f>ABS(Solieusap!J185)</f>
        <v>5.2089999999999997E-2</v>
      </c>
      <c r="K185">
        <f>(Solieusap!K185)</f>
        <v>0.19783000000000001</v>
      </c>
      <c r="L185">
        <f>ABS(Solieusap!L185)</f>
        <v>4.5600000000000002E-2</v>
      </c>
      <c r="M185">
        <f t="shared" si="2"/>
        <v>0.19783000000000001</v>
      </c>
    </row>
    <row r="186" spans="1:13" s="14" customFormat="1">
      <c r="A186" s="13" t="s">
        <v>45</v>
      </c>
      <c r="B186" s="14">
        <v>3</v>
      </c>
      <c r="C186" s="13" t="s">
        <v>19</v>
      </c>
      <c r="D186" s="13" t="s">
        <v>20</v>
      </c>
      <c r="E186" s="13" t="s">
        <v>21</v>
      </c>
      <c r="F186">
        <f>ABS(Solieusap!F186)</f>
        <v>6.4638999999999998</v>
      </c>
      <c r="G186">
        <f>ABS(Solieusap!G186)</f>
        <v>4.5600000000000002E-2</v>
      </c>
      <c r="H186">
        <f>ABS(Solieusap!H186)</f>
        <v>9.9980000000000002E-5</v>
      </c>
      <c r="I186">
        <f>ABS(Solieusap!I186)</f>
        <v>1.7940000000000001E-2</v>
      </c>
      <c r="J186">
        <f>ABS(Solieusap!J186)</f>
        <v>9.239E-2</v>
      </c>
      <c r="K186">
        <f>(Solieusap!K186)</f>
        <v>0.44607999999999998</v>
      </c>
      <c r="L186">
        <f>ABS(Solieusap!L186)</f>
        <v>4.5600000000000002E-2</v>
      </c>
      <c r="M186">
        <f t="shared" si="2"/>
        <v>0.44607999999999998</v>
      </c>
    </row>
    <row r="187" spans="1:13" s="14" customFormat="1">
      <c r="A187" s="13" t="s">
        <v>45</v>
      </c>
      <c r="B187" s="14">
        <v>3.5</v>
      </c>
      <c r="C187" s="13" t="s">
        <v>19</v>
      </c>
      <c r="D187" s="13" t="s">
        <v>20</v>
      </c>
      <c r="E187" s="13" t="s">
        <v>21</v>
      </c>
      <c r="F187">
        <f>ABS(Solieusap!F187)</f>
        <v>6.4638999999999998</v>
      </c>
      <c r="G187">
        <f>ABS(Solieusap!G187)</f>
        <v>4.5600000000000002E-2</v>
      </c>
      <c r="H187">
        <f>ABS(Solieusap!H187)</f>
        <v>9.9980000000000002E-5</v>
      </c>
      <c r="I187">
        <f>ABS(Solieusap!I187)</f>
        <v>1.7940000000000001E-2</v>
      </c>
      <c r="J187">
        <f>ABS(Solieusap!J187)</f>
        <v>0.13269</v>
      </c>
      <c r="K187">
        <f>(Solieusap!K187)</f>
        <v>0.69433999999999996</v>
      </c>
      <c r="L187">
        <f>ABS(Solieusap!L187)</f>
        <v>4.5600000000000002E-2</v>
      </c>
      <c r="M187">
        <f t="shared" si="2"/>
        <v>0.69433999999999996</v>
      </c>
    </row>
    <row r="188" spans="1:13" s="14" customFormat="1">
      <c r="A188" s="13" t="s">
        <v>45</v>
      </c>
      <c r="B188" s="14">
        <v>4</v>
      </c>
      <c r="C188" s="13" t="s">
        <v>19</v>
      </c>
      <c r="D188" s="13" t="s">
        <v>20</v>
      </c>
      <c r="E188" s="13" t="s">
        <v>21</v>
      </c>
      <c r="F188">
        <f>ABS(Solieusap!F188)</f>
        <v>6.4638999999999998</v>
      </c>
      <c r="G188">
        <f>ABS(Solieusap!G188)</f>
        <v>4.5600000000000002E-2</v>
      </c>
      <c r="H188">
        <f>ABS(Solieusap!H188)</f>
        <v>9.9980000000000002E-5</v>
      </c>
      <c r="I188">
        <f>ABS(Solieusap!I188)</f>
        <v>1.7940000000000001E-2</v>
      </c>
      <c r="J188">
        <f>ABS(Solieusap!J188)</f>
        <v>0.17299</v>
      </c>
      <c r="K188">
        <f>(Solieusap!K188)</f>
        <v>0.94259000000000004</v>
      </c>
      <c r="L188">
        <f>ABS(Solieusap!L188)</f>
        <v>4.5600000000000002E-2</v>
      </c>
      <c r="M188">
        <f t="shared" si="2"/>
        <v>0.94259000000000004</v>
      </c>
    </row>
    <row r="189" spans="1:13" s="14" customFormat="1">
      <c r="A189" s="13" t="s">
        <v>45</v>
      </c>
      <c r="B189" s="14">
        <v>0</v>
      </c>
      <c r="C189" s="13" t="s">
        <v>19</v>
      </c>
      <c r="D189" s="13" t="s">
        <v>20</v>
      </c>
      <c r="E189" s="13" t="s">
        <v>23</v>
      </c>
      <c r="F189">
        <f>ABS(Solieusap!F189)</f>
        <v>0.53420000000000001</v>
      </c>
      <c r="G189">
        <f>ABS(Solieusap!G189)</f>
        <v>0.4965</v>
      </c>
      <c r="H189">
        <f>ABS(Solieusap!H189)</f>
        <v>8.0600000000000005E-2</v>
      </c>
      <c r="I189">
        <f>ABS(Solieusap!I189)</f>
        <v>5.1700000000000001E-3</v>
      </c>
      <c r="J189">
        <f>ABS(Solieusap!J189)</f>
        <v>0.14940000000000001</v>
      </c>
      <c r="K189">
        <f>(Solieusap!K189)</f>
        <v>-1.0434300000000001</v>
      </c>
      <c r="L189">
        <f>ABS(Solieusap!L189)</f>
        <v>0.4965</v>
      </c>
      <c r="M189">
        <f t="shared" si="2"/>
        <v>-1.0434300000000001</v>
      </c>
    </row>
    <row r="190" spans="1:13" s="14" customFormat="1">
      <c r="A190" s="13" t="s">
        <v>45</v>
      </c>
      <c r="B190" s="14">
        <v>0.5</v>
      </c>
      <c r="C190" s="13" t="s">
        <v>19</v>
      </c>
      <c r="D190" s="13" t="s">
        <v>20</v>
      </c>
      <c r="E190" s="13" t="s">
        <v>23</v>
      </c>
      <c r="F190">
        <f>ABS(Solieusap!F190)</f>
        <v>0.53420000000000001</v>
      </c>
      <c r="G190">
        <f>ABS(Solieusap!G190)</f>
        <v>0.4965</v>
      </c>
      <c r="H190">
        <f>ABS(Solieusap!H190)</f>
        <v>8.0600000000000005E-2</v>
      </c>
      <c r="I190">
        <f>ABS(Solieusap!I190)</f>
        <v>5.1700000000000001E-3</v>
      </c>
      <c r="J190">
        <f>ABS(Solieusap!J190)</f>
        <v>0.1091</v>
      </c>
      <c r="K190">
        <f>(Solieusap!K190)</f>
        <v>-0.79518</v>
      </c>
      <c r="L190">
        <f>ABS(Solieusap!L190)</f>
        <v>0.4965</v>
      </c>
      <c r="M190">
        <f t="shared" si="2"/>
        <v>-0.79518</v>
      </c>
    </row>
    <row r="191" spans="1:13" s="14" customFormat="1">
      <c r="A191" s="13" t="s">
        <v>45</v>
      </c>
      <c r="B191" s="14">
        <v>1</v>
      </c>
      <c r="C191" s="13" t="s">
        <v>19</v>
      </c>
      <c r="D191" s="13" t="s">
        <v>20</v>
      </c>
      <c r="E191" s="13" t="s">
        <v>23</v>
      </c>
      <c r="F191">
        <f>ABS(Solieusap!F191)</f>
        <v>0.53420000000000001</v>
      </c>
      <c r="G191">
        <f>ABS(Solieusap!G191)</f>
        <v>0.4965</v>
      </c>
      <c r="H191">
        <f>ABS(Solieusap!H191)</f>
        <v>8.0600000000000005E-2</v>
      </c>
      <c r="I191">
        <f>ABS(Solieusap!I191)</f>
        <v>5.1700000000000001E-3</v>
      </c>
      <c r="J191">
        <f>ABS(Solieusap!J191)</f>
        <v>6.88E-2</v>
      </c>
      <c r="K191">
        <f>(Solieusap!K191)</f>
        <v>-0.54693000000000003</v>
      </c>
      <c r="L191">
        <f>ABS(Solieusap!L191)</f>
        <v>0.4965</v>
      </c>
      <c r="M191">
        <f t="shared" si="2"/>
        <v>-0.54693000000000003</v>
      </c>
    </row>
    <row r="192" spans="1:13" s="14" customFormat="1">
      <c r="A192" s="13" t="s">
        <v>45</v>
      </c>
      <c r="B192" s="14">
        <v>1.5</v>
      </c>
      <c r="C192" s="13" t="s">
        <v>19</v>
      </c>
      <c r="D192" s="13" t="s">
        <v>20</v>
      </c>
      <c r="E192" s="13" t="s">
        <v>23</v>
      </c>
      <c r="F192">
        <f>ABS(Solieusap!F192)</f>
        <v>0.53420000000000001</v>
      </c>
      <c r="G192">
        <f>ABS(Solieusap!G192)</f>
        <v>0.4965</v>
      </c>
      <c r="H192">
        <f>ABS(Solieusap!H192)</f>
        <v>8.0600000000000005E-2</v>
      </c>
      <c r="I192">
        <f>ABS(Solieusap!I192)</f>
        <v>5.1700000000000001E-3</v>
      </c>
      <c r="J192">
        <f>ABS(Solieusap!J192)</f>
        <v>2.8500000000000001E-2</v>
      </c>
      <c r="K192">
        <f>(Solieusap!K192)</f>
        <v>-0.29866999999999999</v>
      </c>
      <c r="L192">
        <f>ABS(Solieusap!L192)</f>
        <v>0.4965</v>
      </c>
      <c r="M192">
        <f t="shared" si="2"/>
        <v>-0.29866999999999999</v>
      </c>
    </row>
    <row r="193" spans="1:13" s="14" customFormat="1">
      <c r="A193" s="13" t="s">
        <v>45</v>
      </c>
      <c r="B193" s="14">
        <v>2</v>
      </c>
      <c r="C193" s="13" t="s">
        <v>19</v>
      </c>
      <c r="D193" s="13" t="s">
        <v>20</v>
      </c>
      <c r="E193" s="13" t="s">
        <v>23</v>
      </c>
      <c r="F193">
        <f>ABS(Solieusap!F193)</f>
        <v>0.53420000000000001</v>
      </c>
      <c r="G193">
        <f>ABS(Solieusap!G193)</f>
        <v>0.4965</v>
      </c>
      <c r="H193">
        <f>ABS(Solieusap!H193)</f>
        <v>8.0600000000000005E-2</v>
      </c>
      <c r="I193">
        <f>ABS(Solieusap!I193)</f>
        <v>5.1700000000000001E-3</v>
      </c>
      <c r="J193">
        <f>ABS(Solieusap!J193)</f>
        <v>8.4999999999999995E-4</v>
      </c>
      <c r="K193">
        <f>(Solieusap!K193)</f>
        <v>-5.042E-2</v>
      </c>
      <c r="L193">
        <f>ABS(Solieusap!L193)</f>
        <v>0.4965</v>
      </c>
      <c r="M193">
        <f t="shared" si="2"/>
        <v>-5.042E-2</v>
      </c>
    </row>
    <row r="194" spans="1:13" s="14" customFormat="1">
      <c r="A194" s="13" t="s">
        <v>45</v>
      </c>
      <c r="B194" s="14">
        <v>2.5</v>
      </c>
      <c r="C194" s="13" t="s">
        <v>19</v>
      </c>
      <c r="D194" s="13" t="s">
        <v>20</v>
      </c>
      <c r="E194" s="13" t="s">
        <v>23</v>
      </c>
      <c r="F194">
        <f>ABS(Solieusap!F194)</f>
        <v>0.53420000000000001</v>
      </c>
      <c r="G194">
        <f>ABS(Solieusap!G194)</f>
        <v>0.4965</v>
      </c>
      <c r="H194">
        <f>ABS(Solieusap!H194)</f>
        <v>8.0600000000000005E-2</v>
      </c>
      <c r="I194">
        <f>ABS(Solieusap!I194)</f>
        <v>5.1700000000000001E-3</v>
      </c>
      <c r="J194">
        <f>ABS(Solieusap!J194)</f>
        <v>4.2999999999999999E-4</v>
      </c>
      <c r="K194">
        <f>(Solieusap!K194)</f>
        <v>2.5699999999999998E-3</v>
      </c>
      <c r="L194">
        <f>ABS(Solieusap!L194)</f>
        <v>0.4965</v>
      </c>
      <c r="M194">
        <f t="shared" si="2"/>
        <v>2.5699999999999998E-3</v>
      </c>
    </row>
    <row r="195" spans="1:13" s="14" customFormat="1">
      <c r="A195" s="13" t="s">
        <v>45</v>
      </c>
      <c r="B195" s="14">
        <v>3</v>
      </c>
      <c r="C195" s="13" t="s">
        <v>19</v>
      </c>
      <c r="D195" s="13" t="s">
        <v>20</v>
      </c>
      <c r="E195" s="13" t="s">
        <v>23</v>
      </c>
      <c r="F195">
        <f>ABS(Solieusap!F195)</f>
        <v>0.53420000000000001</v>
      </c>
      <c r="G195">
        <f>ABS(Solieusap!G195)</f>
        <v>0.4965</v>
      </c>
      <c r="H195">
        <f>ABS(Solieusap!H195)</f>
        <v>8.0600000000000005E-2</v>
      </c>
      <c r="I195">
        <f>ABS(Solieusap!I195)</f>
        <v>5.1700000000000001E-3</v>
      </c>
      <c r="J195">
        <f>ABS(Solieusap!J195)</f>
        <v>1.7099999999999999E-3</v>
      </c>
      <c r="K195">
        <f>(Solieusap!K195)</f>
        <v>-2.0240000000000001E-2</v>
      </c>
      <c r="L195">
        <f>ABS(Solieusap!L195)</f>
        <v>0.4965</v>
      </c>
      <c r="M195">
        <f t="shared" si="2"/>
        <v>-2.0240000000000001E-2</v>
      </c>
    </row>
    <row r="196" spans="1:13" s="14" customFormat="1">
      <c r="A196" s="13" t="s">
        <v>45</v>
      </c>
      <c r="B196" s="14">
        <v>3.5</v>
      </c>
      <c r="C196" s="13" t="s">
        <v>19</v>
      </c>
      <c r="D196" s="13" t="s">
        <v>20</v>
      </c>
      <c r="E196" s="13" t="s">
        <v>23</v>
      </c>
      <c r="F196">
        <f>ABS(Solieusap!F196)</f>
        <v>0.53420000000000001</v>
      </c>
      <c r="G196">
        <f>ABS(Solieusap!G196)</f>
        <v>0.4965</v>
      </c>
      <c r="H196">
        <f>ABS(Solieusap!H196)</f>
        <v>8.0600000000000005E-2</v>
      </c>
      <c r="I196">
        <f>ABS(Solieusap!I196)</f>
        <v>5.1700000000000001E-3</v>
      </c>
      <c r="J196">
        <f>ABS(Solieusap!J196)</f>
        <v>2.99E-3</v>
      </c>
      <c r="K196">
        <f>(Solieusap!K196)</f>
        <v>-4.3060000000000001E-2</v>
      </c>
      <c r="L196">
        <f>ABS(Solieusap!L196)</f>
        <v>0.4965</v>
      </c>
      <c r="M196">
        <f t="shared" si="2"/>
        <v>-4.3060000000000001E-2</v>
      </c>
    </row>
    <row r="197" spans="1:13" s="14" customFormat="1">
      <c r="A197" s="13" t="s">
        <v>45</v>
      </c>
      <c r="B197" s="14">
        <v>4</v>
      </c>
      <c r="C197" s="13" t="s">
        <v>19</v>
      </c>
      <c r="D197" s="13" t="s">
        <v>20</v>
      </c>
      <c r="E197" s="13" t="s">
        <v>23</v>
      </c>
      <c r="F197">
        <f>ABS(Solieusap!F197)</f>
        <v>0.53420000000000001</v>
      </c>
      <c r="G197">
        <f>ABS(Solieusap!G197)</f>
        <v>0.4965</v>
      </c>
      <c r="H197">
        <f>ABS(Solieusap!H197)</f>
        <v>8.0600000000000005E-2</v>
      </c>
      <c r="I197">
        <f>ABS(Solieusap!I197)</f>
        <v>5.1700000000000001E-3</v>
      </c>
      <c r="J197">
        <f>ABS(Solieusap!J197)</f>
        <v>4.2700000000000004E-3</v>
      </c>
      <c r="K197">
        <f>(Solieusap!K197)</f>
        <v>-6.5879999999999994E-2</v>
      </c>
      <c r="L197">
        <f>ABS(Solieusap!L197)</f>
        <v>0.4965</v>
      </c>
      <c r="M197">
        <f t="shared" ref="M197" si="3">K197</f>
        <v>-6.5879999999999994E-2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37AE-EA21-42D0-81EF-8C1E0DEF05AD}">
  <dimension ref="A1:J30"/>
  <sheetViews>
    <sheetView workbookViewId="0">
      <selection activeCell="G8" sqref="G8"/>
    </sheetView>
  </sheetViews>
  <sheetFormatPr defaultRowHeight="14.25"/>
  <cols>
    <col min="1" max="1" width="9.06640625" style="11"/>
    <col min="2" max="2" width="0" style="11" hidden="1" customWidth="1"/>
    <col min="3" max="5" width="9.06640625" style="28"/>
  </cols>
  <sheetData>
    <row r="1" spans="1:10" ht="18" thickBot="1">
      <c r="A1" s="90" t="s">
        <v>77</v>
      </c>
      <c r="B1" s="91"/>
      <c r="C1" s="91"/>
      <c r="D1" s="91"/>
      <c r="E1" s="91"/>
    </row>
    <row r="2" spans="1:10">
      <c r="A2" s="17" t="s">
        <v>72</v>
      </c>
      <c r="B2" s="18"/>
      <c r="C2" s="92" t="s">
        <v>73</v>
      </c>
      <c r="D2" s="93"/>
      <c r="E2" s="93"/>
    </row>
    <row r="3" spans="1:10">
      <c r="A3" s="19" t="s">
        <v>74</v>
      </c>
      <c r="B3" s="20"/>
      <c r="C3" s="24" t="s">
        <v>84</v>
      </c>
      <c r="D3" s="24" t="s">
        <v>78</v>
      </c>
      <c r="E3" s="25" t="s">
        <v>85</v>
      </c>
    </row>
    <row r="4" spans="1:10" ht="14.65" thickBot="1">
      <c r="A4" s="21" t="s">
        <v>75</v>
      </c>
      <c r="B4" s="22"/>
      <c r="C4" s="26" t="s">
        <v>76</v>
      </c>
      <c r="D4" s="26" t="s">
        <v>17</v>
      </c>
      <c r="E4" s="27" t="s">
        <v>17</v>
      </c>
      <c r="H4" t="s">
        <v>79</v>
      </c>
    </row>
    <row r="5" spans="1:10">
      <c r="A5" s="23" t="str">
        <f>Solieusap!A4</f>
        <v>35</v>
      </c>
      <c r="B5" s="11">
        <f>COUNTIF(Solieusap!A4:A200,A5)</f>
        <v>18</v>
      </c>
      <c r="C5" s="28">
        <f t="array" ref="C5">MAX((Solieu!$A$4:$A$4000=A5)*Solieu!$K$4:$K$4000)</f>
        <v>1.6101399999999999</v>
      </c>
      <c r="D5" s="28">
        <f t="array" ref="D5">MAX((Solieu!$A$4:$A$4000=A5)*Solieu!$G$4:$G$4000)</f>
        <v>3.3237999999999999</v>
      </c>
      <c r="E5" s="28">
        <f t="array" ref="E5">ABS(MIN((Solieu!$A$4:$A$4000=A5)*Solieu!$K$4:$K$4000))</f>
        <v>2.6185399999999999</v>
      </c>
      <c r="H5" t="s">
        <v>80</v>
      </c>
      <c r="I5" t="s">
        <v>81</v>
      </c>
      <c r="J5" t="s">
        <v>82</v>
      </c>
    </row>
    <row r="6" spans="1:10">
      <c r="A6" s="11" t="str">
        <f ca="1">INDIRECT("solieusap!A"&amp;B6)</f>
        <v>74</v>
      </c>
      <c r="B6" s="11">
        <f>B5+4</f>
        <v>22</v>
      </c>
      <c r="C6" s="28">
        <f t="array" aca="1" ref="C6" ca="1">MAX((Solieu!$A$4:$A$4000=A6)*Solieu!$K$4:$K$4000)</f>
        <v>0.99333000000000005</v>
      </c>
      <c r="D6" s="28">
        <f t="array" aca="1" ref="D6" ca="1">MAX((Solieu!$A$4:$A$4000=A6)*Solieu!$G$4:$G$4000)</f>
        <v>0.42570000000000002</v>
      </c>
      <c r="E6" s="28">
        <f t="array" aca="1" ref="E6" ca="1">ABS(MIN((Solieu!$A$4:$A$4000=A6)*Solieu!$K$4:$K$4000))</f>
        <v>1.0470900000000001</v>
      </c>
    </row>
    <row r="7" spans="1:10">
      <c r="A7" s="11" t="str">
        <f t="shared" ref="A7:A23" ca="1" si="0">INDIRECT("solieusap!A"&amp;B7)</f>
        <v>75</v>
      </c>
      <c r="B7" s="23">
        <f ca="1">COUNTIF(Solieusap!A4:A200,A6)+B6</f>
        <v>40</v>
      </c>
      <c r="C7" s="28">
        <f t="array" aca="1" ref="C7" ca="1">MAX((Solieu!$A$4:$A$4000=A7)*Solieu!$K$4:$K$4000)</f>
        <v>0.48161999999999999</v>
      </c>
      <c r="D7" s="28">
        <f t="array" aca="1" ref="D7" ca="1">MAX((Solieu!$A$4:$A$4000=A7)*Solieu!$G$4:$G$4000)</f>
        <v>0.64300000000000002</v>
      </c>
      <c r="E7" s="28">
        <f t="array" aca="1" ref="E7" ca="1">ABS(MIN((Solieu!$A$4:$A$4000=A7)*Solieu!$K$4:$K$4000))</f>
        <v>0.80440999999999996</v>
      </c>
    </row>
    <row r="8" spans="1:10">
      <c r="A8" s="11" t="str">
        <f t="shared" ca="1" si="0"/>
        <v>76</v>
      </c>
      <c r="B8" s="23">
        <f ca="1">COUNTIF(Solieusap!A5:A201,A7)+B7</f>
        <v>50</v>
      </c>
      <c r="C8" s="28">
        <f t="array" aca="1" ref="C8" ca="1">MAX((Solieu!$A$4:$A$4000=A8)*Solieu!$K$4:$K$4000)</f>
        <v>0.53749000000000002</v>
      </c>
      <c r="D8" s="28">
        <f t="array" aca="1" ref="D8" ca="1">MAX((Solieu!$A$4:$A$4000=A8)*Solieu!$G$4:$G$4000)</f>
        <v>1.8341000000000001</v>
      </c>
      <c r="E8" s="28">
        <f t="array" aca="1" ref="E8" ca="1">ABS(MIN((Solieu!$A$4:$A$4000=A8)*Solieu!$K$4:$K$4000))</f>
        <v>1.81976</v>
      </c>
      <c r="H8" t="str">
        <f t="array" ref="H8">H5:J5</f>
        <v>a</v>
      </c>
    </row>
    <row r="9" spans="1:10">
      <c r="A9" s="11" t="str">
        <f t="shared" ca="1" si="0"/>
        <v>103</v>
      </c>
      <c r="B9" s="23">
        <f ca="1">COUNTIF(Solieusap!A6:A202,A8)+B8</f>
        <v>68</v>
      </c>
      <c r="C9" s="28">
        <f t="array" aca="1" ref="C9" ca="1">MAX((Solieu!$A$4:$A$4000=A9)*Solieu!$K$4:$K$4000)</f>
        <v>1.51783</v>
      </c>
      <c r="D9" s="28">
        <f t="array" aca="1" ref="D9" ca="1">MAX((Solieu!$A$4:$A$4000=A9)*Solieu!$G$4:$G$4000)</f>
        <v>3.2090000000000001</v>
      </c>
      <c r="E9" s="28">
        <f t="array" aca="1" ref="E9" ca="1">ABS(MIN((Solieu!$A$4:$A$4000=A9)*Solieu!$K$4:$K$4000))</f>
        <v>2.4274200000000001</v>
      </c>
    </row>
    <row r="10" spans="1:10">
      <c r="A10" s="11" t="str">
        <f t="shared" ca="1" si="0"/>
        <v>136</v>
      </c>
      <c r="B10" s="23">
        <f ca="1">COUNTIF(Solieusap!A7:A203,A9)+B9</f>
        <v>86</v>
      </c>
      <c r="C10" s="28">
        <f t="array" aca="1" ref="C10" ca="1">MAX((Solieu!$A$4:$A$4000=A10)*Solieu!$K$4:$K$4000)</f>
        <v>0.76666000000000001</v>
      </c>
      <c r="D10" s="28">
        <f t="array" aca="1" ref="D10" ca="1">MAX((Solieu!$A$4:$A$4000=A10)*Solieu!$G$4:$G$4000)</f>
        <v>0.32919999999999999</v>
      </c>
      <c r="E10" s="28">
        <f t="array" aca="1" ref="E10" ca="1">ABS(MIN((Solieu!$A$4:$A$4000=A10)*Solieu!$K$4:$K$4000))</f>
        <v>0.80674999999999997</v>
      </c>
    </row>
    <row r="11" spans="1:10">
      <c r="A11" s="11" t="str">
        <f t="shared" ca="1" si="0"/>
        <v>137</v>
      </c>
      <c r="B11" s="23">
        <f ca="1">COUNTIF(Solieusap!A8:A204,A10)+B10</f>
        <v>104</v>
      </c>
      <c r="C11" s="28">
        <f t="array" aca="1" ref="C11" ca="1">MAX((Solieu!$A$4:$A$4000=A11)*Solieu!$K$4:$K$4000)</f>
        <v>0.35876000000000002</v>
      </c>
      <c r="D11" s="28">
        <f t="array" aca="1" ref="D11" ca="1">MAX((Solieu!$A$4:$A$4000=A11)*Solieu!$G$4:$G$4000)</f>
        <v>0.50839999999999996</v>
      </c>
      <c r="E11" s="28">
        <f t="array" aca="1" ref="E11" ca="1">ABS(MIN((Solieu!$A$4:$A$4000=A11)*Solieu!$K$4:$K$4000))</f>
        <v>0.67722000000000004</v>
      </c>
    </row>
    <row r="12" spans="1:10">
      <c r="A12" s="11" t="str">
        <f t="shared" ca="1" si="0"/>
        <v>138</v>
      </c>
      <c r="B12" s="23">
        <f ca="1">COUNTIF(Solieusap!A9:A205,A11)+B11</f>
        <v>114</v>
      </c>
      <c r="C12" s="28">
        <f t="array" aca="1" ref="C12" ca="1">MAX((Solieu!$A$4:$A$4000=A12)*Solieu!$K$4:$K$4000)</f>
        <v>0.52932999999999997</v>
      </c>
      <c r="D12" s="28">
        <f t="array" aca="1" ref="D12" ca="1">MAX((Solieu!$A$4:$A$4000=A12)*Solieu!$G$4:$G$4000)</f>
        <v>1.8108</v>
      </c>
      <c r="E12" s="28">
        <f t="array" aca="1" ref="E12" ca="1">ABS(MIN((Solieu!$A$4:$A$4000=A12)*Solieu!$K$4:$K$4000))</f>
        <v>1.7696099999999999</v>
      </c>
    </row>
    <row r="13" spans="1:10">
      <c r="A13" s="11" t="str">
        <f t="shared" ca="1" si="0"/>
        <v>264</v>
      </c>
      <c r="B13" s="23">
        <f ca="1">COUNTIF(Solieusap!A10:A206,A12)+B12</f>
        <v>132</v>
      </c>
      <c r="C13" s="28">
        <f t="array" aca="1" ref="C13" ca="1">MAX((Solieu!$A$4:$A$4000=A13)*Solieu!$K$4:$K$4000)</f>
        <v>0.16167999999999999</v>
      </c>
      <c r="D13" s="28">
        <f t="array" aca="1" ref="D13" ca="1">MAX((Solieu!$A$4:$A$4000=A13)*Solieu!$G$4:$G$4000)</f>
        <v>6.83E-2</v>
      </c>
      <c r="E13" s="28">
        <f t="array" aca="1" ref="E13" ca="1">ABS(MIN((Solieu!$A$4:$A$4000=A13)*Solieu!$K$4:$K$4000))</f>
        <v>0.11142000000000001</v>
      </c>
    </row>
    <row r="14" spans="1:10">
      <c r="A14" s="11" t="str">
        <f t="shared" ca="1" si="0"/>
        <v>302</v>
      </c>
      <c r="B14" s="23">
        <f ca="1">COUNTIF(Solieusap!A11:A207,A13)+B13</f>
        <v>150</v>
      </c>
      <c r="C14" s="28">
        <f t="array" aca="1" ref="C14" ca="1">MAX((Solieu!$A$4:$A$4000=A14)*Solieu!$K$4:$K$4000)</f>
        <v>0.37185000000000001</v>
      </c>
      <c r="D14" s="28">
        <f t="array" aca="1" ref="D14" ca="1">MAX((Solieu!$A$4:$A$4000=A14)*Solieu!$G$4:$G$4000)</f>
        <v>0.28949999999999998</v>
      </c>
      <c r="E14" s="28">
        <f t="array" aca="1" ref="E14" ca="1">ABS(MIN((Solieu!$A$4:$A$4000=A14)*Solieu!$K$4:$K$4000))</f>
        <v>0.78688000000000002</v>
      </c>
    </row>
    <row r="15" spans="1:10">
      <c r="A15" s="11" t="str">
        <f t="shared" ca="1" si="0"/>
        <v>303</v>
      </c>
      <c r="B15" s="23">
        <f ca="1">COUNTIF(Solieusap!A12:A208,A14)+B14</f>
        <v>168</v>
      </c>
      <c r="C15" s="28">
        <f t="array" aca="1" ref="C15" ca="1">MAX((Solieu!$A$4:$A$4000=A15)*Solieu!$K$4:$K$4000)</f>
        <v>2.0709200000000001</v>
      </c>
      <c r="D15" s="28">
        <f t="array" aca="1" ref="D15" ca="1">MAX((Solieu!$A$4:$A$4000=A15)*Solieu!$G$4:$G$4000)</f>
        <v>3.0831</v>
      </c>
      <c r="E15" s="28">
        <f t="array" aca="1" ref="E15" ca="1">ABS(MIN((Solieu!$A$4:$A$4000=A15)*Solieu!$K$4:$K$4000))</f>
        <v>1.1634199999999999</v>
      </c>
    </row>
    <row r="16" spans="1:10">
      <c r="A16" s="11" t="str">
        <f t="shared" ca="1" si="0"/>
        <v>304</v>
      </c>
      <c r="B16" s="23">
        <f ca="1">COUNTIF(Solieusap!A13:A209,A15)+B15</f>
        <v>180</v>
      </c>
      <c r="C16" s="28">
        <f t="array" aca="1" ref="C16" ca="1">MAX((Solieu!$A$4:$A$4000=A16)*Solieu!$K$4:$K$4000)</f>
        <v>0.94259000000000004</v>
      </c>
      <c r="D16" s="28">
        <f t="array" aca="1" ref="D16" ca="1">MAX((Solieu!$A$4:$A$4000=A16)*Solieu!$G$4:$G$4000)</f>
        <v>0.4965</v>
      </c>
      <c r="E16" s="28">
        <f t="array" aca="1" ref="E16" ca="1">ABS(MIN((Solieu!$A$4:$A$4000=A16)*Solieu!$K$4:$K$4000))</f>
        <v>1.0434300000000001</v>
      </c>
    </row>
    <row r="17" spans="1:4">
      <c r="A17" s="11">
        <f t="shared" ca="1" si="0"/>
        <v>0</v>
      </c>
      <c r="B17" s="23">
        <f ca="1">COUNTIF(Solieusap!A14:A210,A16)+B16</f>
        <v>198</v>
      </c>
    </row>
    <row r="18" spans="1:4">
      <c r="A18" s="11">
        <f t="shared" ca="1" si="0"/>
        <v>0</v>
      </c>
      <c r="B18" s="23">
        <f ca="1">COUNTIF(Solieusap!A15:A211,A17)+B17</f>
        <v>198</v>
      </c>
    </row>
    <row r="19" spans="1:4">
      <c r="A19" s="11">
        <f t="shared" ca="1" si="0"/>
        <v>0</v>
      </c>
      <c r="B19" s="23">
        <f ca="1">COUNTIF(Solieusap!A16:A212,A18)+B18</f>
        <v>198</v>
      </c>
    </row>
    <row r="20" spans="1:4">
      <c r="A20" s="11">
        <f t="shared" ca="1" si="0"/>
        <v>0</v>
      </c>
      <c r="B20" s="23">
        <f ca="1">COUNTIF(Solieusap!A17:A213,A19)+B19</f>
        <v>198</v>
      </c>
    </row>
    <row r="21" spans="1:4">
      <c r="A21" s="11">
        <f t="shared" ca="1" si="0"/>
        <v>0</v>
      </c>
      <c r="B21" s="23">
        <f ca="1">COUNTIF(Solieusap!A18:A214,A20)+B20</f>
        <v>198</v>
      </c>
    </row>
    <row r="22" spans="1:4">
      <c r="A22" s="11">
        <f t="shared" ca="1" si="0"/>
        <v>0</v>
      </c>
      <c r="B22" s="23">
        <f ca="1">COUNTIF(Solieusap!A19:A215,A21)+B21</f>
        <v>198</v>
      </c>
    </row>
    <row r="23" spans="1:4">
      <c r="A23" s="11">
        <f t="shared" ca="1" si="0"/>
        <v>0</v>
      </c>
      <c r="B23" s="23">
        <f ca="1">COUNTIF(Solieusap!A20:A216,A22)+B22</f>
        <v>198</v>
      </c>
    </row>
    <row r="30" spans="1:4">
      <c r="D30" s="28" t="s">
        <v>83</v>
      </c>
    </row>
  </sheetData>
  <mergeCells count="2">
    <mergeCell ref="A1:E1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A4-A4CA-46F8-A896-3F3CB7D74128}">
  <dimension ref="A1:AY22"/>
  <sheetViews>
    <sheetView tabSelected="1" workbookViewId="0">
      <selection activeCell="O17" sqref="O17"/>
    </sheetView>
  </sheetViews>
  <sheetFormatPr defaultRowHeight="14.25"/>
  <cols>
    <col min="2" max="2" width="0" hidden="1" customWidth="1"/>
  </cols>
  <sheetData>
    <row r="1" spans="1:51" ht="25.15">
      <c r="A1" s="29"/>
      <c r="B1" s="101" t="s">
        <v>86</v>
      </c>
      <c r="C1" s="100"/>
      <c r="D1" s="100"/>
      <c r="E1" s="100"/>
      <c r="F1" s="100"/>
      <c r="G1" s="100"/>
      <c r="H1" s="100"/>
      <c r="I1" s="100"/>
      <c r="J1" s="33"/>
      <c r="K1" s="33"/>
      <c r="L1" s="34"/>
      <c r="M1" s="34"/>
      <c r="N1" s="35"/>
      <c r="O1" s="36"/>
      <c r="P1" s="36"/>
      <c r="Q1" s="35"/>
      <c r="R1" s="35"/>
      <c r="S1" s="37"/>
      <c r="T1" s="37"/>
      <c r="U1" s="38"/>
      <c r="V1" s="38"/>
      <c r="W1" s="39"/>
      <c r="X1" s="39"/>
      <c r="Y1" s="40"/>
      <c r="Z1" s="40" t="s">
        <v>87</v>
      </c>
      <c r="AA1" s="40" t="s">
        <v>88</v>
      </c>
      <c r="AB1" s="40" t="s">
        <v>89</v>
      </c>
      <c r="AC1" s="40" t="s">
        <v>90</v>
      </c>
      <c r="AD1" s="40" t="s">
        <v>91</v>
      </c>
      <c r="AE1" s="40" t="s">
        <v>92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41"/>
      <c r="AU1" s="35"/>
      <c r="AV1" s="35"/>
      <c r="AW1" s="35"/>
      <c r="AX1" s="35"/>
      <c r="AY1" s="35"/>
    </row>
    <row r="2" spans="1:51" ht="17.649999999999999">
      <c r="A2" s="29"/>
      <c r="B2" s="42" t="s">
        <v>93</v>
      </c>
      <c r="C2" s="35"/>
      <c r="D2" s="43">
        <v>15</v>
      </c>
      <c r="E2" s="44" t="s">
        <v>94</v>
      </c>
      <c r="F2" s="45">
        <v>8.5</v>
      </c>
      <c r="G2" s="46" t="s">
        <v>95</v>
      </c>
      <c r="H2" s="47" t="s">
        <v>96</v>
      </c>
      <c r="I2" s="48">
        <v>0.65</v>
      </c>
      <c r="J2" s="35"/>
      <c r="K2" s="35"/>
      <c r="L2" s="35"/>
      <c r="M2" s="35"/>
      <c r="N2" s="35"/>
      <c r="O2" s="35"/>
      <c r="P2" s="35"/>
      <c r="Q2" s="49"/>
      <c r="R2" s="49"/>
      <c r="S2" s="35"/>
      <c r="T2" s="35"/>
      <c r="U2" s="50"/>
      <c r="V2" s="50"/>
      <c r="W2" s="51"/>
      <c r="X2" s="51"/>
      <c r="Y2" s="40"/>
      <c r="Z2" s="40">
        <v>40.240699999999997</v>
      </c>
      <c r="AA2" s="40">
        <v>20.540291960000001</v>
      </c>
      <c r="AB2" s="40">
        <v>28.387599688193315</v>
      </c>
      <c r="AC2" s="40">
        <v>27</v>
      </c>
      <c r="AD2" s="40">
        <v>280</v>
      </c>
      <c r="AE2" s="40">
        <v>220</v>
      </c>
      <c r="AF2" s="40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50"/>
      <c r="AS2" s="50"/>
      <c r="AT2" s="50"/>
      <c r="AU2" s="35"/>
      <c r="AV2" s="35"/>
      <c r="AW2" s="35"/>
      <c r="AX2" s="35"/>
      <c r="AY2" s="35"/>
    </row>
    <row r="3" spans="1:51" ht="24.75">
      <c r="A3" s="29"/>
      <c r="B3" s="52" t="s">
        <v>97</v>
      </c>
      <c r="C3" s="53"/>
      <c r="D3" s="54" t="s">
        <v>98</v>
      </c>
      <c r="E3" s="55" t="s">
        <v>99</v>
      </c>
      <c r="F3" s="56">
        <v>280</v>
      </c>
      <c r="G3" s="46" t="s">
        <v>95</v>
      </c>
      <c r="H3" s="102" t="s">
        <v>100</v>
      </c>
      <c r="I3" s="57"/>
      <c r="J3" s="53"/>
      <c r="K3" s="53"/>
      <c r="L3" s="53"/>
      <c r="M3" s="53"/>
      <c r="N3" s="53"/>
      <c r="O3" s="53"/>
      <c r="P3" s="53"/>
      <c r="Q3" s="58"/>
      <c r="R3" s="58"/>
      <c r="S3" s="53"/>
      <c r="T3" s="53"/>
      <c r="U3" s="59"/>
      <c r="V3" s="59"/>
      <c r="W3" s="60"/>
      <c r="X3" s="58"/>
      <c r="Y3" s="61"/>
      <c r="Z3" s="53" t="b">
        <v>0</v>
      </c>
      <c r="AA3" s="62">
        <v>-2.3138974419999999E-4</v>
      </c>
      <c r="AB3" s="53"/>
      <c r="AC3" s="63"/>
      <c r="AD3" s="53"/>
      <c r="AE3" s="53"/>
      <c r="AF3" s="64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65"/>
      <c r="AS3" s="58"/>
      <c r="AT3" s="58"/>
      <c r="AU3" s="58"/>
      <c r="AV3" s="53"/>
      <c r="AW3" s="53"/>
      <c r="AX3" s="53"/>
      <c r="AY3" s="53"/>
    </row>
    <row r="4" spans="1:51" ht="24.75">
      <c r="A4" s="29"/>
      <c r="B4" s="52" t="s">
        <v>101</v>
      </c>
      <c r="C4" s="53"/>
      <c r="D4" s="54">
        <v>1</v>
      </c>
      <c r="E4" s="66" t="s">
        <v>102</v>
      </c>
      <c r="F4" s="67">
        <v>23000</v>
      </c>
      <c r="G4" s="68" t="s">
        <v>95</v>
      </c>
      <c r="H4" s="100"/>
      <c r="I4" s="69">
        <v>9.1304347826086953</v>
      </c>
      <c r="J4" s="53"/>
      <c r="K4" s="53"/>
      <c r="L4" s="53"/>
      <c r="M4" s="53"/>
      <c r="N4" s="53"/>
      <c r="O4" s="53"/>
      <c r="P4" s="53"/>
      <c r="Q4" s="58"/>
      <c r="R4" s="58"/>
      <c r="S4" s="53"/>
      <c r="T4" s="53"/>
      <c r="U4" s="59"/>
      <c r="V4" s="59"/>
      <c r="W4" s="103" t="s">
        <v>103</v>
      </c>
      <c r="X4" s="100"/>
      <c r="Y4" s="53"/>
      <c r="Z4" s="70">
        <v>402.40699999999998</v>
      </c>
      <c r="AA4" s="70">
        <v>205.40291959999999</v>
      </c>
      <c r="AB4" s="70">
        <v>283.87599688193313</v>
      </c>
      <c r="AC4" s="70">
        <v>270</v>
      </c>
      <c r="AD4" s="70">
        <v>2800</v>
      </c>
      <c r="AE4" s="99" t="s">
        <v>104</v>
      </c>
      <c r="AF4" s="100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65"/>
      <c r="AS4" s="58"/>
      <c r="AT4" s="58"/>
      <c r="AU4" s="58"/>
      <c r="AV4" s="53"/>
      <c r="AW4" s="53"/>
      <c r="AX4" s="53"/>
      <c r="AY4" s="53"/>
    </row>
    <row r="5" spans="1:51" ht="24.75">
      <c r="A5" s="29"/>
      <c r="B5" s="53"/>
      <c r="C5" s="53"/>
      <c r="D5" s="71"/>
      <c r="E5" s="66" t="s">
        <v>105</v>
      </c>
      <c r="F5" s="67">
        <v>210000</v>
      </c>
      <c r="G5" s="68" t="s">
        <v>95</v>
      </c>
      <c r="H5" s="53"/>
      <c r="I5" s="72"/>
      <c r="J5" s="53"/>
      <c r="K5" s="53"/>
      <c r="L5" s="53"/>
      <c r="M5" s="73">
        <v>1.6089680348502884</v>
      </c>
      <c r="N5" s="53"/>
      <c r="O5" s="53"/>
      <c r="P5" s="53"/>
      <c r="Q5" s="58"/>
      <c r="R5" s="58"/>
      <c r="S5" s="53"/>
      <c r="T5" s="53"/>
      <c r="U5" s="59"/>
      <c r="V5" s="59"/>
      <c r="W5" s="74"/>
      <c r="X5" s="58"/>
      <c r="Y5" s="53"/>
      <c r="Z5" s="70">
        <v>-22.699333899999999</v>
      </c>
      <c r="AA5" s="53">
        <v>-0.22699333899999999</v>
      </c>
      <c r="AB5" s="53"/>
      <c r="AC5" s="64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65"/>
      <c r="AS5" s="58"/>
      <c r="AT5" s="58"/>
      <c r="AU5" s="58"/>
      <c r="AV5" s="53"/>
      <c r="AW5" s="53"/>
      <c r="AX5" s="53"/>
      <c r="AY5" s="53"/>
    </row>
    <row r="6" spans="1:51" ht="16.5">
      <c r="A6" s="80"/>
      <c r="B6" s="81" t="s">
        <v>106</v>
      </c>
      <c r="C6" s="82"/>
      <c r="D6" s="82"/>
      <c r="E6" s="83"/>
      <c r="F6" s="81" t="s">
        <v>107</v>
      </c>
      <c r="G6" s="79"/>
      <c r="H6" s="79"/>
      <c r="I6" s="79"/>
      <c r="J6" s="79"/>
      <c r="K6" s="75"/>
      <c r="L6" s="75"/>
      <c r="M6" s="75"/>
      <c r="N6" s="75" t="s">
        <v>108</v>
      </c>
      <c r="O6" s="75" t="s">
        <v>109</v>
      </c>
      <c r="P6" s="75" t="s">
        <v>110</v>
      </c>
      <c r="Q6" s="75"/>
      <c r="R6" s="75"/>
      <c r="S6" s="76"/>
      <c r="T6" s="76"/>
      <c r="U6" s="77"/>
      <c r="V6" s="75"/>
      <c r="W6" s="75" t="s">
        <v>88</v>
      </c>
      <c r="X6" s="75"/>
      <c r="Y6" s="76"/>
      <c r="Z6" s="76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9"/>
      <c r="AL6" s="79"/>
      <c r="AM6" s="79"/>
      <c r="AN6" s="79"/>
      <c r="AO6" s="79"/>
      <c r="AP6" s="79"/>
      <c r="AQ6" s="79"/>
      <c r="AR6" s="75"/>
      <c r="AS6" s="51"/>
      <c r="AT6" s="78"/>
      <c r="AU6" s="51"/>
      <c r="AV6" s="51"/>
      <c r="AW6" s="51"/>
      <c r="AX6" s="51"/>
      <c r="AY6" s="51"/>
    </row>
    <row r="7" spans="1:51" ht="14.65" thickBot="1"/>
    <row r="8" spans="1:51">
      <c r="A8" s="94" t="s">
        <v>111</v>
      </c>
      <c r="B8" s="30"/>
      <c r="C8" s="92" t="s">
        <v>73</v>
      </c>
      <c r="D8" s="93"/>
      <c r="E8" s="93"/>
      <c r="F8" s="97" t="s">
        <v>112</v>
      </c>
      <c r="G8" s="97" t="s">
        <v>113</v>
      </c>
      <c r="H8" s="97" t="s">
        <v>114</v>
      </c>
      <c r="I8" s="97" t="s">
        <v>116</v>
      </c>
      <c r="J8" s="104" t="s">
        <v>117</v>
      </c>
    </row>
    <row r="9" spans="1:51">
      <c r="A9" s="95"/>
      <c r="B9" s="31"/>
      <c r="C9" s="24" t="s">
        <v>84</v>
      </c>
      <c r="D9" s="24" t="s">
        <v>78</v>
      </c>
      <c r="E9" s="25" t="s">
        <v>85</v>
      </c>
      <c r="F9" s="98"/>
      <c r="G9" s="98"/>
      <c r="H9" s="98"/>
      <c r="I9" s="98"/>
      <c r="J9" s="105"/>
    </row>
    <row r="10" spans="1:51" ht="15.75" thickBot="1">
      <c r="A10" s="96"/>
      <c r="B10" s="32"/>
      <c r="C10" s="85" t="s">
        <v>76</v>
      </c>
      <c r="D10" s="85" t="s">
        <v>17</v>
      </c>
      <c r="E10" s="85" t="s">
        <v>17</v>
      </c>
      <c r="F10" s="85" t="s">
        <v>115</v>
      </c>
      <c r="G10" s="85" t="s">
        <v>115</v>
      </c>
      <c r="H10" s="86" t="s">
        <v>115</v>
      </c>
      <c r="I10" s="86" t="s">
        <v>115</v>
      </c>
      <c r="J10" s="86" t="s">
        <v>115</v>
      </c>
    </row>
    <row r="11" spans="1:51">
      <c r="A11" s="23" t="str">
        <f>Locsolieu!A5</f>
        <v>35</v>
      </c>
      <c r="B11" s="23">
        <f>Locsolieu!B5</f>
        <v>18</v>
      </c>
      <c r="C11" s="84">
        <f>Locsolieu!C5</f>
        <v>1.6101399999999999</v>
      </c>
      <c r="D11" s="84">
        <f>Locsolieu!D5</f>
        <v>3.3237999999999999</v>
      </c>
      <c r="E11" s="84">
        <f>Locsolieu!E5</f>
        <v>2.6185399999999999</v>
      </c>
      <c r="F11">
        <v>800</v>
      </c>
      <c r="G11">
        <v>30</v>
      </c>
      <c r="H11">
        <v>70</v>
      </c>
      <c r="I11">
        <v>6</v>
      </c>
      <c r="J11" s="87">
        <f>C11*10000/(F2*G11*H11^2)</f>
        <v>1.2886274509803921E-2</v>
      </c>
    </row>
    <row r="12" spans="1:51">
      <c r="A12" s="23" t="str">
        <f ca="1">Locsolieu!A6</f>
        <v>74</v>
      </c>
      <c r="B12" s="23">
        <f>Locsolieu!B6</f>
        <v>22</v>
      </c>
      <c r="C12" s="84">
        <f ca="1">Locsolieu!C6</f>
        <v>0.99333000000000005</v>
      </c>
      <c r="D12" s="84">
        <f ca="1">Locsolieu!D6</f>
        <v>0.42570000000000002</v>
      </c>
      <c r="E12" s="84">
        <f ca="1">Locsolieu!E6</f>
        <v>1.0470900000000001</v>
      </c>
    </row>
    <row r="13" spans="1:51">
      <c r="A13" s="23" t="str">
        <f ca="1">Locsolieu!A7</f>
        <v>75</v>
      </c>
      <c r="B13" s="23">
        <f ca="1">Locsolieu!B7</f>
        <v>40</v>
      </c>
      <c r="C13" s="84">
        <f ca="1">Locsolieu!C7</f>
        <v>0.48161999999999999</v>
      </c>
      <c r="D13" s="84">
        <f ca="1">Locsolieu!D7</f>
        <v>0.64300000000000002</v>
      </c>
      <c r="E13" s="84">
        <f ca="1">Locsolieu!E7</f>
        <v>0.80440999999999996</v>
      </c>
    </row>
    <row r="14" spans="1:51">
      <c r="A14" s="23" t="str">
        <f ca="1">Locsolieu!A8</f>
        <v>76</v>
      </c>
      <c r="B14" s="23">
        <f ca="1">Locsolieu!B8</f>
        <v>50</v>
      </c>
      <c r="C14" s="84">
        <f ca="1">Locsolieu!C8</f>
        <v>0.53749000000000002</v>
      </c>
      <c r="D14" s="84">
        <f ca="1">Locsolieu!D8</f>
        <v>1.8341000000000001</v>
      </c>
      <c r="E14" s="84">
        <f ca="1">Locsolieu!E8</f>
        <v>1.81976</v>
      </c>
    </row>
    <row r="15" spans="1:51">
      <c r="A15" s="23" t="str">
        <f ca="1">Locsolieu!A9</f>
        <v>103</v>
      </c>
      <c r="B15" s="23">
        <f ca="1">Locsolieu!B9</f>
        <v>68</v>
      </c>
      <c r="C15" s="84">
        <f ca="1">Locsolieu!C9</f>
        <v>1.51783</v>
      </c>
      <c r="D15" s="84">
        <f ca="1">Locsolieu!D9</f>
        <v>3.2090000000000001</v>
      </c>
      <c r="E15" s="84">
        <f ca="1">Locsolieu!E9</f>
        <v>2.4274200000000001</v>
      </c>
    </row>
    <row r="16" spans="1:51">
      <c r="A16" s="23" t="str">
        <f ca="1">Locsolieu!A10</f>
        <v>136</v>
      </c>
      <c r="B16" s="23">
        <f ca="1">Locsolieu!B10</f>
        <v>86</v>
      </c>
      <c r="C16" s="84">
        <f ca="1">Locsolieu!C10</f>
        <v>0.76666000000000001</v>
      </c>
      <c r="D16" s="84">
        <f ca="1">Locsolieu!D10</f>
        <v>0.32919999999999999</v>
      </c>
      <c r="E16" s="84">
        <f ca="1">Locsolieu!E10</f>
        <v>0.80674999999999997</v>
      </c>
    </row>
    <row r="17" spans="1:5">
      <c r="A17" s="23" t="str">
        <f ca="1">Locsolieu!A11</f>
        <v>137</v>
      </c>
      <c r="B17" s="23">
        <f ca="1">Locsolieu!B11</f>
        <v>104</v>
      </c>
      <c r="C17" s="84">
        <f ca="1">Locsolieu!C11</f>
        <v>0.35876000000000002</v>
      </c>
      <c r="D17" s="84">
        <f ca="1">Locsolieu!D11</f>
        <v>0.50839999999999996</v>
      </c>
      <c r="E17" s="84">
        <f ca="1">Locsolieu!E11</f>
        <v>0.67722000000000004</v>
      </c>
    </row>
    <row r="18" spans="1:5">
      <c r="A18" s="23" t="str">
        <f ca="1">Locsolieu!A12</f>
        <v>138</v>
      </c>
      <c r="B18" s="23">
        <f ca="1">Locsolieu!B12</f>
        <v>114</v>
      </c>
      <c r="C18" s="84">
        <f ca="1">Locsolieu!C12</f>
        <v>0.52932999999999997</v>
      </c>
      <c r="D18" s="84">
        <f ca="1">Locsolieu!D12</f>
        <v>1.8108</v>
      </c>
      <c r="E18" s="84">
        <f ca="1">Locsolieu!E12</f>
        <v>1.7696099999999999</v>
      </c>
    </row>
    <row r="19" spans="1:5">
      <c r="A19" s="23" t="str">
        <f ca="1">Locsolieu!A13</f>
        <v>264</v>
      </c>
      <c r="B19" s="23">
        <f ca="1">Locsolieu!B13</f>
        <v>132</v>
      </c>
      <c r="C19" s="84">
        <f ca="1">Locsolieu!C13</f>
        <v>0.16167999999999999</v>
      </c>
      <c r="D19" s="84">
        <f ca="1">Locsolieu!D13</f>
        <v>6.83E-2</v>
      </c>
      <c r="E19" s="84">
        <f ca="1">Locsolieu!E13</f>
        <v>0.11142000000000001</v>
      </c>
    </row>
    <row r="20" spans="1:5">
      <c r="A20" s="23" t="str">
        <f ca="1">Locsolieu!A14</f>
        <v>302</v>
      </c>
      <c r="B20" s="23">
        <f ca="1">Locsolieu!B14</f>
        <v>150</v>
      </c>
      <c r="C20" s="84">
        <f ca="1">Locsolieu!C14</f>
        <v>0.37185000000000001</v>
      </c>
      <c r="D20" s="84">
        <f ca="1">Locsolieu!D14</f>
        <v>0.28949999999999998</v>
      </c>
      <c r="E20" s="84">
        <f ca="1">Locsolieu!E14</f>
        <v>0.78688000000000002</v>
      </c>
    </row>
    <row r="21" spans="1:5">
      <c r="A21" s="23" t="str">
        <f ca="1">Locsolieu!A15</f>
        <v>303</v>
      </c>
      <c r="B21" s="23">
        <f ca="1">Locsolieu!B15</f>
        <v>168</v>
      </c>
      <c r="C21" s="84">
        <f ca="1">Locsolieu!C15</f>
        <v>2.0709200000000001</v>
      </c>
      <c r="D21" s="84">
        <f ca="1">Locsolieu!D15</f>
        <v>3.0831</v>
      </c>
      <c r="E21" s="84">
        <f ca="1">Locsolieu!E15</f>
        <v>1.1634199999999999</v>
      </c>
    </row>
    <row r="22" spans="1:5">
      <c r="A22" s="23" t="str">
        <f ca="1">Locsolieu!A16</f>
        <v>304</v>
      </c>
      <c r="B22" s="23">
        <f ca="1">Locsolieu!B16</f>
        <v>180</v>
      </c>
      <c r="C22" s="84">
        <f ca="1">Locsolieu!C16</f>
        <v>0.94259000000000004</v>
      </c>
      <c r="D22" s="84">
        <f ca="1">Locsolieu!D16</f>
        <v>0.4965</v>
      </c>
      <c r="E22" s="84">
        <f ca="1">Locsolieu!E16</f>
        <v>1.0434300000000001</v>
      </c>
    </row>
  </sheetData>
  <mergeCells count="11">
    <mergeCell ref="AE4:AF4"/>
    <mergeCell ref="B1:I1"/>
    <mergeCell ref="H3:H4"/>
    <mergeCell ref="W4:X4"/>
    <mergeCell ref="C8:E8"/>
    <mergeCell ref="J8:J9"/>
    <mergeCell ref="A8:A10"/>
    <mergeCell ref="I8:I9"/>
    <mergeCell ref="H8:H9"/>
    <mergeCell ref="G8:G9"/>
    <mergeCell ref="F8:F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533-3528-4111-9205-EB361EFA516B}">
  <dimension ref="A1:M4"/>
  <sheetViews>
    <sheetView workbookViewId="0">
      <selection activeCell="C39" sqref="C39"/>
    </sheetView>
  </sheetViews>
  <sheetFormatPr defaultRowHeight="14.2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>
      <c r="A1" s="2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 t="s">
        <v>48</v>
      </c>
      <c r="B2" s="5" t="s">
        <v>49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</row>
    <row r="3" spans="1:13">
      <c r="A3" s="6" t="s">
        <v>14</v>
      </c>
      <c r="B3" s="6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Solieusap</vt:lpstr>
      <vt:lpstr>Solieu</vt:lpstr>
      <vt:lpstr>Locsolieu</vt:lpstr>
      <vt:lpstr>tinhtoan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2021-06-25T10:38:45Z</dcterms:created>
  <dcterms:modified xsi:type="dcterms:W3CDTF">2021-06-25T14:53:36Z</dcterms:modified>
</cp:coreProperties>
</file>