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VTN\rMC MONG COC\"/>
    </mc:Choice>
  </mc:AlternateContent>
  <xr:revisionPtr revIDLastSave="0" documentId="13_ncr:1_{D440D96D-DF63-4499-B2C8-32E04C08680C}" xr6:coauthVersionLast="36" xr6:coauthVersionMax="36" xr10:uidLastSave="{00000000-0000-0000-0000-000000000000}"/>
  <bookViews>
    <workbookView xWindow="0" yWindow="0" windowWidth="28800" windowHeight="11700" xr2:uid="{25F64EF4-7211-48D5-99D5-58AAB7700BA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 s="1"/>
  <c r="L11" i="1" s="1"/>
  <c r="L12" i="1" s="1"/>
  <c r="L13" i="1" s="1"/>
  <c r="L14" i="1" s="1"/>
  <c r="L7" i="1"/>
  <c r="Z5" i="1" l="1"/>
  <c r="U9" i="1" l="1"/>
  <c r="U10" i="1"/>
  <c r="U11" i="1"/>
  <c r="U12" i="1"/>
  <c r="U13" i="1"/>
  <c r="U14" i="1"/>
  <c r="U8" i="1"/>
  <c r="X7" i="1"/>
  <c r="W7" i="1"/>
  <c r="V7" i="1"/>
  <c r="R7" i="1"/>
  <c r="Q7" i="1"/>
  <c r="O7" i="1"/>
  <c r="N7" i="1"/>
  <c r="P7" i="1"/>
  <c r="M7" i="1"/>
  <c r="M9" i="1"/>
  <c r="N9" i="1"/>
  <c r="O9" i="1"/>
  <c r="P9" i="1"/>
  <c r="Q9" i="1"/>
  <c r="R9" i="1"/>
  <c r="V9" i="1"/>
  <c r="W9" i="1"/>
  <c r="X9" i="1"/>
  <c r="M10" i="1"/>
  <c r="N10" i="1"/>
  <c r="O10" i="1"/>
  <c r="P10" i="1"/>
  <c r="Q10" i="1"/>
  <c r="R10" i="1"/>
  <c r="V10" i="1"/>
  <c r="W10" i="1"/>
  <c r="X10" i="1"/>
  <c r="M11" i="1"/>
  <c r="N11" i="1"/>
  <c r="O11" i="1"/>
  <c r="P11" i="1"/>
  <c r="Q11" i="1"/>
  <c r="R11" i="1"/>
  <c r="V11" i="1"/>
  <c r="W11" i="1"/>
  <c r="X11" i="1"/>
  <c r="M12" i="1"/>
  <c r="N12" i="1"/>
  <c r="O12" i="1"/>
  <c r="P12" i="1"/>
  <c r="Q12" i="1"/>
  <c r="R12" i="1"/>
  <c r="V12" i="1"/>
  <c r="W12" i="1"/>
  <c r="X12" i="1"/>
  <c r="M13" i="1"/>
  <c r="N13" i="1"/>
  <c r="O13" i="1"/>
  <c r="P13" i="1"/>
  <c r="Q13" i="1"/>
  <c r="R13" i="1"/>
  <c r="V13" i="1"/>
  <c r="W13" i="1"/>
  <c r="X13" i="1"/>
  <c r="M14" i="1"/>
  <c r="N14" i="1"/>
  <c r="O14" i="1"/>
  <c r="P14" i="1"/>
  <c r="Q14" i="1"/>
  <c r="R14" i="1"/>
  <c r="V14" i="1"/>
  <c r="W14" i="1"/>
  <c r="X14" i="1"/>
  <c r="X8" i="1"/>
  <c r="W8" i="1"/>
  <c r="V8" i="1"/>
  <c r="Q8" i="1"/>
  <c r="R8" i="1"/>
  <c r="O8" i="1"/>
  <c r="N8" i="1"/>
  <c r="AA2" i="1"/>
  <c r="P8" i="1"/>
  <c r="M8" i="1"/>
</calcChain>
</file>

<file path=xl/sharedStrings.xml><?xml version="1.0" encoding="utf-8"?>
<sst xmlns="http://schemas.openxmlformats.org/spreadsheetml/2006/main" count="82" uniqueCount="47">
  <si>
    <t>Lớp</t>
  </si>
  <si>
    <t>Tên đất</t>
  </si>
  <si>
    <t>Bề dày</t>
  </si>
  <si>
    <t>Dung trọng tự nhiên</t>
  </si>
  <si>
    <t>Dung trọng đẩy nổi</t>
  </si>
  <si>
    <t>Độ ẩm tự nhiên</t>
  </si>
  <si>
    <t>Chỉ số SPT</t>
  </si>
  <si>
    <t>Góc nội ma sát</t>
  </si>
  <si>
    <t>Lực dính kết</t>
  </si>
  <si>
    <t>Độ sệt</t>
  </si>
  <si>
    <t>Mô đuyn tổng biến dạng</t>
  </si>
  <si>
    <t>H</t>
  </si>
  <si>
    <t>γw</t>
  </si>
  <si>
    <t>γdn</t>
  </si>
  <si>
    <t>W</t>
  </si>
  <si>
    <t>N30</t>
  </si>
  <si>
    <t>φ</t>
  </si>
  <si>
    <t>CII</t>
  </si>
  <si>
    <t>IL</t>
  </si>
  <si>
    <t>E100-400</t>
  </si>
  <si>
    <t>(m)</t>
  </si>
  <si>
    <t>kN/m3</t>
  </si>
  <si>
    <t>(%)</t>
  </si>
  <si>
    <t>(°)</t>
  </si>
  <si>
    <t>kN/m2</t>
  </si>
  <si>
    <t>K</t>
  </si>
  <si>
    <t>Cát san lấp</t>
  </si>
  <si>
    <t>-</t>
  </si>
  <si>
    <t>Lớp bùn sét, xám đen, xám xanh, lẫn mùn thực vật</t>
  </si>
  <si>
    <t>6o30'</t>
  </si>
  <si>
    <t>Sét pha sét bụi dẻo mềm</t>
  </si>
  <si>
    <t>9o30’</t>
  </si>
  <si>
    <t>Cát hạt trung màu xám trắng, vàng, chặt vừa</t>
  </si>
  <si>
    <t>24o30’</t>
  </si>
  <si>
    <t>Sét pha dẻo thấp, màu vàng, nâu đỏ</t>
  </si>
  <si>
    <t>9o40’</t>
  </si>
  <si>
    <t>Sét pha xám dẻo, nâu đỏ, trạng thái nữa cứng</t>
  </si>
  <si>
    <t>15o20’</t>
  </si>
  <si>
    <t>Cát pha bụi, màu xám trắng vàng, trạng thái chặt vừa</t>
  </si>
  <si>
    <t>21o30’</t>
  </si>
  <si>
    <t>Cát hạt trung lẫn sạn chặt vừa</t>
  </si>
  <si>
    <t>27o00’</t>
  </si>
  <si>
    <t>T/m3</t>
  </si>
  <si>
    <t>T/m2</t>
  </si>
  <si>
    <t>Hệ số quy đổi T - &gt; kN</t>
  </si>
  <si>
    <t>kN -&gt; 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</si>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</sst>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0A4D-D705-4002-BF5D-9B2317E76EE3}">
  <dimension ref="A1:AA14"/>
  <sheetViews>
    <sheetView tabSelected="1" zoomScale="85" zoomScaleNormal="85" workbookViewId="0">
      <selection activeCell="B19" sqref="B19"/>
    </sheetView>
  </sheetViews>
  <sheetFormatPr defaultRowHeight="16.899999999999999" x14ac:dyDescent="0.45"/>
  <cols>
    <col min="1" max="1" width="9.06640625" style="17"/>
    <col min="2" max="2" width="51.59765625" style="17" bestFit="1" customWidth="1"/>
    <col min="3" max="11" width="0" style="17" hidden="1" customWidth="1"/>
    <col min="12" max="17" width="9.06640625" style="17"/>
    <col min="18" max="20" width="0" style="17" hidden="1" customWidth="1"/>
    <col min="21" max="25" width="9.06640625" style="17"/>
    <col min="26" max="26" width="18" style="17" bestFit="1" customWidth="1"/>
    <col min="27" max="16384" width="9.06640625" style="17"/>
  </cols>
  <sheetData>
    <row r="1" spans="1:27" ht="32.65" customHeight="1" x14ac:dyDescent="0.4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"/>
      <c r="M1" s="23" t="s">
        <v>2</v>
      </c>
      <c r="N1" s="12" t="s">
        <v>3</v>
      </c>
      <c r="O1" s="12" t="s">
        <v>4</v>
      </c>
      <c r="P1" s="12" t="s">
        <v>5</v>
      </c>
      <c r="Q1" s="12" t="s">
        <v>6</v>
      </c>
      <c r="R1" s="37" t="s">
        <v>7</v>
      </c>
      <c r="S1" s="38"/>
      <c r="T1" s="38"/>
      <c r="U1" s="15"/>
      <c r="V1" s="12" t="s">
        <v>8</v>
      </c>
      <c r="W1" s="12" t="s">
        <v>9</v>
      </c>
      <c r="X1" s="12" t="s">
        <v>10</v>
      </c>
      <c r="Z1" s="17" t="s">
        <v>44</v>
      </c>
      <c r="AA1" s="17">
        <v>9.81</v>
      </c>
    </row>
    <row r="2" spans="1:27" x14ac:dyDescent="0.4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28"/>
      <c r="M2" s="24"/>
      <c r="N2" s="13"/>
      <c r="O2" s="13"/>
      <c r="P2" s="13"/>
      <c r="Q2" s="13"/>
      <c r="R2" s="39"/>
      <c r="S2" s="40"/>
      <c r="T2" s="40"/>
      <c r="U2" s="16"/>
      <c r="V2" s="13"/>
      <c r="W2" s="13"/>
      <c r="X2" s="13"/>
      <c r="Z2" s="17" t="s">
        <v>45</v>
      </c>
      <c r="AA2" s="17">
        <f>ROUND(1/AA1,3)</f>
        <v>0.10199999999999999</v>
      </c>
    </row>
    <row r="3" spans="1:27" x14ac:dyDescent="0.4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28"/>
      <c r="M3" s="24"/>
      <c r="N3" s="13"/>
      <c r="O3" s="13"/>
      <c r="P3" s="13"/>
      <c r="Q3" s="13"/>
      <c r="R3" s="39"/>
      <c r="S3" s="40"/>
      <c r="T3" s="40"/>
      <c r="U3" s="16"/>
      <c r="V3" s="13"/>
      <c r="W3" s="13"/>
      <c r="X3" s="13"/>
    </row>
    <row r="4" spans="1:27" ht="17.25" thickBot="1" x14ac:dyDescent="0.5">
      <c r="A4" s="13"/>
      <c r="B4" s="13"/>
      <c r="C4" s="14"/>
      <c r="D4" s="14"/>
      <c r="E4" s="14"/>
      <c r="F4" s="14"/>
      <c r="G4" s="14"/>
      <c r="H4" s="14"/>
      <c r="I4" s="14"/>
      <c r="J4" s="14"/>
      <c r="K4" s="14"/>
      <c r="L4" s="29"/>
      <c r="M4" s="25"/>
      <c r="N4" s="14"/>
      <c r="O4" s="14"/>
      <c r="P4" s="14"/>
      <c r="Q4" s="14"/>
      <c r="R4" s="41"/>
      <c r="S4" s="42"/>
      <c r="T4" s="42"/>
      <c r="U4" s="30"/>
      <c r="V4" s="14"/>
      <c r="W4" s="14"/>
      <c r="X4" s="14"/>
    </row>
    <row r="5" spans="1:27" ht="33.4" thickBot="1" x14ac:dyDescent="0.5">
      <c r="A5" s="13"/>
      <c r="B5" s="13"/>
      <c r="C5" s="2" t="s">
        <v>11</v>
      </c>
      <c r="D5" s="2" t="s">
        <v>12</v>
      </c>
      <c r="E5" s="2" t="s">
        <v>13</v>
      </c>
      <c r="F5" s="2" t="s">
        <v>14</v>
      </c>
      <c r="G5" s="12" t="s">
        <v>15</v>
      </c>
      <c r="H5" s="3" t="s">
        <v>16</v>
      </c>
      <c r="I5" s="2" t="s">
        <v>17</v>
      </c>
      <c r="J5" s="12" t="s">
        <v>18</v>
      </c>
      <c r="K5" s="2" t="s">
        <v>19</v>
      </c>
      <c r="L5" s="2" t="s">
        <v>46</v>
      </c>
      <c r="M5" s="26" t="s">
        <v>11</v>
      </c>
      <c r="N5" s="2" t="s">
        <v>12</v>
      </c>
      <c r="O5" s="2" t="s">
        <v>13</v>
      </c>
      <c r="P5" s="2" t="s">
        <v>14</v>
      </c>
      <c r="Q5" s="12" t="s">
        <v>15</v>
      </c>
      <c r="R5" s="34" t="s">
        <v>16</v>
      </c>
      <c r="S5" s="35"/>
      <c r="T5" s="35"/>
      <c r="U5" s="36"/>
      <c r="V5" s="2" t="s">
        <v>17</v>
      </c>
      <c r="W5" s="12" t="s">
        <v>18</v>
      </c>
      <c r="X5" s="2" t="s">
        <v>19</v>
      </c>
      <c r="Z5" s="17">
        <f>288.286*AA1</f>
        <v>2828.0856600000002</v>
      </c>
    </row>
    <row r="6" spans="1:27" ht="17.25" thickBot="1" x14ac:dyDescent="0.5">
      <c r="A6" s="14"/>
      <c r="B6" s="14"/>
      <c r="C6" s="2" t="s">
        <v>20</v>
      </c>
      <c r="D6" s="2" t="s">
        <v>21</v>
      </c>
      <c r="E6" s="2" t="s">
        <v>21</v>
      </c>
      <c r="F6" s="2" t="s">
        <v>22</v>
      </c>
      <c r="G6" s="14"/>
      <c r="H6" s="2" t="s">
        <v>23</v>
      </c>
      <c r="I6" s="2" t="s">
        <v>24</v>
      </c>
      <c r="J6" s="14"/>
      <c r="K6" s="2" t="s">
        <v>24</v>
      </c>
      <c r="L6" s="2">
        <v>-0.5</v>
      </c>
      <c r="M6" s="26" t="s">
        <v>20</v>
      </c>
      <c r="N6" s="2" t="s">
        <v>42</v>
      </c>
      <c r="O6" s="2" t="s">
        <v>42</v>
      </c>
      <c r="P6" s="2" t="s">
        <v>22</v>
      </c>
      <c r="Q6" s="14"/>
      <c r="R6" s="31" t="s">
        <v>23</v>
      </c>
      <c r="S6" s="32"/>
      <c r="T6" s="32"/>
      <c r="U6" s="33"/>
      <c r="V6" s="2" t="s">
        <v>43</v>
      </c>
      <c r="W6" s="14"/>
      <c r="X6" s="2" t="s">
        <v>43</v>
      </c>
    </row>
    <row r="7" spans="1:27" ht="17.25" thickBot="1" x14ac:dyDescent="0.5">
      <c r="A7" s="4" t="s">
        <v>25</v>
      </c>
      <c r="B7" s="18" t="s">
        <v>26</v>
      </c>
      <c r="C7" s="5">
        <v>1</v>
      </c>
      <c r="D7" s="5" t="s">
        <v>27</v>
      </c>
      <c r="E7" s="5" t="s">
        <v>27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>
        <f>+L6-M7</f>
        <v>-1.5</v>
      </c>
      <c r="M7" s="27">
        <f>C7</f>
        <v>1</v>
      </c>
      <c r="N7" s="5" t="str">
        <f t="shared" ref="N7:O7" si="0">D7</f>
        <v>-</v>
      </c>
      <c r="O7" s="5" t="str">
        <f t="shared" si="0"/>
        <v>-</v>
      </c>
      <c r="P7" s="5" t="str">
        <f>F7</f>
        <v>-</v>
      </c>
      <c r="Q7" s="5" t="str">
        <f t="shared" ref="Q7:R7" si="1">G7</f>
        <v>-</v>
      </c>
      <c r="R7" s="5" t="str">
        <f t="shared" si="1"/>
        <v>-</v>
      </c>
      <c r="S7" s="5"/>
      <c r="T7" s="5"/>
      <c r="U7" s="5"/>
      <c r="V7" s="5" t="str">
        <f>I7</f>
        <v>-</v>
      </c>
      <c r="W7" s="5" t="str">
        <f>J7</f>
        <v>-</v>
      </c>
      <c r="X7" s="5" t="str">
        <f>K7</f>
        <v>-</v>
      </c>
    </row>
    <row r="8" spans="1:27" ht="17.25" thickBot="1" x14ac:dyDescent="0.5">
      <c r="A8" s="6">
        <v>1</v>
      </c>
      <c r="B8" s="19" t="s">
        <v>28</v>
      </c>
      <c r="C8" s="5">
        <v>10</v>
      </c>
      <c r="D8" s="5">
        <v>17.100000000000001</v>
      </c>
      <c r="E8" s="5">
        <v>7.1</v>
      </c>
      <c r="F8" s="5">
        <v>73.3</v>
      </c>
      <c r="G8" s="5">
        <v>2</v>
      </c>
      <c r="H8" s="5" t="s">
        <v>29</v>
      </c>
      <c r="I8" s="5">
        <v>5.8</v>
      </c>
      <c r="J8" s="5">
        <v>0.8</v>
      </c>
      <c r="K8" s="5">
        <v>860</v>
      </c>
      <c r="L8" s="5">
        <f t="shared" ref="L8:L14" si="2">+L7-M8</f>
        <v>-11.5</v>
      </c>
      <c r="M8" s="27">
        <f>C8</f>
        <v>10</v>
      </c>
      <c r="N8" s="5">
        <f>ROUND(D8*$AA$2,2)</f>
        <v>1.74</v>
      </c>
      <c r="O8" s="5">
        <f>ROUND(E8*$AA$2,2)</f>
        <v>0.72</v>
      </c>
      <c r="P8" s="5">
        <f>F8</f>
        <v>73.3</v>
      </c>
      <c r="Q8" s="5">
        <f t="shared" ref="Q8:R8" si="3">G8</f>
        <v>2</v>
      </c>
      <c r="R8" s="5" t="str">
        <f t="shared" si="3"/>
        <v>6o30'</v>
      </c>
      <c r="S8" s="5">
        <v>6</v>
      </c>
      <c r="T8" s="5">
        <v>30</v>
      </c>
      <c r="U8" s="5">
        <f>ROUND(S8+T8/60,2)</f>
        <v>6.5</v>
      </c>
      <c r="V8" s="5">
        <f>ROUND(I8*$AA$2,2)</f>
        <v>0.59</v>
      </c>
      <c r="W8" s="5">
        <f>J8</f>
        <v>0.8</v>
      </c>
      <c r="X8" s="5">
        <f>ROUND(K8*$AA$2,2)</f>
        <v>87.72</v>
      </c>
    </row>
    <row r="9" spans="1:27" ht="17.25" thickBot="1" x14ac:dyDescent="0.5">
      <c r="A9" s="6">
        <v>2</v>
      </c>
      <c r="B9" s="20" t="s">
        <v>30</v>
      </c>
      <c r="C9" s="5">
        <v>4.5999999999999996</v>
      </c>
      <c r="D9" s="5">
        <v>20.100000000000001</v>
      </c>
      <c r="E9" s="5">
        <v>10.1</v>
      </c>
      <c r="F9" s="5">
        <v>24.1</v>
      </c>
      <c r="G9" s="5">
        <v>9</v>
      </c>
      <c r="H9" s="5" t="s">
        <v>31</v>
      </c>
      <c r="I9" s="5">
        <v>17.3</v>
      </c>
      <c r="J9" s="5">
        <v>0.53</v>
      </c>
      <c r="K9" s="5">
        <v>8230</v>
      </c>
      <c r="L9" s="5">
        <f t="shared" si="2"/>
        <v>-16.100000000000001</v>
      </c>
      <c r="M9" s="27">
        <f t="shared" ref="M9:M14" si="4">C9</f>
        <v>4.5999999999999996</v>
      </c>
      <c r="N9" s="5">
        <f t="shared" ref="N9:N14" si="5">ROUND(D9*$AA$2,2)</f>
        <v>2.0499999999999998</v>
      </c>
      <c r="O9" s="5">
        <f t="shared" ref="O9:O14" si="6">ROUND(E9*$AA$2,2)</f>
        <v>1.03</v>
      </c>
      <c r="P9" s="5">
        <f t="shared" ref="P9:P14" si="7">F9</f>
        <v>24.1</v>
      </c>
      <c r="Q9" s="5">
        <f t="shared" ref="Q9:Q14" si="8">G9</f>
        <v>9</v>
      </c>
      <c r="R9" s="5" t="str">
        <f t="shared" ref="R9:R14" si="9">H9</f>
        <v>9o30’</v>
      </c>
      <c r="S9" s="5">
        <v>9</v>
      </c>
      <c r="T9" s="5">
        <v>30</v>
      </c>
      <c r="U9" s="5">
        <f t="shared" ref="U9:U14" si="10">ROUND(S9+T9/60,2)</f>
        <v>9.5</v>
      </c>
      <c r="V9" s="5">
        <f t="shared" ref="V9:V14" si="11">ROUND(I9*$AA$2,2)</f>
        <v>1.76</v>
      </c>
      <c r="W9" s="5">
        <f t="shared" ref="W9:W14" si="12">J9</f>
        <v>0.53</v>
      </c>
      <c r="X9" s="5">
        <f t="shared" ref="X9:X14" si="13">ROUND(K9*$AA$2,2)</f>
        <v>839.46</v>
      </c>
    </row>
    <row r="10" spans="1:27" ht="17.25" thickBot="1" x14ac:dyDescent="0.5">
      <c r="A10" s="6">
        <v>3</v>
      </c>
      <c r="B10" s="21" t="s">
        <v>32</v>
      </c>
      <c r="C10" s="5">
        <v>1.3</v>
      </c>
      <c r="D10" s="5">
        <v>20.2</v>
      </c>
      <c r="E10" s="5">
        <v>10.199999999999999</v>
      </c>
      <c r="F10" s="5">
        <v>17.600000000000001</v>
      </c>
      <c r="G10" s="5">
        <v>19</v>
      </c>
      <c r="H10" s="5" t="s">
        <v>33</v>
      </c>
      <c r="I10" s="5">
        <v>3.3</v>
      </c>
      <c r="J10" s="5" t="s">
        <v>27</v>
      </c>
      <c r="K10" s="5">
        <v>10340</v>
      </c>
      <c r="L10" s="5">
        <f t="shared" si="2"/>
        <v>-17.400000000000002</v>
      </c>
      <c r="M10" s="27">
        <f t="shared" si="4"/>
        <v>1.3</v>
      </c>
      <c r="N10" s="5">
        <f t="shared" si="5"/>
        <v>2.06</v>
      </c>
      <c r="O10" s="5">
        <f t="shared" si="6"/>
        <v>1.04</v>
      </c>
      <c r="P10" s="5">
        <f t="shared" si="7"/>
        <v>17.600000000000001</v>
      </c>
      <c r="Q10" s="5">
        <f t="shared" si="8"/>
        <v>19</v>
      </c>
      <c r="R10" s="5" t="str">
        <f t="shared" si="9"/>
        <v>24o30’</v>
      </c>
      <c r="S10" s="5">
        <v>24</v>
      </c>
      <c r="T10" s="5">
        <v>30</v>
      </c>
      <c r="U10" s="5">
        <f t="shared" si="10"/>
        <v>24.5</v>
      </c>
      <c r="V10" s="5">
        <f t="shared" si="11"/>
        <v>0.34</v>
      </c>
      <c r="W10" s="5" t="str">
        <f t="shared" si="12"/>
        <v>-</v>
      </c>
      <c r="X10" s="5">
        <f t="shared" si="13"/>
        <v>1054.68</v>
      </c>
    </row>
    <row r="11" spans="1:27" ht="17.25" thickBot="1" x14ac:dyDescent="0.5">
      <c r="A11" s="7">
        <v>4</v>
      </c>
      <c r="B11" s="22" t="s">
        <v>34</v>
      </c>
      <c r="C11" s="8">
        <v>10.4</v>
      </c>
      <c r="D11" s="8">
        <v>19.7</v>
      </c>
      <c r="E11" s="8">
        <v>9.9</v>
      </c>
      <c r="F11" s="8">
        <v>22.5</v>
      </c>
      <c r="G11" s="8">
        <v>16</v>
      </c>
      <c r="H11" s="8" t="s">
        <v>35</v>
      </c>
      <c r="I11" s="5">
        <v>27</v>
      </c>
      <c r="J11" s="8">
        <v>0.5</v>
      </c>
      <c r="K11" s="8">
        <v>5340</v>
      </c>
      <c r="L11" s="5">
        <f t="shared" si="2"/>
        <v>-27.800000000000004</v>
      </c>
      <c r="M11" s="27">
        <f t="shared" si="4"/>
        <v>10.4</v>
      </c>
      <c r="N11" s="5">
        <f t="shared" si="5"/>
        <v>2.0099999999999998</v>
      </c>
      <c r="O11" s="5">
        <f t="shared" si="6"/>
        <v>1.01</v>
      </c>
      <c r="P11" s="5">
        <f t="shared" si="7"/>
        <v>22.5</v>
      </c>
      <c r="Q11" s="5">
        <f t="shared" si="8"/>
        <v>16</v>
      </c>
      <c r="R11" s="5" t="str">
        <f t="shared" si="9"/>
        <v>9o40’</v>
      </c>
      <c r="S11" s="5">
        <v>9</v>
      </c>
      <c r="T11" s="5">
        <v>40</v>
      </c>
      <c r="U11" s="5">
        <f t="shared" si="10"/>
        <v>9.67</v>
      </c>
      <c r="V11" s="5">
        <f t="shared" si="11"/>
        <v>2.75</v>
      </c>
      <c r="W11" s="5">
        <f t="shared" si="12"/>
        <v>0.5</v>
      </c>
      <c r="X11" s="5">
        <f t="shared" si="13"/>
        <v>544.67999999999995</v>
      </c>
    </row>
    <row r="12" spans="1:27" ht="17.25" thickBot="1" x14ac:dyDescent="0.5">
      <c r="A12" s="9">
        <v>5</v>
      </c>
      <c r="B12" s="21" t="s">
        <v>36</v>
      </c>
      <c r="C12" s="10">
        <v>5.8</v>
      </c>
      <c r="D12" s="10">
        <v>20</v>
      </c>
      <c r="E12" s="10">
        <v>10.1</v>
      </c>
      <c r="F12" s="10">
        <v>23.8</v>
      </c>
      <c r="G12" s="10">
        <v>21</v>
      </c>
      <c r="H12" s="10" t="s">
        <v>37</v>
      </c>
      <c r="I12" s="5">
        <v>23.8</v>
      </c>
      <c r="J12" s="10">
        <v>0.2</v>
      </c>
      <c r="K12" s="10">
        <v>8500</v>
      </c>
      <c r="L12" s="5">
        <f t="shared" si="2"/>
        <v>-33.6</v>
      </c>
      <c r="M12" s="27">
        <f t="shared" si="4"/>
        <v>5.8</v>
      </c>
      <c r="N12" s="5">
        <f t="shared" si="5"/>
        <v>2.04</v>
      </c>
      <c r="O12" s="5">
        <f t="shared" si="6"/>
        <v>1.03</v>
      </c>
      <c r="P12" s="5">
        <f t="shared" si="7"/>
        <v>23.8</v>
      </c>
      <c r="Q12" s="5">
        <f t="shared" si="8"/>
        <v>21</v>
      </c>
      <c r="R12" s="5" t="str">
        <f t="shared" si="9"/>
        <v>15o20’</v>
      </c>
      <c r="S12" s="5">
        <v>15</v>
      </c>
      <c r="T12" s="5">
        <v>20</v>
      </c>
      <c r="U12" s="5">
        <f t="shared" si="10"/>
        <v>15.33</v>
      </c>
      <c r="V12" s="5">
        <f t="shared" si="11"/>
        <v>2.4300000000000002</v>
      </c>
      <c r="W12" s="5">
        <f t="shared" si="12"/>
        <v>0.2</v>
      </c>
      <c r="X12" s="5">
        <f t="shared" si="13"/>
        <v>867</v>
      </c>
    </row>
    <row r="13" spans="1:27" ht="17.25" thickBot="1" x14ac:dyDescent="0.5">
      <c r="A13" s="6">
        <v>6</v>
      </c>
      <c r="B13" s="21" t="s">
        <v>38</v>
      </c>
      <c r="C13" s="5">
        <v>14.9</v>
      </c>
      <c r="D13" s="5">
        <v>20.100000000000001</v>
      </c>
      <c r="E13" s="5">
        <v>10.199999999999999</v>
      </c>
      <c r="F13" s="5">
        <v>21.3</v>
      </c>
      <c r="G13" s="5">
        <v>27</v>
      </c>
      <c r="H13" s="5" t="s">
        <v>39</v>
      </c>
      <c r="I13" s="5">
        <v>7.4</v>
      </c>
      <c r="J13" s="5" t="s">
        <v>27</v>
      </c>
      <c r="K13" s="5">
        <v>11420</v>
      </c>
      <c r="L13" s="5">
        <f t="shared" si="2"/>
        <v>-48.5</v>
      </c>
      <c r="M13" s="27">
        <f t="shared" si="4"/>
        <v>14.9</v>
      </c>
      <c r="N13" s="5">
        <f t="shared" si="5"/>
        <v>2.0499999999999998</v>
      </c>
      <c r="O13" s="5">
        <f t="shared" si="6"/>
        <v>1.04</v>
      </c>
      <c r="P13" s="5">
        <f t="shared" si="7"/>
        <v>21.3</v>
      </c>
      <c r="Q13" s="5">
        <f t="shared" si="8"/>
        <v>27</v>
      </c>
      <c r="R13" s="5" t="str">
        <f t="shared" si="9"/>
        <v>21o30’</v>
      </c>
      <c r="S13" s="5">
        <v>21</v>
      </c>
      <c r="T13" s="5">
        <v>30</v>
      </c>
      <c r="U13" s="5">
        <f t="shared" si="10"/>
        <v>21.5</v>
      </c>
      <c r="V13" s="5">
        <f t="shared" si="11"/>
        <v>0.75</v>
      </c>
      <c r="W13" s="5" t="str">
        <f t="shared" si="12"/>
        <v>-</v>
      </c>
      <c r="X13" s="5">
        <f t="shared" si="13"/>
        <v>1164.8399999999999</v>
      </c>
    </row>
    <row r="14" spans="1:27" ht="17.25" thickBot="1" x14ac:dyDescent="0.5">
      <c r="A14" s="4">
        <v>7</v>
      </c>
      <c r="B14" s="22" t="s">
        <v>40</v>
      </c>
      <c r="C14" s="5">
        <v>20.9</v>
      </c>
      <c r="D14" s="5">
        <v>20.2</v>
      </c>
      <c r="E14" s="5">
        <v>10.3</v>
      </c>
      <c r="F14" s="5">
        <v>18.7</v>
      </c>
      <c r="G14" s="5">
        <v>30</v>
      </c>
      <c r="H14" s="11" t="s">
        <v>41</v>
      </c>
      <c r="I14" s="5">
        <v>3.1</v>
      </c>
      <c r="J14" s="5" t="s">
        <v>27</v>
      </c>
      <c r="K14" s="5">
        <v>14562</v>
      </c>
      <c r="L14" s="5">
        <f t="shared" si="2"/>
        <v>-69.400000000000006</v>
      </c>
      <c r="M14" s="27">
        <f t="shared" si="4"/>
        <v>20.9</v>
      </c>
      <c r="N14" s="5">
        <f t="shared" si="5"/>
        <v>2.06</v>
      </c>
      <c r="O14" s="5">
        <f t="shared" si="6"/>
        <v>1.05</v>
      </c>
      <c r="P14" s="5">
        <f t="shared" si="7"/>
        <v>18.7</v>
      </c>
      <c r="Q14" s="5">
        <f t="shared" si="8"/>
        <v>30</v>
      </c>
      <c r="R14" s="5" t="str">
        <f t="shared" si="9"/>
        <v>27o00’</v>
      </c>
      <c r="S14" s="5">
        <v>27</v>
      </c>
      <c r="T14" s="5">
        <v>0</v>
      </c>
      <c r="U14" s="5">
        <f t="shared" si="10"/>
        <v>27</v>
      </c>
      <c r="V14" s="5">
        <f t="shared" si="11"/>
        <v>0.32</v>
      </c>
      <c r="W14" s="5" t="str">
        <f t="shared" si="12"/>
        <v>-</v>
      </c>
      <c r="X14" s="5">
        <f t="shared" si="13"/>
        <v>1485.32</v>
      </c>
    </row>
  </sheetData>
  <mergeCells count="26">
    <mergeCell ref="V1:V4"/>
    <mergeCell ref="W1:W4"/>
    <mergeCell ref="X1:X4"/>
    <mergeCell ref="Q5:Q6"/>
    <mergeCell ref="W5:W6"/>
    <mergeCell ref="R6:U6"/>
    <mergeCell ref="R5:U5"/>
    <mergeCell ref="R1:U4"/>
    <mergeCell ref="M1:M4"/>
    <mergeCell ref="N1:N4"/>
    <mergeCell ref="O1:O4"/>
    <mergeCell ref="P1:P4"/>
    <mergeCell ref="Q1:Q4"/>
    <mergeCell ref="G1:G4"/>
    <mergeCell ref="H1:H4"/>
    <mergeCell ref="I1:I4"/>
    <mergeCell ref="J1:J4"/>
    <mergeCell ref="K1:K4"/>
    <mergeCell ref="G5:G6"/>
    <mergeCell ref="J5:J6"/>
    <mergeCell ref="A1:A6"/>
    <mergeCell ref="B1:B6"/>
    <mergeCell ref="C1:C4"/>
    <mergeCell ref="D1:D4"/>
    <mergeCell ref="E1:E4"/>
    <mergeCell ref="F1:F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Minh Thành</dc:creator>
  <cp:lastModifiedBy>Cao Minh Thành</cp:lastModifiedBy>
  <dcterms:created xsi:type="dcterms:W3CDTF">2021-06-28T14:32:15Z</dcterms:created>
  <dcterms:modified xsi:type="dcterms:W3CDTF">2021-06-28T16:05:45Z</dcterms:modified>
</cp:coreProperties>
</file>