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toussaint/Desktop/Analysis Projects/"/>
    </mc:Choice>
  </mc:AlternateContent>
  <xr:revisionPtr revIDLastSave="0" documentId="13_ncr:1_{91791E3E-7906-9745-A5E9-A9593A57EE30}" xr6:coauthVersionLast="47" xr6:coauthVersionMax="47" xr10:uidLastSave="{00000000-0000-0000-0000-000000000000}"/>
  <bookViews>
    <workbookView xWindow="28800" yWindow="-1660" windowWidth="38400" windowHeight="21100" activeTab="5" xr2:uid="{00000000-000D-0000-FFFF-FFFF00000000}"/>
  </bookViews>
  <sheets>
    <sheet name="Crowdfunding" sheetId="1" r:id="rId1"/>
    <sheet name="outcome pivot-table" sheetId="3" r:id="rId2"/>
    <sheet name="country filter pivot-table" sheetId="4" r:id="rId3"/>
    <sheet name="year outcome pivot-table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Crowdfunding!$A$1:$P$1001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analysis'!$E$1</definedName>
    <definedName name="_xlchart.v1.4" hidden="1">'statistical analysis'!$E$2:$E$566</definedName>
  </definedNames>
  <calcPr calcId="191029" concurrentCalc="0"/>
  <pivotCaches>
    <pivotCache cacheId="176" r:id="rId7"/>
    <pivotCache cacheId="17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2" i="1"/>
  <c r="C25" i="3"/>
  <c r="C24" i="3"/>
  <c r="C23" i="3"/>
  <c r="C22" i="3"/>
  <c r="C21" i="3"/>
  <c r="C20" i="3"/>
  <c r="C19" i="3"/>
  <c r="C18" i="3"/>
  <c r="C17" i="3"/>
  <c r="L8" i="7"/>
  <c r="L6" i="7"/>
  <c r="I6" i="7"/>
  <c r="I8" i="7"/>
  <c r="L7" i="7"/>
  <c r="I7" i="7"/>
  <c r="L5" i="7"/>
  <c r="L4" i="7"/>
  <c r="L3" i="7"/>
  <c r="L2" i="7"/>
  <c r="I5" i="7"/>
  <c r="I4" i="7"/>
  <c r="I3" i="7"/>
  <c r="I2" i="7"/>
  <c r="F334" i="1"/>
  <c r="D13" i="6"/>
  <c r="D12" i="6"/>
  <c r="D11" i="6"/>
  <c r="D10" i="6"/>
  <c r="D9" i="6"/>
  <c r="D8" i="6"/>
  <c r="D7" i="6"/>
  <c r="D6" i="6"/>
  <c r="D5" i="6"/>
  <c r="D4" i="6"/>
  <c r="C3" i="6"/>
  <c r="D3" i="6"/>
  <c r="D2" i="6"/>
  <c r="C13" i="6"/>
  <c r="C12" i="6"/>
  <c r="C11" i="6"/>
  <c r="C10" i="6"/>
  <c r="C9" i="6"/>
  <c r="C8" i="6"/>
  <c r="C7" i="6"/>
  <c r="C6" i="6"/>
  <c r="C5" i="6"/>
  <c r="C4" i="6"/>
  <c r="C2" i="6"/>
  <c r="B13" i="6"/>
  <c r="B12" i="6"/>
  <c r="E12" i="6"/>
  <c r="F12" i="6"/>
  <c r="B11" i="6"/>
  <c r="B10" i="6"/>
  <c r="B9" i="6"/>
  <c r="B8" i="6"/>
  <c r="E8" i="6"/>
  <c r="F8" i="6"/>
  <c r="B7" i="6"/>
  <c r="B6" i="6"/>
  <c r="B5" i="6"/>
  <c r="B4" i="6"/>
  <c r="B3" i="6"/>
  <c r="E3" i="6"/>
  <c r="F3" i="6"/>
  <c r="B2" i="6"/>
  <c r="U41" i="1"/>
  <c r="U308" i="1"/>
  <c r="U150" i="1"/>
  <c r="U404" i="1"/>
  <c r="U553" i="1"/>
  <c r="U668" i="1"/>
  <c r="U701" i="1"/>
  <c r="T97" i="1"/>
  <c r="T38" i="1"/>
  <c r="T5" i="1"/>
  <c r="T6" i="1"/>
  <c r="T809" i="1"/>
  <c r="T8" i="1"/>
  <c r="T615" i="1"/>
  <c r="T10" i="1"/>
  <c r="T11" i="1"/>
  <c r="T887" i="1"/>
  <c r="T13" i="1"/>
  <c r="T14" i="1"/>
  <c r="T270" i="1"/>
  <c r="T16" i="1"/>
  <c r="T17" i="1"/>
  <c r="T630" i="1"/>
  <c r="T884" i="1"/>
  <c r="T20" i="1"/>
  <c r="T21" i="1"/>
  <c r="T976" i="1"/>
  <c r="T23" i="1"/>
  <c r="T896" i="1"/>
  <c r="T522" i="1"/>
  <c r="T619" i="1"/>
  <c r="T904" i="1"/>
  <c r="T28" i="1"/>
  <c r="T29" i="1"/>
  <c r="T396" i="1"/>
  <c r="T134" i="1"/>
  <c r="T61" i="1"/>
  <c r="T932" i="1"/>
  <c r="T34" i="1"/>
  <c r="T468" i="1"/>
  <c r="T246" i="1"/>
  <c r="T382" i="1"/>
  <c r="T74" i="1"/>
  <c r="T925" i="1"/>
  <c r="T462" i="1"/>
  <c r="T41" i="1"/>
  <c r="T316" i="1"/>
  <c r="T48" i="1"/>
  <c r="T359" i="1"/>
  <c r="T209" i="1"/>
  <c r="T392" i="1"/>
  <c r="T47" i="1"/>
  <c r="T492" i="1"/>
  <c r="T160" i="1"/>
  <c r="T803" i="1"/>
  <c r="T139" i="1"/>
  <c r="T52" i="1"/>
  <c r="T53" i="1"/>
  <c r="T54" i="1"/>
  <c r="T76" i="1"/>
  <c r="T56" i="1"/>
  <c r="T934" i="1"/>
  <c r="T739" i="1"/>
  <c r="T862" i="1"/>
  <c r="T300" i="1"/>
  <c r="T848" i="1"/>
  <c r="T565" i="1"/>
  <c r="T63" i="1"/>
  <c r="T264" i="1"/>
  <c r="T65" i="1"/>
  <c r="T66" i="1"/>
  <c r="T176" i="1"/>
  <c r="T68" i="1"/>
  <c r="T865" i="1"/>
  <c r="T782" i="1"/>
  <c r="T71" i="1"/>
  <c r="T881" i="1"/>
  <c r="T207" i="1"/>
  <c r="T759" i="1"/>
  <c r="T234" i="1"/>
  <c r="T235" i="1"/>
  <c r="T267" i="1"/>
  <c r="T78" i="1"/>
  <c r="T79" i="1"/>
  <c r="T60" i="1"/>
  <c r="T81" i="1"/>
  <c r="T829" i="1"/>
  <c r="T607" i="1"/>
  <c r="T764" i="1"/>
  <c r="T85" i="1"/>
  <c r="T593" i="1"/>
  <c r="T59" i="1"/>
  <c r="T254" i="1"/>
  <c r="T89" i="1"/>
  <c r="T581" i="1"/>
  <c r="T525" i="1"/>
  <c r="T92" i="1"/>
  <c r="T93" i="1"/>
  <c r="T765" i="1"/>
  <c r="T95" i="1"/>
  <c r="T605" i="1"/>
  <c r="T120" i="1"/>
  <c r="T287" i="1"/>
  <c r="T712" i="1"/>
  <c r="T100" i="1"/>
  <c r="T608" i="1"/>
  <c r="T102" i="1"/>
  <c r="T800" i="1"/>
  <c r="T422" i="1"/>
  <c r="T105" i="1"/>
  <c r="T87" i="1"/>
  <c r="T73" i="1"/>
  <c r="T495" i="1"/>
  <c r="T109" i="1"/>
  <c r="T805" i="1"/>
  <c r="T111" i="1"/>
  <c r="T112" i="1"/>
  <c r="T864" i="1"/>
  <c r="T519" i="1"/>
  <c r="T224" i="1"/>
  <c r="T588" i="1"/>
  <c r="T117" i="1"/>
  <c r="T118" i="1"/>
  <c r="T927" i="1"/>
  <c r="T776" i="1"/>
  <c r="T963" i="1"/>
  <c r="T548" i="1"/>
  <c r="T504" i="1"/>
  <c r="T124" i="1"/>
  <c r="T125" i="1"/>
  <c r="T806" i="1"/>
  <c r="T82" i="1"/>
  <c r="T128" i="1"/>
  <c r="T129" i="1"/>
  <c r="T130" i="1"/>
  <c r="T131" i="1"/>
  <c r="T693" i="1"/>
  <c r="T49" i="1"/>
  <c r="T145" i="1"/>
  <c r="T691" i="1"/>
  <c r="T136" i="1"/>
  <c r="T137" i="1"/>
  <c r="T138" i="1"/>
  <c r="T859" i="1"/>
  <c r="T140" i="1"/>
  <c r="T141" i="1"/>
  <c r="T279" i="1"/>
  <c r="T575" i="1"/>
  <c r="T757" i="1"/>
  <c r="T356" i="1"/>
  <c r="U356" i="1"/>
  <c r="T686" i="1"/>
  <c r="T815" i="1"/>
  <c r="T148" i="1"/>
  <c r="U148" i="1"/>
  <c r="T820" i="1"/>
  <c r="T546" i="1"/>
  <c r="T893" i="1"/>
  <c r="T152" i="1"/>
  <c r="T153" i="1"/>
  <c r="T957" i="1"/>
  <c r="T155" i="1"/>
  <c r="T156" i="1"/>
  <c r="T157" i="1"/>
  <c r="T158" i="1"/>
  <c r="T159" i="1"/>
  <c r="T427" i="1"/>
  <c r="T869" i="1"/>
  <c r="T560" i="1"/>
  <c r="T163" i="1"/>
  <c r="T44" i="1"/>
  <c r="T874" i="1"/>
  <c r="T766" i="1"/>
  <c r="T307" i="1"/>
  <c r="T296" i="1"/>
  <c r="T534" i="1"/>
  <c r="T170" i="1"/>
  <c r="T469" i="1"/>
  <c r="T172" i="1"/>
  <c r="T173" i="1"/>
  <c r="T174" i="1"/>
  <c r="T960" i="1"/>
  <c r="T885" i="1"/>
  <c r="T177" i="1"/>
  <c r="T178" i="1"/>
  <c r="T684" i="1"/>
  <c r="T180" i="1"/>
  <c r="T970" i="1"/>
  <c r="T767" i="1"/>
  <c r="T183" i="1"/>
  <c r="T692" i="1"/>
  <c r="T185" i="1"/>
  <c r="T413" i="1"/>
  <c r="T187" i="1"/>
  <c r="T188" i="1"/>
  <c r="T236" i="1"/>
  <c r="T190" i="1"/>
  <c r="T191" i="1"/>
  <c r="T192" i="1"/>
  <c r="T193" i="1"/>
  <c r="T194" i="1"/>
  <c r="T195" i="1"/>
  <c r="T293" i="1"/>
  <c r="T685" i="1"/>
  <c r="T198" i="1"/>
  <c r="T808" i="1"/>
  <c r="T200" i="1"/>
  <c r="T201" i="1"/>
  <c r="T202" i="1"/>
  <c r="T796" i="1"/>
  <c r="T204" i="1"/>
  <c r="T720" i="1"/>
  <c r="T206" i="1"/>
  <c r="T259" i="1"/>
  <c r="T208" i="1"/>
  <c r="T365" i="1"/>
  <c r="T799" i="1"/>
  <c r="T211" i="1"/>
  <c r="T212" i="1"/>
  <c r="T213" i="1"/>
  <c r="U213" i="1"/>
  <c r="T753" i="1"/>
  <c r="T977" i="1"/>
  <c r="T477" i="1"/>
  <c r="T217" i="1"/>
  <c r="T844" i="1"/>
  <c r="T219" i="1"/>
  <c r="T127" i="1"/>
  <c r="T967" i="1"/>
  <c r="T222" i="1"/>
  <c r="T223" i="1"/>
  <c r="T256" i="1"/>
  <c r="T225" i="1"/>
  <c r="T119" i="1"/>
  <c r="T971" i="1"/>
  <c r="T858" i="1"/>
  <c r="T91" i="1"/>
  <c r="T911" i="1"/>
  <c r="T980" i="1"/>
  <c r="T614" i="1"/>
  <c r="T233" i="1"/>
  <c r="T482" i="1"/>
  <c r="T315" i="1"/>
  <c r="T451" i="1"/>
  <c r="T237" i="1"/>
  <c r="T238" i="1"/>
  <c r="T196" i="1"/>
  <c r="T903" i="1"/>
  <c r="T241" i="1"/>
  <c r="T280" i="1"/>
  <c r="T96" i="1"/>
  <c r="T467" i="1"/>
  <c r="T271" i="1"/>
  <c r="T165" i="1"/>
  <c r="T840" i="1"/>
  <c r="T475" i="1"/>
  <c r="T851" i="1"/>
  <c r="T110" i="1"/>
  <c r="T908" i="1"/>
  <c r="T252" i="1"/>
  <c r="T253" i="1"/>
  <c r="T920" i="1"/>
  <c r="T255" i="1"/>
  <c r="T284" i="1"/>
  <c r="T164" i="1"/>
  <c r="T258" i="1"/>
  <c r="T103" i="1"/>
  <c r="T397" i="1"/>
  <c r="T75" i="1"/>
  <c r="T512" i="1"/>
  <c r="T263" i="1"/>
  <c r="T863" i="1"/>
  <c r="T149" i="1"/>
  <c r="T491" i="1"/>
  <c r="T277" i="1"/>
  <c r="T268" i="1"/>
  <c r="T891" i="1"/>
  <c r="T951" i="1"/>
  <c r="T363" i="1"/>
  <c r="T272" i="1"/>
  <c r="T273" i="1"/>
  <c r="T126" i="1"/>
  <c r="T922" i="1"/>
  <c r="T276" i="1"/>
  <c r="T383" i="1"/>
  <c r="T278" i="1"/>
  <c r="T433" i="1"/>
  <c r="T107" i="1"/>
  <c r="T473" i="1"/>
  <c r="T986" i="1"/>
  <c r="T283" i="1"/>
  <c r="T262" i="1"/>
  <c r="T285" i="1"/>
  <c r="T286" i="1"/>
  <c r="T576" i="1"/>
  <c r="T288" i="1"/>
  <c r="T439" i="1"/>
  <c r="U439" i="1"/>
  <c r="T290" i="1"/>
  <c r="T937" i="1"/>
  <c r="T292" i="1"/>
  <c r="T758" i="1"/>
  <c r="T294" i="1"/>
  <c r="T295" i="1"/>
  <c r="T232" i="1"/>
  <c r="T297" i="1"/>
  <c r="T298" i="1"/>
  <c r="T299" i="1"/>
  <c r="T40" i="1"/>
  <c r="T301" i="1"/>
  <c r="T302" i="1"/>
  <c r="T940" i="1"/>
  <c r="T304" i="1"/>
  <c r="T305" i="1"/>
  <c r="T240" i="1"/>
  <c r="T245" i="1"/>
  <c r="T308" i="1"/>
  <c r="T780" i="1"/>
  <c r="T310" i="1"/>
  <c r="T311" i="1"/>
  <c r="T312" i="1"/>
  <c r="T472" i="1"/>
  <c r="T15" i="1"/>
  <c r="T428" i="1"/>
  <c r="T471" i="1"/>
  <c r="T317" i="1"/>
  <c r="T318" i="1"/>
  <c r="T319" i="1"/>
  <c r="T320" i="1"/>
  <c r="T321" i="1"/>
  <c r="T322" i="1"/>
  <c r="T323" i="1"/>
  <c r="T718" i="1"/>
  <c r="T325" i="1"/>
  <c r="T731" i="1"/>
  <c r="T327" i="1"/>
  <c r="T328" i="1"/>
  <c r="T329" i="1"/>
  <c r="T104" i="1"/>
  <c r="T331" i="1"/>
  <c r="T785" i="1"/>
  <c r="T46" i="1"/>
  <c r="T186" i="1"/>
  <c r="T721" i="1"/>
  <c r="T964" i="1"/>
  <c r="T368" i="1"/>
  <c r="T338" i="1"/>
  <c r="T706" i="1"/>
  <c r="T275" i="1"/>
  <c r="T341" i="1"/>
  <c r="T342" i="1"/>
  <c r="T343" i="1"/>
  <c r="T344" i="1"/>
  <c r="T345" i="1"/>
  <c r="T346" i="1"/>
  <c r="T347" i="1"/>
  <c r="T348" i="1"/>
  <c r="T835" i="1"/>
  <c r="T350" i="1"/>
  <c r="T351" i="1"/>
  <c r="T352" i="1"/>
  <c r="T244" i="1"/>
  <c r="T354" i="1"/>
  <c r="T444" i="1"/>
  <c r="T447" i="1"/>
  <c r="T357" i="1"/>
  <c r="T358" i="1"/>
  <c r="T121" i="1"/>
  <c r="T360" i="1"/>
  <c r="T261" i="1"/>
  <c r="U261" i="1"/>
  <c r="T265" i="1"/>
  <c r="T895" i="1"/>
  <c r="T169" i="1"/>
  <c r="T850" i="1"/>
  <c r="T33" i="1"/>
  <c r="T446" i="1"/>
  <c r="T788" i="1"/>
  <c r="T369" i="1"/>
  <c r="T784" i="1"/>
  <c r="T228" i="1"/>
  <c r="T18" i="1"/>
  <c r="T373" i="1"/>
  <c r="T523" i="1"/>
  <c r="T424" i="1"/>
  <c r="T376" i="1"/>
  <c r="T377" i="1"/>
  <c r="U377" i="1"/>
  <c r="T610" i="1"/>
  <c r="T379" i="1"/>
  <c r="T380" i="1"/>
  <c r="T381" i="1"/>
  <c r="T770" i="1"/>
  <c r="T563" i="1"/>
  <c r="T384" i="1"/>
  <c r="T993" i="1"/>
  <c r="T629" i="1"/>
  <c r="T715" i="1"/>
  <c r="T388" i="1"/>
  <c r="T389" i="1"/>
  <c r="T390" i="1"/>
  <c r="T849" i="1"/>
  <c r="T749" i="1"/>
  <c r="T393" i="1"/>
  <c r="T394" i="1"/>
  <c r="T836" i="1"/>
  <c r="T150" i="1"/>
  <c r="T726" i="1"/>
  <c r="T643" i="1"/>
  <c r="T936" i="1"/>
  <c r="T39" i="1"/>
  <c r="T401" i="1"/>
  <c r="T402" i="1"/>
  <c r="T306" i="1"/>
  <c r="T404" i="1"/>
  <c r="T405" i="1"/>
  <c r="T58" i="1"/>
  <c r="T407" i="1"/>
  <c r="T144" i="1"/>
  <c r="T622" i="1"/>
  <c r="T913" i="1"/>
  <c r="T411" i="1"/>
  <c r="T412" i="1"/>
  <c r="T709" i="1"/>
  <c r="T146" i="1"/>
  <c r="T415" i="1"/>
  <c r="T416" i="1"/>
  <c r="T417" i="1"/>
  <c r="T418" i="1"/>
  <c r="T419" i="1"/>
  <c r="T420" i="1"/>
  <c r="T772" i="1"/>
  <c r="T326" i="1"/>
  <c r="T423" i="1"/>
  <c r="T490" i="1"/>
  <c r="T425" i="1"/>
  <c r="T426" i="1"/>
  <c r="T817" i="1"/>
  <c r="T367" i="1"/>
  <c r="T57" i="1"/>
  <c r="T430" i="1"/>
  <c r="T431" i="1"/>
  <c r="T432" i="1"/>
  <c r="T335" i="1"/>
  <c r="T434" i="1"/>
  <c r="T435" i="1"/>
  <c r="T436" i="1"/>
  <c r="T27" i="1"/>
  <c r="T43" i="1"/>
  <c r="T677" i="1"/>
  <c r="T983" i="1"/>
  <c r="T361" i="1"/>
  <c r="T931" i="1"/>
  <c r="T443" i="1"/>
  <c r="T559" i="1"/>
  <c r="T445" i="1"/>
  <c r="T945" i="1"/>
  <c r="T991" i="1"/>
  <c r="T448" i="1"/>
  <c r="T449" i="1"/>
  <c r="T450" i="1"/>
  <c r="T822" i="1"/>
  <c r="T452" i="1"/>
  <c r="T710" i="1"/>
  <c r="T454" i="1"/>
  <c r="T455" i="1"/>
  <c r="T456" i="1"/>
  <c r="T611" i="1"/>
  <c r="T99" i="1"/>
  <c r="T459" i="1"/>
  <c r="T755" i="1"/>
  <c r="T461" i="1"/>
  <c r="T409" i="1"/>
  <c r="T303" i="1"/>
  <c r="T464" i="1"/>
  <c r="T410" i="1"/>
  <c r="U410" i="1"/>
  <c r="T618" i="1"/>
  <c r="T669" i="1"/>
  <c r="T890" i="1"/>
  <c r="T400" i="1"/>
  <c r="T470" i="1"/>
  <c r="T804" i="1"/>
  <c r="T667" i="1"/>
  <c r="T142" i="1"/>
  <c r="T474" i="1"/>
  <c r="T378" i="1"/>
  <c r="T214" i="1"/>
  <c r="T220" i="1"/>
  <c r="T478" i="1"/>
  <c r="T479" i="1"/>
  <c r="T481" i="1"/>
  <c r="T697" i="1"/>
  <c r="U697" i="1"/>
  <c r="T55" i="1"/>
  <c r="T483" i="1"/>
  <c r="T484" i="1"/>
  <c r="T485" i="1"/>
  <c r="T812" i="1"/>
  <c r="T487" i="1"/>
  <c r="T488" i="1"/>
  <c r="T88" i="1"/>
  <c r="T959" i="1"/>
  <c r="T115" i="1"/>
  <c r="T690" i="1"/>
  <c r="T558" i="1"/>
  <c r="T494" i="1"/>
  <c r="T853" i="1"/>
  <c r="T90" i="1"/>
  <c r="T537" i="1"/>
  <c r="T498" i="1"/>
  <c r="T499" i="1"/>
  <c r="T500" i="1"/>
  <c r="T501" i="1"/>
  <c r="T502" i="1"/>
  <c r="T503" i="1"/>
  <c r="T549" i="1"/>
  <c r="T349" i="1"/>
  <c r="T506" i="1"/>
  <c r="T507" i="1"/>
  <c r="T901" i="1"/>
  <c r="T509" i="1"/>
  <c r="T114" i="1"/>
  <c r="T511" i="1"/>
  <c r="T514" i="1"/>
  <c r="T513" i="1"/>
  <c r="T654" i="1"/>
  <c r="T515" i="1"/>
  <c r="T516" i="1"/>
  <c r="T517" i="1"/>
  <c r="T518" i="1"/>
  <c r="T828" i="1"/>
  <c r="T520" i="1"/>
  <c r="T313" i="1"/>
  <c r="T978" i="1"/>
  <c r="T787" i="1"/>
  <c r="T524" i="1"/>
  <c r="T870" i="1"/>
  <c r="T526" i="1"/>
  <c r="T527" i="1"/>
  <c r="T528" i="1"/>
  <c r="T529" i="1"/>
  <c r="T530" i="1"/>
  <c r="T531" i="1"/>
  <c r="T532" i="1"/>
  <c r="T533" i="1"/>
  <c r="T907" i="1"/>
  <c r="T162" i="1"/>
  <c r="T536" i="1"/>
  <c r="T843" i="1"/>
  <c r="T603" i="1"/>
  <c r="T795" i="1"/>
  <c r="T540" i="1"/>
  <c r="T541" i="1"/>
  <c r="T587" i="1"/>
  <c r="T543" i="1"/>
  <c r="T544" i="1"/>
  <c r="T545" i="1"/>
  <c r="T250" i="1"/>
  <c r="T547" i="1"/>
  <c r="T966" i="1"/>
  <c r="T7" i="1"/>
  <c r="T628" i="1"/>
  <c r="T657" i="1"/>
  <c r="T552" i="1"/>
  <c r="T553" i="1"/>
  <c r="T554" i="1"/>
  <c r="T555" i="1"/>
  <c r="T289" i="1"/>
  <c r="T994" i="1"/>
  <c r="T725" i="1"/>
  <c r="T497" i="1"/>
  <c r="T644" i="1"/>
  <c r="T736" i="1"/>
  <c r="U736" i="1"/>
  <c r="T260" i="1"/>
  <c r="T168" i="1"/>
  <c r="T564" i="1"/>
  <c r="T989" i="1"/>
  <c r="T566" i="1"/>
  <c r="T968" i="1"/>
  <c r="T568" i="1"/>
  <c r="T291" i="1"/>
  <c r="T744" i="1"/>
  <c r="T751" i="1"/>
  <c r="T80" i="1"/>
  <c r="T573" i="1"/>
  <c r="T574" i="1"/>
  <c r="T151" i="1"/>
  <c r="T51" i="1"/>
  <c r="T577" i="1"/>
  <c r="U577" i="1"/>
  <c r="T578" i="1"/>
  <c r="T579" i="1"/>
  <c r="U579" i="1"/>
  <c r="T580" i="1"/>
  <c r="T281" i="1"/>
  <c r="T438" i="1"/>
  <c r="T583" i="1"/>
  <c r="T584" i="1"/>
  <c r="T496" i="1"/>
  <c r="U496" i="1"/>
  <c r="T364" i="1"/>
  <c r="T403" i="1"/>
  <c r="U403" i="1"/>
  <c r="T116" i="1"/>
  <c r="T589" i="1"/>
  <c r="T590" i="1"/>
  <c r="T591" i="1"/>
  <c r="T592" i="1"/>
  <c r="T894" i="1"/>
  <c r="U894" i="1"/>
  <c r="T594" i="1"/>
  <c r="T12" i="1"/>
  <c r="U12" i="1"/>
  <c r="T596" i="1"/>
  <c r="T719" i="1"/>
  <c r="T598" i="1"/>
  <c r="T827" i="1"/>
  <c r="T711" i="1"/>
  <c r="T601" i="1"/>
  <c r="U601" i="1"/>
  <c r="T602" i="1"/>
  <c r="T689" i="1"/>
  <c r="U689" i="1"/>
  <c r="T135" i="1"/>
  <c r="T108" i="1"/>
  <c r="T36" i="1"/>
  <c r="T655" i="1"/>
  <c r="T414" i="1"/>
  <c r="T399" i="1"/>
  <c r="U399" i="1"/>
  <c r="T557" i="1"/>
  <c r="T542" i="1"/>
  <c r="U542" i="1"/>
  <c r="T743" i="1"/>
  <c r="T613" i="1"/>
  <c r="T818" i="1"/>
  <c r="T385" i="1"/>
  <c r="T746" i="1"/>
  <c r="T626" i="1"/>
  <c r="U626" i="1"/>
  <c r="T823" i="1"/>
  <c r="T203" i="1"/>
  <c r="U203" i="1"/>
  <c r="T620" i="1"/>
  <c r="T621" i="1"/>
  <c r="T914" i="1"/>
  <c r="T216" i="1"/>
  <c r="T624" i="1"/>
  <c r="T374" i="1"/>
  <c r="U374" i="1"/>
  <c r="T688" i="1"/>
  <c r="T627" i="1"/>
  <c r="U627" i="1"/>
  <c r="T370" i="1"/>
  <c r="T67" i="1"/>
  <c r="T556" i="1"/>
  <c r="T631" i="1"/>
  <c r="T632" i="1"/>
  <c r="T763" i="1"/>
  <c r="U763" i="1"/>
  <c r="T634" i="1"/>
  <c r="T635" i="1"/>
  <c r="U635" i="1"/>
  <c r="T636" i="1"/>
  <c r="U636" i="1"/>
  <c r="T64" i="1"/>
  <c r="T638" i="1"/>
  <c r="T639" i="1"/>
  <c r="T640" i="1"/>
  <c r="T641" i="1"/>
  <c r="U641" i="1"/>
  <c r="T642" i="1"/>
  <c r="T32" i="1"/>
  <c r="U32" i="1"/>
  <c r="T617" i="1"/>
  <c r="T70" i="1"/>
  <c r="T646" i="1"/>
  <c r="T647" i="1"/>
  <c r="T648" i="1"/>
  <c r="T649" i="1"/>
  <c r="U649" i="1"/>
  <c r="T650" i="1"/>
  <c r="T651" i="1"/>
  <c r="U651" i="1"/>
  <c r="T652" i="1"/>
  <c r="T653" i="1"/>
  <c r="T681" i="1"/>
  <c r="T282" i="1"/>
  <c r="T366" i="1"/>
  <c r="T3" i="1"/>
  <c r="U3" i="1"/>
  <c r="T658" i="1"/>
  <c r="T659" i="1"/>
  <c r="U659" i="1"/>
  <c r="T660" i="1"/>
  <c r="T661" i="1"/>
  <c r="T662" i="1"/>
  <c r="T663" i="1"/>
  <c r="T664" i="1"/>
  <c r="T665" i="1"/>
  <c r="U665" i="1"/>
  <c r="T666" i="1"/>
  <c r="T866" i="1"/>
  <c r="U866" i="1"/>
  <c r="T668" i="1"/>
  <c r="T77" i="1"/>
  <c r="T670" i="1"/>
  <c r="T476" i="1"/>
  <c r="T825" i="1"/>
  <c r="T333" i="1"/>
  <c r="U333" i="1"/>
  <c r="T674" i="1"/>
  <c r="T675" i="1"/>
  <c r="U675" i="1"/>
  <c r="T676" i="1"/>
  <c r="T841" i="1"/>
  <c r="T248" i="1"/>
  <c r="T679" i="1"/>
  <c r="T680" i="1"/>
  <c r="T729" i="1"/>
  <c r="U729" i="1"/>
  <c r="T682" i="1"/>
  <c r="T683" i="1"/>
  <c r="U683" i="1"/>
  <c r="T538" i="1"/>
  <c r="T714" i="1"/>
  <c r="T9" i="1"/>
  <c r="T687" i="1"/>
  <c r="T371" i="1"/>
  <c r="T247" i="1"/>
  <c r="U247" i="1"/>
  <c r="T239" i="1"/>
  <c r="T440" i="1"/>
  <c r="U440" i="1"/>
  <c r="T569" i="1"/>
  <c r="T42" i="1"/>
  <c r="T694" i="1"/>
  <c r="T695" i="1"/>
  <c r="T696" i="1"/>
  <c r="T132" i="1"/>
  <c r="U132" i="1"/>
  <c r="T698" i="1"/>
  <c r="T25" i="1"/>
  <c r="U25" i="1"/>
  <c r="T101" i="1"/>
  <c r="T701" i="1"/>
  <c r="T702" i="1"/>
  <c r="T84" i="1"/>
  <c r="T704" i="1"/>
  <c r="T857" i="1"/>
  <c r="U857" i="1"/>
  <c r="T645" i="1"/>
  <c r="T707" i="1"/>
  <c r="U707" i="1"/>
  <c r="T83" i="1"/>
  <c r="T616" i="1"/>
  <c r="T334" i="1"/>
  <c r="T86" i="1"/>
  <c r="T309" i="1"/>
  <c r="T713" i="1"/>
  <c r="U713" i="1"/>
  <c r="T505" i="1"/>
  <c r="T571" i="1"/>
  <c r="U571" i="1"/>
  <c r="T94" i="1"/>
  <c r="T717" i="1"/>
  <c r="T387" i="1"/>
  <c r="T197" i="1"/>
  <c r="T147" i="1"/>
  <c r="T585" i="1"/>
  <c r="U585" i="1"/>
  <c r="T722" i="1"/>
  <c r="T723" i="1"/>
  <c r="U723" i="1"/>
  <c r="T332" i="1"/>
  <c r="T143" i="1"/>
  <c r="T408" i="1"/>
  <c r="T727" i="1"/>
  <c r="T728" i="1"/>
  <c r="T113" i="1"/>
  <c r="U113" i="1"/>
  <c r="T730" i="1"/>
  <c r="T24" i="1"/>
  <c r="U24" i="1"/>
  <c r="T724" i="1"/>
  <c r="T733" i="1"/>
  <c r="T734" i="1"/>
  <c r="T672" i="1"/>
  <c r="T398" i="1"/>
  <c r="T486" i="1"/>
  <c r="U486" i="1"/>
  <c r="T738" i="1"/>
  <c r="T875" i="1"/>
  <c r="U875" i="1"/>
  <c r="T740" i="1"/>
  <c r="T741" i="1"/>
  <c r="T742" i="1"/>
  <c r="T735" i="1"/>
  <c r="T551" i="1"/>
  <c r="T745" i="1"/>
  <c r="U745" i="1"/>
  <c r="T981" i="1"/>
  <c r="T747" i="1"/>
  <c r="U747" i="1"/>
  <c r="T924" i="1"/>
  <c r="T703" i="1"/>
  <c r="T750" i="1"/>
  <c r="T604" i="1"/>
  <c r="T752" i="1"/>
  <c r="T353" i="1"/>
  <c r="U353" i="1"/>
  <c r="T754" i="1"/>
  <c r="T466" i="1"/>
  <c r="U466" i="1"/>
  <c r="T572" i="1"/>
  <c r="T257" i="1"/>
  <c r="T974" i="1"/>
  <c r="T171" i="1"/>
  <c r="T539" i="1"/>
  <c r="T761" i="1"/>
  <c r="U761" i="1"/>
  <c r="T762" i="1"/>
  <c r="T123" i="1"/>
  <c r="U123" i="1"/>
  <c r="T441" i="1"/>
  <c r="T775" i="1"/>
  <c r="T391" i="1"/>
  <c r="T786" i="1"/>
  <c r="T768" i="1"/>
  <c r="T769" i="1"/>
  <c r="U769" i="1"/>
  <c r="T229" i="1"/>
  <c r="T771" i="1"/>
  <c r="U771" i="1"/>
  <c r="T586" i="1"/>
  <c r="T773" i="1"/>
  <c r="T26" i="1"/>
  <c r="T833" i="1"/>
  <c r="T561" i="1"/>
  <c r="T777" i="1"/>
  <c r="U777" i="1"/>
  <c r="T778" i="1"/>
  <c r="T779" i="1"/>
  <c r="U779" i="1"/>
  <c r="T826" i="1"/>
  <c r="T781" i="1"/>
  <c r="T167" i="1"/>
  <c r="T783" i="1"/>
  <c r="T855" i="1"/>
  <c r="T122" i="1"/>
  <c r="U122" i="1"/>
  <c r="T339" i="1"/>
  <c r="T842" i="1"/>
  <c r="U842" i="1"/>
  <c r="T69" i="1"/>
  <c r="T789" i="1"/>
  <c r="T790" i="1"/>
  <c r="T791" i="1"/>
  <c r="T792" i="1"/>
  <c r="T793" i="1"/>
  <c r="U793" i="1"/>
  <c r="T794" i="1"/>
  <c r="T678" i="1"/>
  <c r="U678" i="1"/>
  <c r="T748" i="1"/>
  <c r="T797" i="1"/>
  <c r="U797" i="1"/>
  <c r="T798" i="1"/>
  <c r="T756" i="1"/>
  <c r="T460" i="1"/>
  <c r="T801" i="1"/>
  <c r="U801" i="1"/>
  <c r="T802" i="1"/>
  <c r="T732" i="1"/>
  <c r="U732" i="1"/>
  <c r="T673" i="1"/>
  <c r="T969" i="1"/>
  <c r="T910" i="1"/>
  <c r="T807" i="1"/>
  <c r="T242" i="1"/>
  <c r="T336" i="1"/>
  <c r="U336" i="1"/>
  <c r="T810" i="1"/>
  <c r="T811" i="1"/>
  <c r="U811" i="1"/>
  <c r="T340" i="1"/>
  <c r="T813" i="1"/>
  <c r="T50" i="1"/>
  <c r="T737" i="1"/>
  <c r="T816" i="1"/>
  <c r="T330" i="1"/>
  <c r="U330" i="1"/>
  <c r="T814" i="1"/>
  <c r="T570" i="1"/>
  <c r="U570" i="1"/>
  <c r="T19" i="1"/>
  <c r="T821" i="1"/>
  <c r="T362" i="1"/>
  <c r="T62" i="1"/>
  <c r="T834" i="1"/>
  <c r="T30" i="1"/>
  <c r="U30" i="1"/>
  <c r="T457" i="1"/>
  <c r="T355" i="1"/>
  <c r="U355" i="1"/>
  <c r="T847" i="1"/>
  <c r="T189" i="1"/>
  <c r="T830" i="1"/>
  <c r="T831" i="1"/>
  <c r="T832" i="1"/>
  <c r="T221" i="1"/>
  <c r="U221" i="1"/>
  <c r="T708" i="1"/>
  <c r="T463" i="1"/>
  <c r="U463" i="1"/>
  <c r="T876" i="1"/>
  <c r="T837" i="1"/>
  <c r="T838" i="1"/>
  <c r="T421" i="1"/>
  <c r="T4" i="1"/>
  <c r="T395" i="1"/>
  <c r="U395" i="1"/>
  <c r="T269" i="1"/>
  <c r="T465" i="1"/>
  <c r="U465" i="1"/>
  <c r="T597" i="1"/>
  <c r="T845" i="1"/>
  <c r="T846" i="1"/>
  <c r="T22" i="1"/>
  <c r="T599" i="1"/>
  <c r="T582" i="1"/>
  <c r="U582" i="1"/>
  <c r="T867" i="1"/>
  <c r="T166" i="1"/>
  <c r="U166" i="1"/>
  <c r="T852" i="1"/>
  <c r="T625" i="1"/>
  <c r="T854" i="1"/>
  <c r="T839" i="1"/>
  <c r="T31" i="1"/>
  <c r="T606" i="1"/>
  <c r="U606" i="1"/>
  <c r="T98" i="1"/>
  <c r="T458" i="1"/>
  <c r="U458" i="1"/>
  <c r="T860" i="1"/>
  <c r="T861" i="1"/>
  <c r="T997" i="1"/>
  <c r="T898" i="1"/>
  <c r="T406" i="1"/>
  <c r="T274" i="1"/>
  <c r="U274" i="1"/>
  <c r="T892" i="1"/>
  <c r="T956" i="1"/>
  <c r="U956" i="1"/>
  <c r="T868" i="1"/>
  <c r="T175" i="1"/>
  <c r="T72" i="1"/>
  <c r="T871" i="1"/>
  <c r="T872" i="1"/>
  <c r="T637" i="1"/>
  <c r="U637" i="1"/>
  <c r="T623" i="1"/>
  <c r="T562" i="1"/>
  <c r="U562" i="1"/>
  <c r="T953" i="1"/>
  <c r="T877" i="1"/>
  <c r="T878" i="1"/>
  <c r="T879" i="1"/>
  <c r="T880" i="1"/>
  <c r="T181" i="1"/>
  <c r="U181" i="1"/>
  <c r="T179" i="1"/>
  <c r="T883" i="1"/>
  <c r="U883" i="1"/>
  <c r="T480" i="1"/>
  <c r="T199" i="1"/>
  <c r="T886" i="1"/>
  <c r="T375" i="1"/>
  <c r="T888" i="1"/>
  <c r="T889" i="1"/>
  <c r="U889" i="1"/>
  <c r="T230" i="1"/>
  <c r="T266" i="1"/>
  <c r="U266" i="1"/>
  <c r="T231" i="1"/>
  <c r="T442" i="1"/>
  <c r="T133" i="1"/>
  <c r="T508" i="1"/>
  <c r="T760" i="1"/>
  <c r="T897" i="1"/>
  <c r="U897" i="1"/>
  <c r="T45" i="1"/>
  <c r="T899" i="1"/>
  <c r="U899" i="1"/>
  <c r="T900" i="1"/>
  <c r="T251" i="1"/>
  <c r="T902" i="1"/>
  <c r="T774" i="1"/>
  <c r="T106" i="1"/>
  <c r="T905" i="1"/>
  <c r="U905" i="1"/>
  <c r="T906" i="1"/>
  <c r="T215" i="1"/>
  <c r="U215" i="1"/>
  <c r="T243" i="1"/>
  <c r="T909" i="1"/>
  <c r="T182" i="1"/>
  <c r="T493" i="1"/>
  <c r="T912" i="1"/>
  <c r="T935" i="1"/>
  <c r="U935" i="1"/>
  <c r="T671" i="1"/>
  <c r="T915" i="1"/>
  <c r="U915" i="1"/>
  <c r="T916" i="1"/>
  <c r="T154" i="1"/>
  <c r="T918" i="1"/>
  <c r="T919" i="1"/>
  <c r="T600" i="1"/>
  <c r="U600" i="1"/>
  <c r="T921" i="1"/>
  <c r="U921" i="1"/>
  <c r="T227" i="1"/>
  <c r="T923" i="1"/>
  <c r="U923" i="1"/>
  <c r="T656" i="1"/>
  <c r="T437" i="1"/>
  <c r="T372" i="1"/>
  <c r="T550" i="1"/>
  <c r="T928" i="1"/>
  <c r="T929" i="1"/>
  <c r="U929" i="1"/>
  <c r="T612" i="1"/>
  <c r="T609" i="1"/>
  <c r="U609" i="1"/>
  <c r="T521" i="1"/>
  <c r="T933" i="1"/>
  <c r="T716" i="1"/>
  <c r="T453" i="1"/>
  <c r="T314" i="1"/>
  <c r="U314" i="1"/>
  <c r="T633" i="1"/>
  <c r="U633" i="1"/>
  <c r="T938" i="1"/>
  <c r="T939" i="1"/>
  <c r="U939" i="1"/>
  <c r="T535" i="1"/>
  <c r="T941" i="1"/>
  <c r="T942" i="1"/>
  <c r="T943" i="1"/>
  <c r="T944" i="1"/>
  <c r="T249" i="1"/>
  <c r="U249" i="1"/>
  <c r="T946" i="1"/>
  <c r="T947" i="1"/>
  <c r="U947" i="1"/>
  <c r="T948" i="1"/>
  <c r="T949" i="1"/>
  <c r="T950" i="1"/>
  <c r="T226" i="1"/>
  <c r="T952" i="1"/>
  <c r="T700" i="1"/>
  <c r="U700" i="1"/>
  <c r="T954" i="1"/>
  <c r="T955" i="1"/>
  <c r="U955" i="1"/>
  <c r="T595" i="1"/>
  <c r="T985" i="1"/>
  <c r="T958" i="1"/>
  <c r="T37" i="1"/>
  <c r="T218" i="1"/>
  <c r="U218" i="1"/>
  <c r="T961" i="1"/>
  <c r="U961" i="1"/>
  <c r="T962" i="1"/>
  <c r="T824" i="1"/>
  <c r="U824" i="1"/>
  <c r="T819" i="1"/>
  <c r="T965" i="1"/>
  <c r="T35" i="1"/>
  <c r="T161" i="1"/>
  <c r="T926" i="1"/>
  <c r="T882" i="1"/>
  <c r="U882" i="1"/>
  <c r="T205" i="1"/>
  <c r="T510" i="1"/>
  <c r="U510" i="1"/>
  <c r="T972" i="1"/>
  <c r="T973" i="1"/>
  <c r="T567" i="1"/>
  <c r="T975" i="1"/>
  <c r="T856" i="1"/>
  <c r="T873" i="1"/>
  <c r="U873" i="1"/>
  <c r="T184" i="1"/>
  <c r="T979" i="1"/>
  <c r="U979" i="1"/>
  <c r="T917" i="1"/>
  <c r="T324" i="1"/>
  <c r="T982" i="1"/>
  <c r="T930" i="1"/>
  <c r="T984" i="1"/>
  <c r="U984" i="1"/>
  <c r="T386" i="1"/>
  <c r="U386" i="1"/>
  <c r="T699" i="1"/>
  <c r="T987" i="1"/>
  <c r="U987" i="1"/>
  <c r="T988" i="1"/>
  <c r="T429" i="1"/>
  <c r="T990" i="1"/>
  <c r="T489" i="1"/>
  <c r="T992" i="1"/>
  <c r="T705" i="1"/>
  <c r="U705" i="1"/>
  <c r="T337" i="1"/>
  <c r="T995" i="1"/>
  <c r="U995" i="1"/>
  <c r="T996" i="1"/>
  <c r="T210" i="1"/>
  <c r="T998" i="1"/>
  <c r="T999" i="1"/>
  <c r="T1000" i="1"/>
  <c r="T1001" i="1"/>
  <c r="U1001" i="1"/>
  <c r="T2" i="1"/>
  <c r="S2" i="1"/>
  <c r="S97" i="1"/>
  <c r="S38" i="1"/>
  <c r="S5" i="1"/>
  <c r="U5" i="1"/>
  <c r="S6" i="1"/>
  <c r="S809" i="1"/>
  <c r="S8" i="1"/>
  <c r="S615" i="1"/>
  <c r="S10" i="1"/>
  <c r="U10" i="1"/>
  <c r="S11" i="1"/>
  <c r="S887" i="1"/>
  <c r="S13" i="1"/>
  <c r="S14" i="1"/>
  <c r="S270" i="1"/>
  <c r="S16" i="1"/>
  <c r="S17" i="1"/>
  <c r="S630" i="1"/>
  <c r="S884" i="1"/>
  <c r="S20" i="1"/>
  <c r="S21" i="1"/>
  <c r="S976" i="1"/>
  <c r="S23" i="1"/>
  <c r="S896" i="1"/>
  <c r="S522" i="1"/>
  <c r="S619" i="1"/>
  <c r="S904" i="1"/>
  <c r="S28" i="1"/>
  <c r="S29" i="1"/>
  <c r="U29" i="1"/>
  <c r="S396" i="1"/>
  <c r="S134" i="1"/>
  <c r="S61" i="1"/>
  <c r="S932" i="1"/>
  <c r="S34" i="1"/>
  <c r="S468" i="1"/>
  <c r="S246" i="1"/>
  <c r="S382" i="1"/>
  <c r="S74" i="1"/>
  <c r="S925" i="1"/>
  <c r="S462" i="1"/>
  <c r="S41" i="1"/>
  <c r="S316" i="1"/>
  <c r="S48" i="1"/>
  <c r="S359" i="1"/>
  <c r="S209" i="1"/>
  <c r="S392" i="1"/>
  <c r="S47" i="1"/>
  <c r="S492" i="1"/>
  <c r="S160" i="1"/>
  <c r="S803" i="1"/>
  <c r="S139" i="1"/>
  <c r="S52" i="1"/>
  <c r="S53" i="1"/>
  <c r="S54" i="1"/>
  <c r="S76" i="1"/>
  <c r="S56" i="1"/>
  <c r="S934" i="1"/>
  <c r="S739" i="1"/>
  <c r="S862" i="1"/>
  <c r="S300" i="1"/>
  <c r="U300" i="1"/>
  <c r="S848" i="1"/>
  <c r="U848" i="1"/>
  <c r="S565" i="1"/>
  <c r="S63" i="1"/>
  <c r="S264" i="1"/>
  <c r="S65" i="1"/>
  <c r="S66" i="1"/>
  <c r="S176" i="1"/>
  <c r="S68" i="1"/>
  <c r="S865" i="1"/>
  <c r="S782" i="1"/>
  <c r="S71" i="1"/>
  <c r="S881" i="1"/>
  <c r="S207" i="1"/>
  <c r="S759" i="1"/>
  <c r="U759" i="1"/>
  <c r="S234" i="1"/>
  <c r="S235" i="1"/>
  <c r="S267" i="1"/>
  <c r="S78" i="1"/>
  <c r="S79" i="1"/>
  <c r="S60" i="1"/>
  <c r="S81" i="1"/>
  <c r="S829" i="1"/>
  <c r="S607" i="1"/>
  <c r="S764" i="1"/>
  <c r="S85" i="1"/>
  <c r="S593" i="1"/>
  <c r="S59" i="1"/>
  <c r="S254" i="1"/>
  <c r="S89" i="1"/>
  <c r="S581" i="1"/>
  <c r="S525" i="1"/>
  <c r="S92" i="1"/>
  <c r="S93" i="1"/>
  <c r="U93" i="1"/>
  <c r="S765" i="1"/>
  <c r="S95" i="1"/>
  <c r="S605" i="1"/>
  <c r="S120" i="1"/>
  <c r="S287" i="1"/>
  <c r="S712" i="1"/>
  <c r="S100" i="1"/>
  <c r="S608" i="1"/>
  <c r="S102" i="1"/>
  <c r="S800" i="1"/>
  <c r="S422" i="1"/>
  <c r="S105" i="1"/>
  <c r="S87" i="1"/>
  <c r="S73" i="1"/>
  <c r="S495" i="1"/>
  <c r="S109" i="1"/>
  <c r="S805" i="1"/>
  <c r="S111" i="1"/>
  <c r="S112" i="1"/>
  <c r="S864" i="1"/>
  <c r="S519" i="1"/>
  <c r="S224" i="1"/>
  <c r="S588" i="1"/>
  <c r="U588" i="1"/>
  <c r="S117" i="1"/>
  <c r="S118" i="1"/>
  <c r="S927" i="1"/>
  <c r="S776" i="1"/>
  <c r="S963" i="1"/>
  <c r="S548" i="1"/>
  <c r="S504" i="1"/>
  <c r="S124" i="1"/>
  <c r="S125" i="1"/>
  <c r="U125" i="1"/>
  <c r="S806" i="1"/>
  <c r="S82" i="1"/>
  <c r="S128" i="1"/>
  <c r="S129" i="1"/>
  <c r="S130" i="1"/>
  <c r="S131" i="1"/>
  <c r="S693" i="1"/>
  <c r="S49" i="1"/>
  <c r="S145" i="1"/>
  <c r="S691" i="1"/>
  <c r="S136" i="1"/>
  <c r="S137" i="1"/>
  <c r="S138" i="1"/>
  <c r="S859" i="1"/>
  <c r="S140" i="1"/>
  <c r="S141" i="1"/>
  <c r="S279" i="1"/>
  <c r="S575" i="1"/>
  <c r="S757" i="1"/>
  <c r="S356" i="1"/>
  <c r="S686" i="1"/>
  <c r="S815" i="1"/>
  <c r="S148" i="1"/>
  <c r="S820" i="1"/>
  <c r="S546" i="1"/>
  <c r="S893" i="1"/>
  <c r="S152" i="1"/>
  <c r="S153" i="1"/>
  <c r="S957" i="1"/>
  <c r="S155" i="1"/>
  <c r="S156" i="1"/>
  <c r="S157" i="1"/>
  <c r="S158" i="1"/>
  <c r="S159" i="1"/>
  <c r="S427" i="1"/>
  <c r="S869" i="1"/>
  <c r="S560" i="1"/>
  <c r="S163" i="1"/>
  <c r="S44" i="1"/>
  <c r="S874" i="1"/>
  <c r="S766" i="1"/>
  <c r="S307" i="1"/>
  <c r="S296" i="1"/>
  <c r="S534" i="1"/>
  <c r="S170" i="1"/>
  <c r="U170" i="1"/>
  <c r="S469" i="1"/>
  <c r="S172" i="1"/>
  <c r="S173" i="1"/>
  <c r="U173" i="1"/>
  <c r="S174" i="1"/>
  <c r="S960" i="1"/>
  <c r="S885" i="1"/>
  <c r="S177" i="1"/>
  <c r="S178" i="1"/>
  <c r="S684" i="1"/>
  <c r="S180" i="1"/>
  <c r="S970" i="1"/>
  <c r="S767" i="1"/>
  <c r="S183" i="1"/>
  <c r="S692" i="1"/>
  <c r="S185" i="1"/>
  <c r="S413" i="1"/>
  <c r="S187" i="1"/>
  <c r="S188" i="1"/>
  <c r="U188" i="1"/>
  <c r="S236" i="1"/>
  <c r="U236" i="1"/>
  <c r="S190" i="1"/>
  <c r="S191" i="1"/>
  <c r="S192" i="1"/>
  <c r="S193" i="1"/>
  <c r="S194" i="1"/>
  <c r="S195" i="1"/>
  <c r="S293" i="1"/>
  <c r="S685" i="1"/>
  <c r="S198" i="1"/>
  <c r="S808" i="1"/>
  <c r="S200" i="1"/>
  <c r="S201" i="1"/>
  <c r="S202" i="1"/>
  <c r="S796" i="1"/>
  <c r="S204" i="1"/>
  <c r="S720" i="1"/>
  <c r="S206" i="1"/>
  <c r="S259" i="1"/>
  <c r="S208" i="1"/>
  <c r="S365" i="1"/>
  <c r="S799" i="1"/>
  <c r="S211" i="1"/>
  <c r="S212" i="1"/>
  <c r="S213" i="1"/>
  <c r="S753" i="1"/>
  <c r="S977" i="1"/>
  <c r="S477" i="1"/>
  <c r="S217" i="1"/>
  <c r="S844" i="1"/>
  <c r="U844" i="1"/>
  <c r="S219" i="1"/>
  <c r="S127" i="1"/>
  <c r="S967" i="1"/>
  <c r="S222" i="1"/>
  <c r="S223" i="1"/>
  <c r="S256" i="1"/>
  <c r="S225" i="1"/>
  <c r="S119" i="1"/>
  <c r="S971" i="1"/>
  <c r="S858" i="1"/>
  <c r="S91" i="1"/>
  <c r="S911" i="1"/>
  <c r="S980" i="1"/>
  <c r="S614" i="1"/>
  <c r="S233" i="1"/>
  <c r="S482" i="1"/>
  <c r="U482" i="1"/>
  <c r="S315" i="1"/>
  <c r="S451" i="1"/>
  <c r="S237" i="1"/>
  <c r="S238" i="1"/>
  <c r="S196" i="1"/>
  <c r="S903" i="1"/>
  <c r="S241" i="1"/>
  <c r="S280" i="1"/>
  <c r="U280" i="1"/>
  <c r="S96" i="1"/>
  <c r="S467" i="1"/>
  <c r="U467" i="1"/>
  <c r="S271" i="1"/>
  <c r="S165" i="1"/>
  <c r="S840" i="1"/>
  <c r="S475" i="1"/>
  <c r="S851" i="1"/>
  <c r="S110" i="1"/>
  <c r="S908" i="1"/>
  <c r="S252" i="1"/>
  <c r="S253" i="1"/>
  <c r="S920" i="1"/>
  <c r="S255" i="1"/>
  <c r="S284" i="1"/>
  <c r="S164" i="1"/>
  <c r="S258" i="1"/>
  <c r="U258" i="1"/>
  <c r="S103" i="1"/>
  <c r="S397" i="1"/>
  <c r="S75" i="1"/>
  <c r="U75" i="1"/>
  <c r="S512" i="1"/>
  <c r="U512" i="1"/>
  <c r="S263" i="1"/>
  <c r="S863" i="1"/>
  <c r="S149" i="1"/>
  <c r="S491" i="1"/>
  <c r="S277" i="1"/>
  <c r="S268" i="1"/>
  <c r="S891" i="1"/>
  <c r="S951" i="1"/>
  <c r="S363" i="1"/>
  <c r="S272" i="1"/>
  <c r="S273" i="1"/>
  <c r="S126" i="1"/>
  <c r="S922" i="1"/>
  <c r="S276" i="1"/>
  <c r="S383" i="1"/>
  <c r="S278" i="1"/>
  <c r="S433" i="1"/>
  <c r="S107" i="1"/>
  <c r="S473" i="1"/>
  <c r="S986" i="1"/>
  <c r="S283" i="1"/>
  <c r="S262" i="1"/>
  <c r="S285" i="1"/>
  <c r="S286" i="1"/>
  <c r="S576" i="1"/>
  <c r="S288" i="1"/>
  <c r="S439" i="1"/>
  <c r="S290" i="1"/>
  <c r="S937" i="1"/>
  <c r="S292" i="1"/>
  <c r="S758" i="1"/>
  <c r="S294" i="1"/>
  <c r="S295" i="1"/>
  <c r="S232" i="1"/>
  <c r="S297" i="1"/>
  <c r="S298" i="1"/>
  <c r="S299" i="1"/>
  <c r="S40" i="1"/>
  <c r="S301" i="1"/>
  <c r="S302" i="1"/>
  <c r="S940" i="1"/>
  <c r="S304" i="1"/>
  <c r="S305" i="1"/>
  <c r="S240" i="1"/>
  <c r="U240" i="1"/>
  <c r="S245" i="1"/>
  <c r="S308" i="1"/>
  <c r="S780" i="1"/>
  <c r="S310" i="1"/>
  <c r="S311" i="1"/>
  <c r="S312" i="1"/>
  <c r="S472" i="1"/>
  <c r="S15" i="1"/>
  <c r="S428" i="1"/>
  <c r="S471" i="1"/>
  <c r="U471" i="1"/>
  <c r="S317" i="1"/>
  <c r="S318" i="1"/>
  <c r="S319" i="1"/>
  <c r="S320" i="1"/>
  <c r="S321" i="1"/>
  <c r="S322" i="1"/>
  <c r="S323" i="1"/>
  <c r="S718" i="1"/>
  <c r="S325" i="1"/>
  <c r="S731" i="1"/>
  <c r="S327" i="1"/>
  <c r="S328" i="1"/>
  <c r="S329" i="1"/>
  <c r="S104" i="1"/>
  <c r="U104" i="1"/>
  <c r="S331" i="1"/>
  <c r="S785" i="1"/>
  <c r="U785" i="1"/>
  <c r="S46" i="1"/>
  <c r="S186" i="1"/>
  <c r="S721" i="1"/>
  <c r="S964" i="1"/>
  <c r="S368" i="1"/>
  <c r="S338" i="1"/>
  <c r="S706" i="1"/>
  <c r="S275" i="1"/>
  <c r="S341" i="1"/>
  <c r="S342" i="1"/>
  <c r="S343" i="1"/>
  <c r="S344" i="1"/>
  <c r="S345" i="1"/>
  <c r="S346" i="1"/>
  <c r="S347" i="1"/>
  <c r="S348" i="1"/>
  <c r="S835" i="1"/>
  <c r="S350" i="1"/>
  <c r="U350" i="1"/>
  <c r="S351" i="1"/>
  <c r="S352" i="1"/>
  <c r="S244" i="1"/>
  <c r="S354" i="1"/>
  <c r="S444" i="1"/>
  <c r="S447" i="1"/>
  <c r="S357" i="1"/>
  <c r="S358" i="1"/>
  <c r="S121" i="1"/>
  <c r="S360" i="1"/>
  <c r="S261" i="1"/>
  <c r="S265" i="1"/>
  <c r="S895" i="1"/>
  <c r="S169" i="1"/>
  <c r="S850" i="1"/>
  <c r="S33" i="1"/>
  <c r="S446" i="1"/>
  <c r="S788" i="1"/>
  <c r="S369" i="1"/>
  <c r="S784" i="1"/>
  <c r="S228" i="1"/>
  <c r="S18" i="1"/>
  <c r="S373" i="1"/>
  <c r="S523" i="1"/>
  <c r="S424" i="1"/>
  <c r="S376" i="1"/>
  <c r="S377" i="1"/>
  <c r="S610" i="1"/>
  <c r="S379" i="1"/>
  <c r="S380" i="1"/>
  <c r="U380" i="1"/>
  <c r="S381" i="1"/>
  <c r="U381" i="1"/>
  <c r="S770" i="1"/>
  <c r="S563" i="1"/>
  <c r="S384" i="1"/>
  <c r="S993" i="1"/>
  <c r="S629" i="1"/>
  <c r="S715" i="1"/>
  <c r="S388" i="1"/>
  <c r="S389" i="1"/>
  <c r="S390" i="1"/>
  <c r="S849" i="1"/>
  <c r="S749" i="1"/>
  <c r="S393" i="1"/>
  <c r="S394" i="1"/>
  <c r="S836" i="1"/>
  <c r="S150" i="1"/>
  <c r="S726" i="1"/>
  <c r="S643" i="1"/>
  <c r="S936" i="1"/>
  <c r="S39" i="1"/>
  <c r="S401" i="1"/>
  <c r="S402" i="1"/>
  <c r="S306" i="1"/>
  <c r="S404" i="1"/>
  <c r="S405" i="1"/>
  <c r="U405" i="1"/>
  <c r="S58" i="1"/>
  <c r="S407" i="1"/>
  <c r="S144" i="1"/>
  <c r="S622" i="1"/>
  <c r="S913" i="1"/>
  <c r="S411" i="1"/>
  <c r="S412" i="1"/>
  <c r="S709" i="1"/>
  <c r="S146" i="1"/>
  <c r="S415" i="1"/>
  <c r="S416" i="1"/>
  <c r="S417" i="1"/>
  <c r="S418" i="1"/>
  <c r="S419" i="1"/>
  <c r="S420" i="1"/>
  <c r="U420" i="1"/>
  <c r="S772" i="1"/>
  <c r="S326" i="1"/>
  <c r="S423" i="1"/>
  <c r="S490" i="1"/>
  <c r="S425" i="1"/>
  <c r="S426" i="1"/>
  <c r="U426" i="1"/>
  <c r="S817" i="1"/>
  <c r="S367" i="1"/>
  <c r="S57" i="1"/>
  <c r="S430" i="1"/>
  <c r="S431" i="1"/>
  <c r="S432" i="1"/>
  <c r="S335" i="1"/>
  <c r="S434" i="1"/>
  <c r="S435" i="1"/>
  <c r="S436" i="1"/>
  <c r="S27" i="1"/>
  <c r="S43" i="1"/>
  <c r="S677" i="1"/>
  <c r="S983" i="1"/>
  <c r="S361" i="1"/>
  <c r="S931" i="1"/>
  <c r="U931" i="1"/>
  <c r="S443" i="1"/>
  <c r="S559" i="1"/>
  <c r="S445" i="1"/>
  <c r="S945" i="1"/>
  <c r="S991" i="1"/>
  <c r="S448" i="1"/>
  <c r="S449" i="1"/>
  <c r="S450" i="1"/>
  <c r="S822" i="1"/>
  <c r="S452" i="1"/>
  <c r="S710" i="1"/>
  <c r="S454" i="1"/>
  <c r="S455" i="1"/>
  <c r="S456" i="1"/>
  <c r="S611" i="1"/>
  <c r="S99" i="1"/>
  <c r="S459" i="1"/>
  <c r="S755" i="1"/>
  <c r="S461" i="1"/>
  <c r="S409" i="1"/>
  <c r="S303" i="1"/>
  <c r="S464" i="1"/>
  <c r="S410" i="1"/>
  <c r="S618" i="1"/>
  <c r="S669" i="1"/>
  <c r="S890" i="1"/>
  <c r="S400" i="1"/>
  <c r="S470" i="1"/>
  <c r="S804" i="1"/>
  <c r="S667" i="1"/>
  <c r="S142" i="1"/>
  <c r="S474" i="1"/>
  <c r="S378" i="1"/>
  <c r="S214" i="1"/>
  <c r="S220" i="1"/>
  <c r="S478" i="1"/>
  <c r="U478" i="1"/>
  <c r="S479" i="1"/>
  <c r="S481" i="1"/>
  <c r="S697" i="1"/>
  <c r="S55" i="1"/>
  <c r="S483" i="1"/>
  <c r="S484" i="1"/>
  <c r="S485" i="1"/>
  <c r="S812" i="1"/>
  <c r="S487" i="1"/>
  <c r="S488" i="1"/>
  <c r="S88" i="1"/>
  <c r="S959" i="1"/>
  <c r="S115" i="1"/>
  <c r="S690" i="1"/>
  <c r="S558" i="1"/>
  <c r="S494" i="1"/>
  <c r="S853" i="1"/>
  <c r="S90" i="1"/>
  <c r="S537" i="1"/>
  <c r="S498" i="1"/>
  <c r="S499" i="1"/>
  <c r="S500" i="1"/>
  <c r="S501" i="1"/>
  <c r="S502" i="1"/>
  <c r="S503" i="1"/>
  <c r="S549" i="1"/>
  <c r="S349" i="1"/>
  <c r="S506" i="1"/>
  <c r="S507" i="1"/>
  <c r="S901" i="1"/>
  <c r="S509" i="1"/>
  <c r="S114" i="1"/>
  <c r="S511" i="1"/>
  <c r="S514" i="1"/>
  <c r="S513" i="1"/>
  <c r="S654" i="1"/>
  <c r="S515" i="1"/>
  <c r="S516" i="1"/>
  <c r="U516" i="1"/>
  <c r="S517" i="1"/>
  <c r="S518" i="1"/>
  <c r="U518" i="1"/>
  <c r="S828" i="1"/>
  <c r="S520" i="1"/>
  <c r="S313" i="1"/>
  <c r="S978" i="1"/>
  <c r="S787" i="1"/>
  <c r="S524" i="1"/>
  <c r="S870" i="1"/>
  <c r="S526" i="1"/>
  <c r="S527" i="1"/>
  <c r="S528" i="1"/>
  <c r="S529" i="1"/>
  <c r="S530" i="1"/>
  <c r="S531" i="1"/>
  <c r="S532" i="1"/>
  <c r="S533" i="1"/>
  <c r="S907" i="1"/>
  <c r="S162" i="1"/>
  <c r="S536" i="1"/>
  <c r="S843" i="1"/>
  <c r="S603" i="1"/>
  <c r="S795" i="1"/>
  <c r="S540" i="1"/>
  <c r="S541" i="1"/>
  <c r="S587" i="1"/>
  <c r="S543" i="1"/>
  <c r="S544" i="1"/>
  <c r="S545" i="1"/>
  <c r="S250" i="1"/>
  <c r="S547" i="1"/>
  <c r="S966" i="1"/>
  <c r="S7" i="1"/>
  <c r="S628" i="1"/>
  <c r="S657" i="1"/>
  <c r="S552" i="1"/>
  <c r="S553" i="1"/>
  <c r="S554" i="1"/>
  <c r="U554" i="1"/>
  <c r="S555" i="1"/>
  <c r="S289" i="1"/>
  <c r="S994" i="1"/>
  <c r="S725" i="1"/>
  <c r="S497" i="1"/>
  <c r="S644" i="1"/>
  <c r="S736" i="1"/>
  <c r="S260" i="1"/>
  <c r="S168" i="1"/>
  <c r="S564" i="1"/>
  <c r="S989" i="1"/>
  <c r="S566" i="1"/>
  <c r="S968" i="1"/>
  <c r="S568" i="1"/>
  <c r="S291" i="1"/>
  <c r="S744" i="1"/>
  <c r="S751" i="1"/>
  <c r="S80" i="1"/>
  <c r="S573" i="1"/>
  <c r="S574" i="1"/>
  <c r="S151" i="1"/>
  <c r="S51" i="1"/>
  <c r="S577" i="1"/>
  <c r="S578" i="1"/>
  <c r="S579" i="1"/>
  <c r="S580" i="1"/>
  <c r="S281" i="1"/>
  <c r="S438" i="1"/>
  <c r="S583" i="1"/>
  <c r="S584" i="1"/>
  <c r="S496" i="1"/>
  <c r="S364" i="1"/>
  <c r="S403" i="1"/>
  <c r="S116" i="1"/>
  <c r="S589" i="1"/>
  <c r="S590" i="1"/>
  <c r="S591" i="1"/>
  <c r="S592" i="1"/>
  <c r="S894" i="1"/>
  <c r="S594" i="1"/>
  <c r="S12" i="1"/>
  <c r="S596" i="1"/>
  <c r="S719" i="1"/>
  <c r="S598" i="1"/>
  <c r="S827" i="1"/>
  <c r="S711" i="1"/>
  <c r="S601" i="1"/>
  <c r="S602" i="1"/>
  <c r="S689" i="1"/>
  <c r="S135" i="1"/>
  <c r="S108" i="1"/>
  <c r="S36" i="1"/>
  <c r="S655" i="1"/>
  <c r="S414" i="1"/>
  <c r="S399" i="1"/>
  <c r="S557" i="1"/>
  <c r="S542" i="1"/>
  <c r="S743" i="1"/>
  <c r="S613" i="1"/>
  <c r="S818" i="1"/>
  <c r="S385" i="1"/>
  <c r="S746" i="1"/>
  <c r="S626" i="1"/>
  <c r="S823" i="1"/>
  <c r="S203" i="1"/>
  <c r="S620" i="1"/>
  <c r="S621" i="1"/>
  <c r="S914" i="1"/>
  <c r="S216" i="1"/>
  <c r="S624" i="1"/>
  <c r="S374" i="1"/>
  <c r="S688" i="1"/>
  <c r="S627" i="1"/>
  <c r="S370" i="1"/>
  <c r="S67" i="1"/>
  <c r="S556" i="1"/>
  <c r="S631" i="1"/>
  <c r="S632" i="1"/>
  <c r="S763" i="1"/>
  <c r="S634" i="1"/>
  <c r="U634" i="1"/>
  <c r="S635" i="1"/>
  <c r="S636" i="1"/>
  <c r="S64" i="1"/>
  <c r="U64" i="1"/>
  <c r="S638" i="1"/>
  <c r="S639" i="1"/>
  <c r="S640" i="1"/>
  <c r="S641" i="1"/>
  <c r="S642" i="1"/>
  <c r="S32" i="1"/>
  <c r="S617" i="1"/>
  <c r="S70" i="1"/>
  <c r="S646" i="1"/>
  <c r="S647" i="1"/>
  <c r="S648" i="1"/>
  <c r="S649" i="1"/>
  <c r="S650" i="1"/>
  <c r="U650" i="1"/>
  <c r="S651" i="1"/>
  <c r="S652" i="1"/>
  <c r="S653" i="1"/>
  <c r="S681" i="1"/>
  <c r="S282" i="1"/>
  <c r="S366" i="1"/>
  <c r="S3" i="1"/>
  <c r="S658" i="1"/>
  <c r="S659" i="1"/>
  <c r="S660" i="1"/>
  <c r="S661" i="1"/>
  <c r="S662" i="1"/>
  <c r="S663" i="1"/>
  <c r="S664" i="1"/>
  <c r="S665" i="1"/>
  <c r="S666" i="1"/>
  <c r="S866" i="1"/>
  <c r="S668" i="1"/>
  <c r="S77" i="1"/>
  <c r="S670" i="1"/>
  <c r="S476" i="1"/>
  <c r="S825" i="1"/>
  <c r="S333" i="1"/>
  <c r="S674" i="1"/>
  <c r="S675" i="1"/>
  <c r="S676" i="1"/>
  <c r="S841" i="1"/>
  <c r="S248" i="1"/>
  <c r="S679" i="1"/>
  <c r="S680" i="1"/>
  <c r="S729" i="1"/>
  <c r="S682" i="1"/>
  <c r="S683" i="1"/>
  <c r="S538" i="1"/>
  <c r="S714" i="1"/>
  <c r="S9" i="1"/>
  <c r="S687" i="1"/>
  <c r="S371" i="1"/>
  <c r="S247" i="1"/>
  <c r="S239" i="1"/>
  <c r="S440" i="1"/>
  <c r="S569" i="1"/>
  <c r="S42" i="1"/>
  <c r="S694" i="1"/>
  <c r="S695" i="1"/>
  <c r="S696" i="1"/>
  <c r="S132" i="1"/>
  <c r="S698" i="1"/>
  <c r="S25" i="1"/>
  <c r="S101" i="1"/>
  <c r="S701" i="1"/>
  <c r="S702" i="1"/>
  <c r="S84" i="1"/>
  <c r="S704" i="1"/>
  <c r="S857" i="1"/>
  <c r="S645" i="1"/>
  <c r="S707" i="1"/>
  <c r="S83" i="1"/>
  <c r="S616" i="1"/>
  <c r="S334" i="1"/>
  <c r="S86" i="1"/>
  <c r="S309" i="1"/>
  <c r="S713" i="1"/>
  <c r="S505" i="1"/>
  <c r="S571" i="1"/>
  <c r="S94" i="1"/>
  <c r="S717" i="1"/>
  <c r="S387" i="1"/>
  <c r="S197" i="1"/>
  <c r="S147" i="1"/>
  <c r="S585" i="1"/>
  <c r="S722" i="1"/>
  <c r="S723" i="1"/>
  <c r="S332" i="1"/>
  <c r="S143" i="1"/>
  <c r="S408" i="1"/>
  <c r="S727" i="1"/>
  <c r="S728" i="1"/>
  <c r="S113" i="1"/>
  <c r="S730" i="1"/>
  <c r="S24" i="1"/>
  <c r="S724" i="1"/>
  <c r="S733" i="1"/>
  <c r="S734" i="1"/>
  <c r="S672" i="1"/>
  <c r="S398" i="1"/>
  <c r="S486" i="1"/>
  <c r="S738" i="1"/>
  <c r="S875" i="1"/>
  <c r="S740" i="1"/>
  <c r="S741" i="1"/>
  <c r="S742" i="1"/>
  <c r="S735" i="1"/>
  <c r="S551" i="1"/>
  <c r="S745" i="1"/>
  <c r="S981" i="1"/>
  <c r="S747" i="1"/>
  <c r="S924" i="1"/>
  <c r="S703" i="1"/>
  <c r="S750" i="1"/>
  <c r="S604" i="1"/>
  <c r="S752" i="1"/>
  <c r="S353" i="1"/>
  <c r="S754" i="1"/>
  <c r="S466" i="1"/>
  <c r="S572" i="1"/>
  <c r="S257" i="1"/>
  <c r="S974" i="1"/>
  <c r="S171" i="1"/>
  <c r="S539" i="1"/>
  <c r="S761" i="1"/>
  <c r="S762" i="1"/>
  <c r="S123" i="1"/>
  <c r="S441" i="1"/>
  <c r="S775" i="1"/>
  <c r="U775" i="1"/>
  <c r="S391" i="1"/>
  <c r="S786" i="1"/>
  <c r="S768" i="1"/>
  <c r="S769" i="1"/>
  <c r="S229" i="1"/>
  <c r="U229" i="1"/>
  <c r="S771" i="1"/>
  <c r="S586" i="1"/>
  <c r="S773" i="1"/>
  <c r="S26" i="1"/>
  <c r="S833" i="1"/>
  <c r="S561" i="1"/>
  <c r="S777" i="1"/>
  <c r="S778" i="1"/>
  <c r="S779" i="1"/>
  <c r="S826" i="1"/>
  <c r="S781" i="1"/>
  <c r="S167" i="1"/>
  <c r="S783" i="1"/>
  <c r="S855" i="1"/>
  <c r="S122" i="1"/>
  <c r="S339" i="1"/>
  <c r="S842" i="1"/>
  <c r="S69" i="1"/>
  <c r="S789" i="1"/>
  <c r="S790" i="1"/>
  <c r="S791" i="1"/>
  <c r="S792" i="1"/>
  <c r="S793" i="1"/>
  <c r="S794" i="1"/>
  <c r="S678" i="1"/>
  <c r="S748" i="1"/>
  <c r="S797" i="1"/>
  <c r="S798" i="1"/>
  <c r="S756" i="1"/>
  <c r="S460" i="1"/>
  <c r="S801" i="1"/>
  <c r="S802" i="1"/>
  <c r="S732" i="1"/>
  <c r="S673" i="1"/>
  <c r="S969" i="1"/>
  <c r="S910" i="1"/>
  <c r="S807" i="1"/>
  <c r="S242" i="1"/>
  <c r="S336" i="1"/>
  <c r="S810" i="1"/>
  <c r="U810" i="1"/>
  <c r="S811" i="1"/>
  <c r="S340" i="1"/>
  <c r="S813" i="1"/>
  <c r="S50" i="1"/>
  <c r="S737" i="1"/>
  <c r="S816" i="1"/>
  <c r="S330" i="1"/>
  <c r="S814" i="1"/>
  <c r="S570" i="1"/>
  <c r="S19" i="1"/>
  <c r="S821" i="1"/>
  <c r="S362" i="1"/>
  <c r="S62" i="1"/>
  <c r="S834" i="1"/>
  <c r="S30" i="1"/>
  <c r="S457" i="1"/>
  <c r="U457" i="1"/>
  <c r="S355" i="1"/>
  <c r="S847" i="1"/>
  <c r="U847" i="1"/>
  <c r="S189" i="1"/>
  <c r="S830" i="1"/>
  <c r="S831" i="1"/>
  <c r="S832" i="1"/>
  <c r="S221" i="1"/>
  <c r="S708" i="1"/>
  <c r="S463" i="1"/>
  <c r="S876" i="1"/>
  <c r="S837" i="1"/>
  <c r="S838" i="1"/>
  <c r="S421" i="1"/>
  <c r="S4" i="1"/>
  <c r="S395" i="1"/>
  <c r="S269" i="1"/>
  <c r="S465" i="1"/>
  <c r="S597" i="1"/>
  <c r="S845" i="1"/>
  <c r="S846" i="1"/>
  <c r="S22" i="1"/>
  <c r="S599" i="1"/>
  <c r="S582" i="1"/>
  <c r="S867" i="1"/>
  <c r="S166" i="1"/>
  <c r="S852" i="1"/>
  <c r="S625" i="1"/>
  <c r="S854" i="1"/>
  <c r="U854" i="1"/>
  <c r="S839" i="1"/>
  <c r="S31" i="1"/>
  <c r="S606" i="1"/>
  <c r="S98" i="1"/>
  <c r="S458" i="1"/>
  <c r="S860" i="1"/>
  <c r="S861" i="1"/>
  <c r="S997" i="1"/>
  <c r="S898" i="1"/>
  <c r="S406" i="1"/>
  <c r="S274" i="1"/>
  <c r="S892" i="1"/>
  <c r="S956" i="1"/>
  <c r="S868" i="1"/>
  <c r="S175" i="1"/>
  <c r="S72" i="1"/>
  <c r="S871" i="1"/>
  <c r="S872" i="1"/>
  <c r="S637" i="1"/>
  <c r="S623" i="1"/>
  <c r="S562" i="1"/>
  <c r="S953" i="1"/>
  <c r="S877" i="1"/>
  <c r="S878" i="1"/>
  <c r="S879" i="1"/>
  <c r="S880" i="1"/>
  <c r="S181" i="1"/>
  <c r="S179" i="1"/>
  <c r="U179" i="1"/>
  <c r="S883" i="1"/>
  <c r="S480" i="1"/>
  <c r="S199" i="1"/>
  <c r="S886" i="1"/>
  <c r="U886" i="1"/>
  <c r="S375" i="1"/>
  <c r="S888" i="1"/>
  <c r="S889" i="1"/>
  <c r="S230" i="1"/>
  <c r="S266" i="1"/>
  <c r="S231" i="1"/>
  <c r="S442" i="1"/>
  <c r="S133" i="1"/>
  <c r="S508" i="1"/>
  <c r="S760" i="1"/>
  <c r="S897" i="1"/>
  <c r="S45" i="1"/>
  <c r="S899" i="1"/>
  <c r="S900" i="1"/>
  <c r="S251" i="1"/>
  <c r="S902" i="1"/>
  <c r="S774" i="1"/>
  <c r="S106" i="1"/>
  <c r="S905" i="1"/>
  <c r="S906" i="1"/>
  <c r="U906" i="1"/>
  <c r="S215" i="1"/>
  <c r="S243" i="1"/>
  <c r="S909" i="1"/>
  <c r="S182" i="1"/>
  <c r="S493" i="1"/>
  <c r="S912" i="1"/>
  <c r="S935" i="1"/>
  <c r="S671" i="1"/>
  <c r="S915" i="1"/>
  <c r="S916" i="1"/>
  <c r="S154" i="1"/>
  <c r="S918" i="1"/>
  <c r="S919" i="1"/>
  <c r="S600" i="1"/>
  <c r="S921" i="1"/>
  <c r="S227" i="1"/>
  <c r="S923" i="1"/>
  <c r="S656" i="1"/>
  <c r="S437" i="1"/>
  <c r="S372" i="1"/>
  <c r="S550" i="1"/>
  <c r="S928" i="1"/>
  <c r="S929" i="1"/>
  <c r="S612" i="1"/>
  <c r="S609" i="1"/>
  <c r="S521" i="1"/>
  <c r="S933" i="1"/>
  <c r="S716" i="1"/>
  <c r="U716" i="1"/>
  <c r="S453" i="1"/>
  <c r="S314" i="1"/>
  <c r="S633" i="1"/>
  <c r="S938" i="1"/>
  <c r="S939" i="1"/>
  <c r="S535" i="1"/>
  <c r="S941" i="1"/>
  <c r="S942" i="1"/>
  <c r="S943" i="1"/>
  <c r="S944" i="1"/>
  <c r="S249" i="1"/>
  <c r="S946" i="1"/>
  <c r="S947" i="1"/>
  <c r="S948" i="1"/>
  <c r="S949" i="1"/>
  <c r="S950" i="1"/>
  <c r="S226" i="1"/>
  <c r="S952" i="1"/>
  <c r="S700" i="1"/>
  <c r="S954" i="1"/>
  <c r="S955" i="1"/>
  <c r="S595" i="1"/>
  <c r="S985" i="1"/>
  <c r="S958" i="1"/>
  <c r="S37" i="1"/>
  <c r="S218" i="1"/>
  <c r="S961" i="1"/>
  <c r="S962" i="1"/>
  <c r="S824" i="1"/>
  <c r="S819" i="1"/>
  <c r="S965" i="1"/>
  <c r="S35" i="1"/>
  <c r="S161" i="1"/>
  <c r="S926" i="1"/>
  <c r="S882" i="1"/>
  <c r="S205" i="1"/>
  <c r="U205" i="1"/>
  <c r="S510" i="1"/>
  <c r="S972" i="1"/>
  <c r="S973" i="1"/>
  <c r="S567" i="1"/>
  <c r="S975" i="1"/>
  <c r="S856" i="1"/>
  <c r="S873" i="1"/>
  <c r="S184" i="1"/>
  <c r="S979" i="1"/>
  <c r="S917" i="1"/>
  <c r="S324" i="1"/>
  <c r="S982" i="1"/>
  <c r="S930" i="1"/>
  <c r="S984" i="1"/>
  <c r="S386" i="1"/>
  <c r="S699" i="1"/>
  <c r="U699" i="1"/>
  <c r="S987" i="1"/>
  <c r="S988" i="1"/>
  <c r="S429" i="1"/>
  <c r="S990" i="1"/>
  <c r="S489" i="1"/>
  <c r="S992" i="1"/>
  <c r="S705" i="1"/>
  <c r="S337" i="1"/>
  <c r="S995" i="1"/>
  <c r="S996" i="1"/>
  <c r="S210" i="1"/>
  <c r="S998" i="1"/>
  <c r="S999" i="1"/>
  <c r="S1000" i="1"/>
  <c r="S1001" i="1"/>
  <c r="I97" i="1"/>
  <c r="I38" i="1"/>
  <c r="I5" i="1"/>
  <c r="I6" i="1"/>
  <c r="I809" i="1"/>
  <c r="I8" i="1"/>
  <c r="I615" i="1"/>
  <c r="I10" i="1"/>
  <c r="I11" i="1"/>
  <c r="I887" i="1"/>
  <c r="I13" i="1"/>
  <c r="I14" i="1"/>
  <c r="I270" i="1"/>
  <c r="I16" i="1"/>
  <c r="I17" i="1"/>
  <c r="I630" i="1"/>
  <c r="I884" i="1"/>
  <c r="I20" i="1"/>
  <c r="I21" i="1"/>
  <c r="I976" i="1"/>
  <c r="I23" i="1"/>
  <c r="I896" i="1"/>
  <c r="I522" i="1"/>
  <c r="I619" i="1"/>
  <c r="I904" i="1"/>
  <c r="I28" i="1"/>
  <c r="I29" i="1"/>
  <c r="I396" i="1"/>
  <c r="I134" i="1"/>
  <c r="I61" i="1"/>
  <c r="I932" i="1"/>
  <c r="I34" i="1"/>
  <c r="I468" i="1"/>
  <c r="I246" i="1"/>
  <c r="I382" i="1"/>
  <c r="I74" i="1"/>
  <c r="I925" i="1"/>
  <c r="I462" i="1"/>
  <c r="I41" i="1"/>
  <c r="I316" i="1"/>
  <c r="I48" i="1"/>
  <c r="I359" i="1"/>
  <c r="I209" i="1"/>
  <c r="I392" i="1"/>
  <c r="I47" i="1"/>
  <c r="I492" i="1"/>
  <c r="I160" i="1"/>
  <c r="I803" i="1"/>
  <c r="I139" i="1"/>
  <c r="I52" i="1"/>
  <c r="I53" i="1"/>
  <c r="I54" i="1"/>
  <c r="I76" i="1"/>
  <c r="I56" i="1"/>
  <c r="I934" i="1"/>
  <c r="I739" i="1"/>
  <c r="I862" i="1"/>
  <c r="I300" i="1"/>
  <c r="I848" i="1"/>
  <c r="I565" i="1"/>
  <c r="I63" i="1"/>
  <c r="I264" i="1"/>
  <c r="I65" i="1"/>
  <c r="I66" i="1"/>
  <c r="I176" i="1"/>
  <c r="I68" i="1"/>
  <c r="I865" i="1"/>
  <c r="I782" i="1"/>
  <c r="I71" i="1"/>
  <c r="I881" i="1"/>
  <c r="I207" i="1"/>
  <c r="I759" i="1"/>
  <c r="I234" i="1"/>
  <c r="I235" i="1"/>
  <c r="I267" i="1"/>
  <c r="I78" i="1"/>
  <c r="I79" i="1"/>
  <c r="I60" i="1"/>
  <c r="I81" i="1"/>
  <c r="I829" i="1"/>
  <c r="I607" i="1"/>
  <c r="I764" i="1"/>
  <c r="I85" i="1"/>
  <c r="I593" i="1"/>
  <c r="I59" i="1"/>
  <c r="I254" i="1"/>
  <c r="I89" i="1"/>
  <c r="I581" i="1"/>
  <c r="I525" i="1"/>
  <c r="I92" i="1"/>
  <c r="I93" i="1"/>
  <c r="I765" i="1"/>
  <c r="I95" i="1"/>
  <c r="I605" i="1"/>
  <c r="I120" i="1"/>
  <c r="I287" i="1"/>
  <c r="I712" i="1"/>
  <c r="I100" i="1"/>
  <c r="I608" i="1"/>
  <c r="I102" i="1"/>
  <c r="I800" i="1"/>
  <c r="I422" i="1"/>
  <c r="I105" i="1"/>
  <c r="I87" i="1"/>
  <c r="I73" i="1"/>
  <c r="I495" i="1"/>
  <c r="I109" i="1"/>
  <c r="I805" i="1"/>
  <c r="I111" i="1"/>
  <c r="I112" i="1"/>
  <c r="I864" i="1"/>
  <c r="I519" i="1"/>
  <c r="I224" i="1"/>
  <c r="I588" i="1"/>
  <c r="I117" i="1"/>
  <c r="I118" i="1"/>
  <c r="I927" i="1"/>
  <c r="I776" i="1"/>
  <c r="I963" i="1"/>
  <c r="I548" i="1"/>
  <c r="I504" i="1"/>
  <c r="I124" i="1"/>
  <c r="I125" i="1"/>
  <c r="I806" i="1"/>
  <c r="I82" i="1"/>
  <c r="I128" i="1"/>
  <c r="I129" i="1"/>
  <c r="I130" i="1"/>
  <c r="I131" i="1"/>
  <c r="I693" i="1"/>
  <c r="I49" i="1"/>
  <c r="I145" i="1"/>
  <c r="I691" i="1"/>
  <c r="I136" i="1"/>
  <c r="I137" i="1"/>
  <c r="I138" i="1"/>
  <c r="I859" i="1"/>
  <c r="I140" i="1"/>
  <c r="I141" i="1"/>
  <c r="I279" i="1"/>
  <c r="I575" i="1"/>
  <c r="I757" i="1"/>
  <c r="I356" i="1"/>
  <c r="I686" i="1"/>
  <c r="I815" i="1"/>
  <c r="I148" i="1"/>
  <c r="I820" i="1"/>
  <c r="I546" i="1"/>
  <c r="I893" i="1"/>
  <c r="I152" i="1"/>
  <c r="I153" i="1"/>
  <c r="I957" i="1"/>
  <c r="I155" i="1"/>
  <c r="I156" i="1"/>
  <c r="I157" i="1"/>
  <c r="I158" i="1"/>
  <c r="I159" i="1"/>
  <c r="I427" i="1"/>
  <c r="I869" i="1"/>
  <c r="I560" i="1"/>
  <c r="I163" i="1"/>
  <c r="I44" i="1"/>
  <c r="I874" i="1"/>
  <c r="I766" i="1"/>
  <c r="I307" i="1"/>
  <c r="I296" i="1"/>
  <c r="I534" i="1"/>
  <c r="I170" i="1"/>
  <c r="I469" i="1"/>
  <c r="I172" i="1"/>
  <c r="I173" i="1"/>
  <c r="I174" i="1"/>
  <c r="I960" i="1"/>
  <c r="I885" i="1"/>
  <c r="I177" i="1"/>
  <c r="I178" i="1"/>
  <c r="I684" i="1"/>
  <c r="I180" i="1"/>
  <c r="I970" i="1"/>
  <c r="I767" i="1"/>
  <c r="I183" i="1"/>
  <c r="I692" i="1"/>
  <c r="I185" i="1"/>
  <c r="I413" i="1"/>
  <c r="I187" i="1"/>
  <c r="I188" i="1"/>
  <c r="I236" i="1"/>
  <c r="I190" i="1"/>
  <c r="I191" i="1"/>
  <c r="I192" i="1"/>
  <c r="I193" i="1"/>
  <c r="I194" i="1"/>
  <c r="I195" i="1"/>
  <c r="I293" i="1"/>
  <c r="I685" i="1"/>
  <c r="I198" i="1"/>
  <c r="I808" i="1"/>
  <c r="I200" i="1"/>
  <c r="I201" i="1"/>
  <c r="I202" i="1"/>
  <c r="I796" i="1"/>
  <c r="I204" i="1"/>
  <c r="I720" i="1"/>
  <c r="I206" i="1"/>
  <c r="I259" i="1"/>
  <c r="I208" i="1"/>
  <c r="I365" i="1"/>
  <c r="I799" i="1"/>
  <c r="I211" i="1"/>
  <c r="I212" i="1"/>
  <c r="I213" i="1"/>
  <c r="I753" i="1"/>
  <c r="I977" i="1"/>
  <c r="I477" i="1"/>
  <c r="I217" i="1"/>
  <c r="I844" i="1"/>
  <c r="I219" i="1"/>
  <c r="I127" i="1"/>
  <c r="I967" i="1"/>
  <c r="I222" i="1"/>
  <c r="I223" i="1"/>
  <c r="I256" i="1"/>
  <c r="I225" i="1"/>
  <c r="I119" i="1"/>
  <c r="I971" i="1"/>
  <c r="I858" i="1"/>
  <c r="I91" i="1"/>
  <c r="I911" i="1"/>
  <c r="I980" i="1"/>
  <c r="I614" i="1"/>
  <c r="I233" i="1"/>
  <c r="I482" i="1"/>
  <c r="I315" i="1"/>
  <c r="I451" i="1"/>
  <c r="I237" i="1"/>
  <c r="I238" i="1"/>
  <c r="I196" i="1"/>
  <c r="I903" i="1"/>
  <c r="I241" i="1"/>
  <c r="I280" i="1"/>
  <c r="I96" i="1"/>
  <c r="I467" i="1"/>
  <c r="I271" i="1"/>
  <c r="I165" i="1"/>
  <c r="I840" i="1"/>
  <c r="I475" i="1"/>
  <c r="I851" i="1"/>
  <c r="I110" i="1"/>
  <c r="I908" i="1"/>
  <c r="I252" i="1"/>
  <c r="I253" i="1"/>
  <c r="I920" i="1"/>
  <c r="I255" i="1"/>
  <c r="I284" i="1"/>
  <c r="I164" i="1"/>
  <c r="I258" i="1"/>
  <c r="I103" i="1"/>
  <c r="I397" i="1"/>
  <c r="I75" i="1"/>
  <c r="I512" i="1"/>
  <c r="I263" i="1"/>
  <c r="I863" i="1"/>
  <c r="I149" i="1"/>
  <c r="I491" i="1"/>
  <c r="I277" i="1"/>
  <c r="I268" i="1"/>
  <c r="I891" i="1"/>
  <c r="I951" i="1"/>
  <c r="I363" i="1"/>
  <c r="I272" i="1"/>
  <c r="I273" i="1"/>
  <c r="I126" i="1"/>
  <c r="I922" i="1"/>
  <c r="I276" i="1"/>
  <c r="I383" i="1"/>
  <c r="I278" i="1"/>
  <c r="I433" i="1"/>
  <c r="I107" i="1"/>
  <c r="I473" i="1"/>
  <c r="I986" i="1"/>
  <c r="I283" i="1"/>
  <c r="I262" i="1"/>
  <c r="I285" i="1"/>
  <c r="I286" i="1"/>
  <c r="I576" i="1"/>
  <c r="I288" i="1"/>
  <c r="I439" i="1"/>
  <c r="I290" i="1"/>
  <c r="I937" i="1"/>
  <c r="I292" i="1"/>
  <c r="I758" i="1"/>
  <c r="I294" i="1"/>
  <c r="I295" i="1"/>
  <c r="I232" i="1"/>
  <c r="I297" i="1"/>
  <c r="I298" i="1"/>
  <c r="I299" i="1"/>
  <c r="I40" i="1"/>
  <c r="I301" i="1"/>
  <c r="I302" i="1"/>
  <c r="I940" i="1"/>
  <c r="I304" i="1"/>
  <c r="I305" i="1"/>
  <c r="I240" i="1"/>
  <c r="I245" i="1"/>
  <c r="I308" i="1"/>
  <c r="I780" i="1"/>
  <c r="I310" i="1"/>
  <c r="I311" i="1"/>
  <c r="I312" i="1"/>
  <c r="I472" i="1"/>
  <c r="I15" i="1"/>
  <c r="I428" i="1"/>
  <c r="I471" i="1"/>
  <c r="I317" i="1"/>
  <c r="I318" i="1"/>
  <c r="I319" i="1"/>
  <c r="I320" i="1"/>
  <c r="I321" i="1"/>
  <c r="I322" i="1"/>
  <c r="I323" i="1"/>
  <c r="I718" i="1"/>
  <c r="I325" i="1"/>
  <c r="I731" i="1"/>
  <c r="I327" i="1"/>
  <c r="I328" i="1"/>
  <c r="I329" i="1"/>
  <c r="I104" i="1"/>
  <c r="I331" i="1"/>
  <c r="I785" i="1"/>
  <c r="I46" i="1"/>
  <c r="I186" i="1"/>
  <c r="I721" i="1"/>
  <c r="I964" i="1"/>
  <c r="I368" i="1"/>
  <c r="I338" i="1"/>
  <c r="I706" i="1"/>
  <c r="I275" i="1"/>
  <c r="I341" i="1"/>
  <c r="I342" i="1"/>
  <c r="I343" i="1"/>
  <c r="I344" i="1"/>
  <c r="I345" i="1"/>
  <c r="I346" i="1"/>
  <c r="I347" i="1"/>
  <c r="I348" i="1"/>
  <c r="I835" i="1"/>
  <c r="I350" i="1"/>
  <c r="I351" i="1"/>
  <c r="I352" i="1"/>
  <c r="I244" i="1"/>
  <c r="I354" i="1"/>
  <c r="I444" i="1"/>
  <c r="I447" i="1"/>
  <c r="I357" i="1"/>
  <c r="I358" i="1"/>
  <c r="I121" i="1"/>
  <c r="I360" i="1"/>
  <c r="I261" i="1"/>
  <c r="I265" i="1"/>
  <c r="I895" i="1"/>
  <c r="I169" i="1"/>
  <c r="I850" i="1"/>
  <c r="I33" i="1"/>
  <c r="I446" i="1"/>
  <c r="I788" i="1"/>
  <c r="I369" i="1"/>
  <c r="I784" i="1"/>
  <c r="I228" i="1"/>
  <c r="I18" i="1"/>
  <c r="I373" i="1"/>
  <c r="I523" i="1"/>
  <c r="I424" i="1"/>
  <c r="I376" i="1"/>
  <c r="I377" i="1"/>
  <c r="I610" i="1"/>
  <c r="I379" i="1"/>
  <c r="I380" i="1"/>
  <c r="I381" i="1"/>
  <c r="I770" i="1"/>
  <c r="I563" i="1"/>
  <c r="I384" i="1"/>
  <c r="I993" i="1"/>
  <c r="I629" i="1"/>
  <c r="I715" i="1"/>
  <c r="I388" i="1"/>
  <c r="I389" i="1"/>
  <c r="I390" i="1"/>
  <c r="I849" i="1"/>
  <c r="I749" i="1"/>
  <c r="I393" i="1"/>
  <c r="I394" i="1"/>
  <c r="I836" i="1"/>
  <c r="I150" i="1"/>
  <c r="I726" i="1"/>
  <c r="I643" i="1"/>
  <c r="I936" i="1"/>
  <c r="I39" i="1"/>
  <c r="I401" i="1"/>
  <c r="I402" i="1"/>
  <c r="I306" i="1"/>
  <c r="I404" i="1"/>
  <c r="I405" i="1"/>
  <c r="I58" i="1"/>
  <c r="I407" i="1"/>
  <c r="I144" i="1"/>
  <c r="I622" i="1"/>
  <c r="I913" i="1"/>
  <c r="I411" i="1"/>
  <c r="I412" i="1"/>
  <c r="I709" i="1"/>
  <c r="I146" i="1"/>
  <c r="I415" i="1"/>
  <c r="I416" i="1"/>
  <c r="I417" i="1"/>
  <c r="I418" i="1"/>
  <c r="I419" i="1"/>
  <c r="I420" i="1"/>
  <c r="I772" i="1"/>
  <c r="I326" i="1"/>
  <c r="I423" i="1"/>
  <c r="I490" i="1"/>
  <c r="I425" i="1"/>
  <c r="I426" i="1"/>
  <c r="I817" i="1"/>
  <c r="I367" i="1"/>
  <c r="I57" i="1"/>
  <c r="I430" i="1"/>
  <c r="I431" i="1"/>
  <c r="I432" i="1"/>
  <c r="I335" i="1"/>
  <c r="I434" i="1"/>
  <c r="I435" i="1"/>
  <c r="I436" i="1"/>
  <c r="I27" i="1"/>
  <c r="I43" i="1"/>
  <c r="I677" i="1"/>
  <c r="I983" i="1"/>
  <c r="I361" i="1"/>
  <c r="I931" i="1"/>
  <c r="I443" i="1"/>
  <c r="I559" i="1"/>
  <c r="I445" i="1"/>
  <c r="I945" i="1"/>
  <c r="I991" i="1"/>
  <c r="I448" i="1"/>
  <c r="I449" i="1"/>
  <c r="I450" i="1"/>
  <c r="I822" i="1"/>
  <c r="I452" i="1"/>
  <c r="I710" i="1"/>
  <c r="I454" i="1"/>
  <c r="I455" i="1"/>
  <c r="I456" i="1"/>
  <c r="I611" i="1"/>
  <c r="I99" i="1"/>
  <c r="I459" i="1"/>
  <c r="I755" i="1"/>
  <c r="I461" i="1"/>
  <c r="I409" i="1"/>
  <c r="I303" i="1"/>
  <c r="I464" i="1"/>
  <c r="I410" i="1"/>
  <c r="I618" i="1"/>
  <c r="I669" i="1"/>
  <c r="I890" i="1"/>
  <c r="I400" i="1"/>
  <c r="I470" i="1"/>
  <c r="I804" i="1"/>
  <c r="I667" i="1"/>
  <c r="I142" i="1"/>
  <c r="I474" i="1"/>
  <c r="I378" i="1"/>
  <c r="I214" i="1"/>
  <c r="I220" i="1"/>
  <c r="I478" i="1"/>
  <c r="I479" i="1"/>
  <c r="I481" i="1"/>
  <c r="I697" i="1"/>
  <c r="I55" i="1"/>
  <c r="I483" i="1"/>
  <c r="I484" i="1"/>
  <c r="I485" i="1"/>
  <c r="I812" i="1"/>
  <c r="I487" i="1"/>
  <c r="I488" i="1"/>
  <c r="I88" i="1"/>
  <c r="I959" i="1"/>
  <c r="I115" i="1"/>
  <c r="I690" i="1"/>
  <c r="I558" i="1"/>
  <c r="I494" i="1"/>
  <c r="I853" i="1"/>
  <c r="I90" i="1"/>
  <c r="I537" i="1"/>
  <c r="I498" i="1"/>
  <c r="I499" i="1"/>
  <c r="I500" i="1"/>
  <c r="I501" i="1"/>
  <c r="I503" i="1"/>
  <c r="I549" i="1"/>
  <c r="I349" i="1"/>
  <c r="I506" i="1"/>
  <c r="I507" i="1"/>
  <c r="I901" i="1"/>
  <c r="I509" i="1"/>
  <c r="I114" i="1"/>
  <c r="I511" i="1"/>
  <c r="I514" i="1"/>
  <c r="I513" i="1"/>
  <c r="I654" i="1"/>
  <c r="I515" i="1"/>
  <c r="I516" i="1"/>
  <c r="I517" i="1"/>
  <c r="I518" i="1"/>
  <c r="I828" i="1"/>
  <c r="I520" i="1"/>
  <c r="I313" i="1"/>
  <c r="I978" i="1"/>
  <c r="I787" i="1"/>
  <c r="I524" i="1"/>
  <c r="I870" i="1"/>
  <c r="I526" i="1"/>
  <c r="I527" i="1"/>
  <c r="I528" i="1"/>
  <c r="I529" i="1"/>
  <c r="I530" i="1"/>
  <c r="I531" i="1"/>
  <c r="I532" i="1"/>
  <c r="I533" i="1"/>
  <c r="I907" i="1"/>
  <c r="I162" i="1"/>
  <c r="I536" i="1"/>
  <c r="I843" i="1"/>
  <c r="I603" i="1"/>
  <c r="I795" i="1"/>
  <c r="I540" i="1"/>
  <c r="I541" i="1"/>
  <c r="I587" i="1"/>
  <c r="I543" i="1"/>
  <c r="I544" i="1"/>
  <c r="I545" i="1"/>
  <c r="I250" i="1"/>
  <c r="I547" i="1"/>
  <c r="I966" i="1"/>
  <c r="I7" i="1"/>
  <c r="I628" i="1"/>
  <c r="I657" i="1"/>
  <c r="I552" i="1"/>
  <c r="I553" i="1"/>
  <c r="I554" i="1"/>
  <c r="I555" i="1"/>
  <c r="I289" i="1"/>
  <c r="I994" i="1"/>
  <c r="I725" i="1"/>
  <c r="I497" i="1"/>
  <c r="I644" i="1"/>
  <c r="I736" i="1"/>
  <c r="I260" i="1"/>
  <c r="I168" i="1"/>
  <c r="I564" i="1"/>
  <c r="I989" i="1"/>
  <c r="I566" i="1"/>
  <c r="I968" i="1"/>
  <c r="I568" i="1"/>
  <c r="I291" i="1"/>
  <c r="I744" i="1"/>
  <c r="I751" i="1"/>
  <c r="I80" i="1"/>
  <c r="I573" i="1"/>
  <c r="I574" i="1"/>
  <c r="I151" i="1"/>
  <c r="I51" i="1"/>
  <c r="I577" i="1"/>
  <c r="I578" i="1"/>
  <c r="I579" i="1"/>
  <c r="I580" i="1"/>
  <c r="I281" i="1"/>
  <c r="I438" i="1"/>
  <c r="I583" i="1"/>
  <c r="I584" i="1"/>
  <c r="I496" i="1"/>
  <c r="I364" i="1"/>
  <c r="I403" i="1"/>
  <c r="I116" i="1"/>
  <c r="I589" i="1"/>
  <c r="I590" i="1"/>
  <c r="I591" i="1"/>
  <c r="I592" i="1"/>
  <c r="I894" i="1"/>
  <c r="I594" i="1"/>
  <c r="I12" i="1"/>
  <c r="I596" i="1"/>
  <c r="I719" i="1"/>
  <c r="I598" i="1"/>
  <c r="I827" i="1"/>
  <c r="I711" i="1"/>
  <c r="I601" i="1"/>
  <c r="I602" i="1"/>
  <c r="I689" i="1"/>
  <c r="I135" i="1"/>
  <c r="I108" i="1"/>
  <c r="I36" i="1"/>
  <c r="I655" i="1"/>
  <c r="I414" i="1"/>
  <c r="I399" i="1"/>
  <c r="I557" i="1"/>
  <c r="I542" i="1"/>
  <c r="I743" i="1"/>
  <c r="I613" i="1"/>
  <c r="I818" i="1"/>
  <c r="I385" i="1"/>
  <c r="I746" i="1"/>
  <c r="I626" i="1"/>
  <c r="I823" i="1"/>
  <c r="I203" i="1"/>
  <c r="I620" i="1"/>
  <c r="I621" i="1"/>
  <c r="I914" i="1"/>
  <c r="I216" i="1"/>
  <c r="I624" i="1"/>
  <c r="I374" i="1"/>
  <c r="I688" i="1"/>
  <c r="I627" i="1"/>
  <c r="I370" i="1"/>
  <c r="I67" i="1"/>
  <c r="I556" i="1"/>
  <c r="I631" i="1"/>
  <c r="I632" i="1"/>
  <c r="I763" i="1"/>
  <c r="I634" i="1"/>
  <c r="I635" i="1"/>
  <c r="I636" i="1"/>
  <c r="I64" i="1"/>
  <c r="I638" i="1"/>
  <c r="I639" i="1"/>
  <c r="I640" i="1"/>
  <c r="I641" i="1"/>
  <c r="I642" i="1"/>
  <c r="I32" i="1"/>
  <c r="I617" i="1"/>
  <c r="I70" i="1"/>
  <c r="I646" i="1"/>
  <c r="I647" i="1"/>
  <c r="I648" i="1"/>
  <c r="I649" i="1"/>
  <c r="I650" i="1"/>
  <c r="I651" i="1"/>
  <c r="I652" i="1"/>
  <c r="I653" i="1"/>
  <c r="I681" i="1"/>
  <c r="I282" i="1"/>
  <c r="I366" i="1"/>
  <c r="I3" i="1"/>
  <c r="I658" i="1"/>
  <c r="I659" i="1"/>
  <c r="I660" i="1"/>
  <c r="I661" i="1"/>
  <c r="I662" i="1"/>
  <c r="I663" i="1"/>
  <c r="I664" i="1"/>
  <c r="I665" i="1"/>
  <c r="I666" i="1"/>
  <c r="I866" i="1"/>
  <c r="I668" i="1"/>
  <c r="I77" i="1"/>
  <c r="I670" i="1"/>
  <c r="I476" i="1"/>
  <c r="I825" i="1"/>
  <c r="I333" i="1"/>
  <c r="I674" i="1"/>
  <c r="I675" i="1"/>
  <c r="I676" i="1"/>
  <c r="I841" i="1"/>
  <c r="I248" i="1"/>
  <c r="I679" i="1"/>
  <c r="I680" i="1"/>
  <c r="I729" i="1"/>
  <c r="I682" i="1"/>
  <c r="I683" i="1"/>
  <c r="I538" i="1"/>
  <c r="I714" i="1"/>
  <c r="I9" i="1"/>
  <c r="I687" i="1"/>
  <c r="I371" i="1"/>
  <c r="I247" i="1"/>
  <c r="I239" i="1"/>
  <c r="I440" i="1"/>
  <c r="I569" i="1"/>
  <c r="I42" i="1"/>
  <c r="I694" i="1"/>
  <c r="I695" i="1"/>
  <c r="I696" i="1"/>
  <c r="I132" i="1"/>
  <c r="I698" i="1"/>
  <c r="I25" i="1"/>
  <c r="I101" i="1"/>
  <c r="I701" i="1"/>
  <c r="I702" i="1"/>
  <c r="I84" i="1"/>
  <c r="I704" i="1"/>
  <c r="I857" i="1"/>
  <c r="I645" i="1"/>
  <c r="I707" i="1"/>
  <c r="I83" i="1"/>
  <c r="I616" i="1"/>
  <c r="I334" i="1"/>
  <c r="I86" i="1"/>
  <c r="I309" i="1"/>
  <c r="I713" i="1"/>
  <c r="I505" i="1"/>
  <c r="I571" i="1"/>
  <c r="I94" i="1"/>
  <c r="I717" i="1"/>
  <c r="I387" i="1"/>
  <c r="I197" i="1"/>
  <c r="I147" i="1"/>
  <c r="I585" i="1"/>
  <c r="I722" i="1"/>
  <c r="I723" i="1"/>
  <c r="I332" i="1"/>
  <c r="I143" i="1"/>
  <c r="I408" i="1"/>
  <c r="I727" i="1"/>
  <c r="I728" i="1"/>
  <c r="I113" i="1"/>
  <c r="I730" i="1"/>
  <c r="I24" i="1"/>
  <c r="I724" i="1"/>
  <c r="I733" i="1"/>
  <c r="I734" i="1"/>
  <c r="I672" i="1"/>
  <c r="I398" i="1"/>
  <c r="I486" i="1"/>
  <c r="I738" i="1"/>
  <c r="I875" i="1"/>
  <c r="I740" i="1"/>
  <c r="I741" i="1"/>
  <c r="I742" i="1"/>
  <c r="I735" i="1"/>
  <c r="I551" i="1"/>
  <c r="I745" i="1"/>
  <c r="I981" i="1"/>
  <c r="I747" i="1"/>
  <c r="I924" i="1"/>
  <c r="I703" i="1"/>
  <c r="I750" i="1"/>
  <c r="I604" i="1"/>
  <c r="I752" i="1"/>
  <c r="I353" i="1"/>
  <c r="I754" i="1"/>
  <c r="I466" i="1"/>
  <c r="I572" i="1"/>
  <c r="I257" i="1"/>
  <c r="I974" i="1"/>
  <c r="I171" i="1"/>
  <c r="I539" i="1"/>
  <c r="I761" i="1"/>
  <c r="I762" i="1"/>
  <c r="I123" i="1"/>
  <c r="I441" i="1"/>
  <c r="I775" i="1"/>
  <c r="I391" i="1"/>
  <c r="I786" i="1"/>
  <c r="I768" i="1"/>
  <c r="I769" i="1"/>
  <c r="I229" i="1"/>
  <c r="I771" i="1"/>
  <c r="I586" i="1"/>
  <c r="I773" i="1"/>
  <c r="I26" i="1"/>
  <c r="I833" i="1"/>
  <c r="I561" i="1"/>
  <c r="I777" i="1"/>
  <c r="I778" i="1"/>
  <c r="I779" i="1"/>
  <c r="I826" i="1"/>
  <c r="I781" i="1"/>
  <c r="I167" i="1"/>
  <c r="I783" i="1"/>
  <c r="I855" i="1"/>
  <c r="I122" i="1"/>
  <c r="I339" i="1"/>
  <c r="I842" i="1"/>
  <c r="I69" i="1"/>
  <c r="I789" i="1"/>
  <c r="I790" i="1"/>
  <c r="I791" i="1"/>
  <c r="I792" i="1"/>
  <c r="I793" i="1"/>
  <c r="I794" i="1"/>
  <c r="I678" i="1"/>
  <c r="I748" i="1"/>
  <c r="I797" i="1"/>
  <c r="I798" i="1"/>
  <c r="I756" i="1"/>
  <c r="I460" i="1"/>
  <c r="I801" i="1"/>
  <c r="I802" i="1"/>
  <c r="I732" i="1"/>
  <c r="I673" i="1"/>
  <c r="I969" i="1"/>
  <c r="I910" i="1"/>
  <c r="I807" i="1"/>
  <c r="I242" i="1"/>
  <c r="I336" i="1"/>
  <c r="I810" i="1"/>
  <c r="I811" i="1"/>
  <c r="I340" i="1"/>
  <c r="I813" i="1"/>
  <c r="I50" i="1"/>
  <c r="I737" i="1"/>
  <c r="I816" i="1"/>
  <c r="I330" i="1"/>
  <c r="I814" i="1"/>
  <c r="I570" i="1"/>
  <c r="I19" i="1"/>
  <c r="I821" i="1"/>
  <c r="I362" i="1"/>
  <c r="I62" i="1"/>
  <c r="I834" i="1"/>
  <c r="I30" i="1"/>
  <c r="I457" i="1"/>
  <c r="I355" i="1"/>
  <c r="I847" i="1"/>
  <c r="I189" i="1"/>
  <c r="I830" i="1"/>
  <c r="I831" i="1"/>
  <c r="I832" i="1"/>
  <c r="I221" i="1"/>
  <c r="I708" i="1"/>
  <c r="I463" i="1"/>
  <c r="I876" i="1"/>
  <c r="I837" i="1"/>
  <c r="I838" i="1"/>
  <c r="I421" i="1"/>
  <c r="I4" i="1"/>
  <c r="I395" i="1"/>
  <c r="I269" i="1"/>
  <c r="I465" i="1"/>
  <c r="I597" i="1"/>
  <c r="I845" i="1"/>
  <c r="I846" i="1"/>
  <c r="I22" i="1"/>
  <c r="I599" i="1"/>
  <c r="I582" i="1"/>
  <c r="I867" i="1"/>
  <c r="I166" i="1"/>
  <c r="I852" i="1"/>
  <c r="I625" i="1"/>
  <c r="I854" i="1"/>
  <c r="I839" i="1"/>
  <c r="I31" i="1"/>
  <c r="I606" i="1"/>
  <c r="I98" i="1"/>
  <c r="I458" i="1"/>
  <c r="I860" i="1"/>
  <c r="I861" i="1"/>
  <c r="I997" i="1"/>
  <c r="I898" i="1"/>
  <c r="I406" i="1"/>
  <c r="I274" i="1"/>
  <c r="I892" i="1"/>
  <c r="I956" i="1"/>
  <c r="I868" i="1"/>
  <c r="I175" i="1"/>
  <c r="I72" i="1"/>
  <c r="I871" i="1"/>
  <c r="I872" i="1"/>
  <c r="I637" i="1"/>
  <c r="I623" i="1"/>
  <c r="I562" i="1"/>
  <c r="I953" i="1"/>
  <c r="I877" i="1"/>
  <c r="I878" i="1"/>
  <c r="I879" i="1"/>
  <c r="I880" i="1"/>
  <c r="I181" i="1"/>
  <c r="I179" i="1"/>
  <c r="I883" i="1"/>
  <c r="I480" i="1"/>
  <c r="I199" i="1"/>
  <c r="I886" i="1"/>
  <c r="I375" i="1"/>
  <c r="I888" i="1"/>
  <c r="I889" i="1"/>
  <c r="I230" i="1"/>
  <c r="I266" i="1"/>
  <c r="I231" i="1"/>
  <c r="I442" i="1"/>
  <c r="I133" i="1"/>
  <c r="I508" i="1"/>
  <c r="I760" i="1"/>
  <c r="I897" i="1"/>
  <c r="I45" i="1"/>
  <c r="I899" i="1"/>
  <c r="I900" i="1"/>
  <c r="I251" i="1"/>
  <c r="I902" i="1"/>
  <c r="I774" i="1"/>
  <c r="I106" i="1"/>
  <c r="I905" i="1"/>
  <c r="I906" i="1"/>
  <c r="I215" i="1"/>
  <c r="I243" i="1"/>
  <c r="I909" i="1"/>
  <c r="I182" i="1"/>
  <c r="I493" i="1"/>
  <c r="I912" i="1"/>
  <c r="I935" i="1"/>
  <c r="I671" i="1"/>
  <c r="I915" i="1"/>
  <c r="I916" i="1"/>
  <c r="I154" i="1"/>
  <c r="I918" i="1"/>
  <c r="I919" i="1"/>
  <c r="I600" i="1"/>
  <c r="I921" i="1"/>
  <c r="I227" i="1"/>
  <c r="I923" i="1"/>
  <c r="I656" i="1"/>
  <c r="I437" i="1"/>
  <c r="I372" i="1"/>
  <c r="I550" i="1"/>
  <c r="I928" i="1"/>
  <c r="I929" i="1"/>
  <c r="I612" i="1"/>
  <c r="I609" i="1"/>
  <c r="I521" i="1"/>
  <c r="I933" i="1"/>
  <c r="I716" i="1"/>
  <c r="I453" i="1"/>
  <c r="I314" i="1"/>
  <c r="I633" i="1"/>
  <c r="I938" i="1"/>
  <c r="I939" i="1"/>
  <c r="I535" i="1"/>
  <c r="I941" i="1"/>
  <c r="I942" i="1"/>
  <c r="I943" i="1"/>
  <c r="I944" i="1"/>
  <c r="I249" i="1"/>
  <c r="I946" i="1"/>
  <c r="I947" i="1"/>
  <c r="I948" i="1"/>
  <c r="I949" i="1"/>
  <c r="I950" i="1"/>
  <c r="I226" i="1"/>
  <c r="I952" i="1"/>
  <c r="I700" i="1"/>
  <c r="I954" i="1"/>
  <c r="I955" i="1"/>
  <c r="I595" i="1"/>
  <c r="I985" i="1"/>
  <c r="I958" i="1"/>
  <c r="I37" i="1"/>
  <c r="I218" i="1"/>
  <c r="I961" i="1"/>
  <c r="I962" i="1"/>
  <c r="I824" i="1"/>
  <c r="I819" i="1"/>
  <c r="I965" i="1"/>
  <c r="I35" i="1"/>
  <c r="I161" i="1"/>
  <c r="I926" i="1"/>
  <c r="I882" i="1"/>
  <c r="I205" i="1"/>
  <c r="I510" i="1"/>
  <c r="I972" i="1"/>
  <c r="I973" i="1"/>
  <c r="I567" i="1"/>
  <c r="I975" i="1"/>
  <c r="I856" i="1"/>
  <c r="I873" i="1"/>
  <c r="I184" i="1"/>
  <c r="I979" i="1"/>
  <c r="I917" i="1"/>
  <c r="I324" i="1"/>
  <c r="I982" i="1"/>
  <c r="I930" i="1"/>
  <c r="I984" i="1"/>
  <c r="I386" i="1"/>
  <c r="I699" i="1"/>
  <c r="I987" i="1"/>
  <c r="I988" i="1"/>
  <c r="I429" i="1"/>
  <c r="I990" i="1"/>
  <c r="I489" i="1"/>
  <c r="I992" i="1"/>
  <c r="I705" i="1"/>
  <c r="I337" i="1"/>
  <c r="I995" i="1"/>
  <c r="I996" i="1"/>
  <c r="I210" i="1"/>
  <c r="I998" i="1"/>
  <c r="I999" i="1"/>
  <c r="I1000" i="1"/>
  <c r="I1001" i="1"/>
  <c r="F38" i="1"/>
  <c r="F5" i="1"/>
  <c r="F6" i="1"/>
  <c r="F809" i="1"/>
  <c r="F8" i="1"/>
  <c r="F615" i="1"/>
  <c r="F10" i="1"/>
  <c r="F11" i="1"/>
  <c r="F887" i="1"/>
  <c r="F13" i="1"/>
  <c r="F14" i="1"/>
  <c r="F270" i="1"/>
  <c r="F16" i="1"/>
  <c r="F17" i="1"/>
  <c r="F630" i="1"/>
  <c r="F884" i="1"/>
  <c r="F20" i="1"/>
  <c r="F21" i="1"/>
  <c r="F976" i="1"/>
  <c r="F23" i="1"/>
  <c r="F896" i="1"/>
  <c r="F522" i="1"/>
  <c r="F619" i="1"/>
  <c r="F904" i="1"/>
  <c r="F28" i="1"/>
  <c r="F29" i="1"/>
  <c r="F396" i="1"/>
  <c r="F134" i="1"/>
  <c r="F61" i="1"/>
  <c r="F932" i="1"/>
  <c r="F34" i="1"/>
  <c r="F468" i="1"/>
  <c r="F246" i="1"/>
  <c r="F382" i="1"/>
  <c r="F74" i="1"/>
  <c r="F925" i="1"/>
  <c r="F462" i="1"/>
  <c r="F41" i="1"/>
  <c r="F316" i="1"/>
  <c r="F48" i="1"/>
  <c r="F359" i="1"/>
  <c r="F209" i="1"/>
  <c r="F392" i="1"/>
  <c r="F47" i="1"/>
  <c r="F492" i="1"/>
  <c r="F160" i="1"/>
  <c r="F803" i="1"/>
  <c r="F139" i="1"/>
  <c r="F52" i="1"/>
  <c r="F53" i="1"/>
  <c r="F54" i="1"/>
  <c r="F76" i="1"/>
  <c r="F56" i="1"/>
  <c r="F934" i="1"/>
  <c r="F739" i="1"/>
  <c r="F862" i="1"/>
  <c r="F300" i="1"/>
  <c r="F848" i="1"/>
  <c r="F565" i="1"/>
  <c r="F63" i="1"/>
  <c r="F264" i="1"/>
  <c r="F65" i="1"/>
  <c r="F66" i="1"/>
  <c r="F176" i="1"/>
  <c r="F68" i="1"/>
  <c r="F865" i="1"/>
  <c r="F782" i="1"/>
  <c r="F71" i="1"/>
  <c r="F881" i="1"/>
  <c r="F207" i="1"/>
  <c r="F759" i="1"/>
  <c r="F234" i="1"/>
  <c r="F235" i="1"/>
  <c r="F267" i="1"/>
  <c r="F78" i="1"/>
  <c r="F79" i="1"/>
  <c r="F60" i="1"/>
  <c r="F81" i="1"/>
  <c r="F829" i="1"/>
  <c r="F607" i="1"/>
  <c r="F764" i="1"/>
  <c r="F85" i="1"/>
  <c r="F593" i="1"/>
  <c r="F59" i="1"/>
  <c r="F254" i="1"/>
  <c r="F89" i="1"/>
  <c r="F581" i="1"/>
  <c r="F525" i="1"/>
  <c r="F92" i="1"/>
  <c r="F93" i="1"/>
  <c r="F765" i="1"/>
  <c r="F95" i="1"/>
  <c r="F605" i="1"/>
  <c r="F120" i="1"/>
  <c r="F287" i="1"/>
  <c r="F712" i="1"/>
  <c r="F100" i="1"/>
  <c r="F608" i="1"/>
  <c r="F102" i="1"/>
  <c r="F800" i="1"/>
  <c r="F422" i="1"/>
  <c r="F105" i="1"/>
  <c r="F87" i="1"/>
  <c r="F73" i="1"/>
  <c r="F495" i="1"/>
  <c r="F109" i="1"/>
  <c r="F805" i="1"/>
  <c r="F111" i="1"/>
  <c r="F112" i="1"/>
  <c r="F864" i="1"/>
  <c r="F519" i="1"/>
  <c r="F224" i="1"/>
  <c r="F588" i="1"/>
  <c r="F117" i="1"/>
  <c r="F118" i="1"/>
  <c r="F927" i="1"/>
  <c r="F776" i="1"/>
  <c r="F963" i="1"/>
  <c r="F548" i="1"/>
  <c r="F504" i="1"/>
  <c r="F124" i="1"/>
  <c r="F125" i="1"/>
  <c r="F806" i="1"/>
  <c r="F82" i="1"/>
  <c r="F128" i="1"/>
  <c r="F129" i="1"/>
  <c r="F130" i="1"/>
  <c r="F131" i="1"/>
  <c r="F693" i="1"/>
  <c r="F49" i="1"/>
  <c r="F145" i="1"/>
  <c r="F691" i="1"/>
  <c r="F136" i="1"/>
  <c r="F137" i="1"/>
  <c r="F138" i="1"/>
  <c r="F859" i="1"/>
  <c r="F140" i="1"/>
  <c r="F141" i="1"/>
  <c r="F279" i="1"/>
  <c r="F575" i="1"/>
  <c r="F757" i="1"/>
  <c r="F356" i="1"/>
  <c r="F686" i="1"/>
  <c r="F815" i="1"/>
  <c r="F148" i="1"/>
  <c r="F820" i="1"/>
  <c r="F546" i="1"/>
  <c r="F893" i="1"/>
  <c r="F152" i="1"/>
  <c r="F153" i="1"/>
  <c r="F957" i="1"/>
  <c r="F155" i="1"/>
  <c r="F156" i="1"/>
  <c r="F157" i="1"/>
  <c r="F158" i="1"/>
  <c r="F159" i="1"/>
  <c r="F427" i="1"/>
  <c r="F869" i="1"/>
  <c r="F560" i="1"/>
  <c r="F163" i="1"/>
  <c r="F44" i="1"/>
  <c r="F874" i="1"/>
  <c r="F766" i="1"/>
  <c r="F307" i="1"/>
  <c r="F296" i="1"/>
  <c r="F534" i="1"/>
  <c r="F170" i="1"/>
  <c r="F469" i="1"/>
  <c r="F172" i="1"/>
  <c r="F173" i="1"/>
  <c r="F174" i="1"/>
  <c r="F960" i="1"/>
  <c r="F885" i="1"/>
  <c r="F177" i="1"/>
  <c r="F178" i="1"/>
  <c r="F684" i="1"/>
  <c r="F180" i="1"/>
  <c r="F970" i="1"/>
  <c r="F767" i="1"/>
  <c r="F183" i="1"/>
  <c r="F692" i="1"/>
  <c r="F185" i="1"/>
  <c r="F413" i="1"/>
  <c r="F187" i="1"/>
  <c r="F188" i="1"/>
  <c r="F236" i="1"/>
  <c r="F190" i="1"/>
  <c r="F191" i="1"/>
  <c r="F192" i="1"/>
  <c r="F193" i="1"/>
  <c r="F194" i="1"/>
  <c r="F195" i="1"/>
  <c r="F293" i="1"/>
  <c r="F685" i="1"/>
  <c r="F198" i="1"/>
  <c r="F808" i="1"/>
  <c r="F200" i="1"/>
  <c r="F201" i="1"/>
  <c r="F202" i="1"/>
  <c r="F796" i="1"/>
  <c r="F204" i="1"/>
  <c r="F720" i="1"/>
  <c r="F206" i="1"/>
  <c r="F259" i="1"/>
  <c r="F208" i="1"/>
  <c r="F365" i="1"/>
  <c r="F799" i="1"/>
  <c r="F211" i="1"/>
  <c r="F212" i="1"/>
  <c r="F213" i="1"/>
  <c r="F753" i="1"/>
  <c r="F977" i="1"/>
  <c r="F477" i="1"/>
  <c r="F217" i="1"/>
  <c r="F844" i="1"/>
  <c r="F219" i="1"/>
  <c r="F127" i="1"/>
  <c r="F967" i="1"/>
  <c r="F222" i="1"/>
  <c r="F223" i="1"/>
  <c r="F256" i="1"/>
  <c r="F225" i="1"/>
  <c r="F119" i="1"/>
  <c r="F971" i="1"/>
  <c r="F858" i="1"/>
  <c r="F91" i="1"/>
  <c r="F911" i="1"/>
  <c r="F980" i="1"/>
  <c r="F614" i="1"/>
  <c r="F233" i="1"/>
  <c r="F482" i="1"/>
  <c r="F315" i="1"/>
  <c r="F451" i="1"/>
  <c r="F237" i="1"/>
  <c r="F238" i="1"/>
  <c r="F196" i="1"/>
  <c r="F903" i="1"/>
  <c r="F241" i="1"/>
  <c r="F280" i="1"/>
  <c r="F96" i="1"/>
  <c r="F467" i="1"/>
  <c r="F271" i="1"/>
  <c r="F165" i="1"/>
  <c r="F840" i="1"/>
  <c r="F475" i="1"/>
  <c r="F851" i="1"/>
  <c r="F110" i="1"/>
  <c r="F908" i="1"/>
  <c r="F252" i="1"/>
  <c r="F253" i="1"/>
  <c r="F920" i="1"/>
  <c r="F255" i="1"/>
  <c r="F284" i="1"/>
  <c r="F164" i="1"/>
  <c r="F258" i="1"/>
  <c r="F103" i="1"/>
  <c r="F397" i="1"/>
  <c r="F75" i="1"/>
  <c r="F512" i="1"/>
  <c r="F263" i="1"/>
  <c r="F863" i="1"/>
  <c r="F149" i="1"/>
  <c r="F491" i="1"/>
  <c r="F277" i="1"/>
  <c r="F268" i="1"/>
  <c r="F891" i="1"/>
  <c r="F951" i="1"/>
  <c r="F363" i="1"/>
  <c r="F272" i="1"/>
  <c r="F273" i="1"/>
  <c r="F126" i="1"/>
  <c r="F922" i="1"/>
  <c r="F276" i="1"/>
  <c r="F383" i="1"/>
  <c r="F278" i="1"/>
  <c r="F433" i="1"/>
  <c r="F107" i="1"/>
  <c r="F473" i="1"/>
  <c r="F986" i="1"/>
  <c r="F283" i="1"/>
  <c r="F262" i="1"/>
  <c r="F285" i="1"/>
  <c r="F286" i="1"/>
  <c r="F576" i="1"/>
  <c r="F288" i="1"/>
  <c r="F439" i="1"/>
  <c r="F290" i="1"/>
  <c r="F937" i="1"/>
  <c r="F292" i="1"/>
  <c r="F758" i="1"/>
  <c r="F294" i="1"/>
  <c r="F295" i="1"/>
  <c r="F232" i="1"/>
  <c r="F297" i="1"/>
  <c r="F298" i="1"/>
  <c r="F299" i="1"/>
  <c r="F40" i="1"/>
  <c r="F301" i="1"/>
  <c r="F302" i="1"/>
  <c r="F940" i="1"/>
  <c r="F304" i="1"/>
  <c r="F305" i="1"/>
  <c r="F240" i="1"/>
  <c r="F245" i="1"/>
  <c r="F308" i="1"/>
  <c r="F780" i="1"/>
  <c r="F310" i="1"/>
  <c r="F311" i="1"/>
  <c r="F312" i="1"/>
  <c r="F472" i="1"/>
  <c r="F15" i="1"/>
  <c r="F428" i="1"/>
  <c r="F471" i="1"/>
  <c r="F317" i="1"/>
  <c r="F318" i="1"/>
  <c r="F319" i="1"/>
  <c r="F320" i="1"/>
  <c r="F321" i="1"/>
  <c r="F322" i="1"/>
  <c r="F323" i="1"/>
  <c r="F718" i="1"/>
  <c r="F325" i="1"/>
  <c r="F731" i="1"/>
  <c r="F327" i="1"/>
  <c r="F328" i="1"/>
  <c r="F329" i="1"/>
  <c r="F104" i="1"/>
  <c r="F331" i="1"/>
  <c r="F785" i="1"/>
  <c r="F46" i="1"/>
  <c r="F186" i="1"/>
  <c r="F721" i="1"/>
  <c r="F964" i="1"/>
  <c r="F368" i="1"/>
  <c r="F338" i="1"/>
  <c r="F706" i="1"/>
  <c r="F275" i="1"/>
  <c r="F341" i="1"/>
  <c r="F342" i="1"/>
  <c r="F343" i="1"/>
  <c r="F344" i="1"/>
  <c r="F345" i="1"/>
  <c r="F346" i="1"/>
  <c r="F347" i="1"/>
  <c r="F348" i="1"/>
  <c r="F835" i="1"/>
  <c r="F350" i="1"/>
  <c r="F351" i="1"/>
  <c r="F352" i="1"/>
  <c r="F244" i="1"/>
  <c r="F354" i="1"/>
  <c r="F444" i="1"/>
  <c r="F447" i="1"/>
  <c r="F357" i="1"/>
  <c r="F358" i="1"/>
  <c r="F121" i="1"/>
  <c r="F360" i="1"/>
  <c r="F261" i="1"/>
  <c r="F265" i="1"/>
  <c r="F895" i="1"/>
  <c r="F169" i="1"/>
  <c r="F850" i="1"/>
  <c r="F33" i="1"/>
  <c r="F446" i="1"/>
  <c r="F788" i="1"/>
  <c r="F369" i="1"/>
  <c r="F784" i="1"/>
  <c r="F228" i="1"/>
  <c r="F18" i="1"/>
  <c r="F373" i="1"/>
  <c r="F523" i="1"/>
  <c r="F424" i="1"/>
  <c r="F376" i="1"/>
  <c r="F377" i="1"/>
  <c r="F610" i="1"/>
  <c r="F379" i="1"/>
  <c r="F380" i="1"/>
  <c r="F381" i="1"/>
  <c r="F770" i="1"/>
  <c r="F563" i="1"/>
  <c r="F384" i="1"/>
  <c r="F993" i="1"/>
  <c r="F629" i="1"/>
  <c r="F715" i="1"/>
  <c r="F388" i="1"/>
  <c r="F389" i="1"/>
  <c r="F390" i="1"/>
  <c r="F849" i="1"/>
  <c r="F749" i="1"/>
  <c r="F393" i="1"/>
  <c r="F394" i="1"/>
  <c r="F836" i="1"/>
  <c r="F150" i="1"/>
  <c r="F726" i="1"/>
  <c r="F643" i="1"/>
  <c r="F936" i="1"/>
  <c r="F39" i="1"/>
  <c r="F401" i="1"/>
  <c r="F402" i="1"/>
  <c r="F306" i="1"/>
  <c r="F404" i="1"/>
  <c r="F405" i="1"/>
  <c r="F58" i="1"/>
  <c r="F407" i="1"/>
  <c r="F144" i="1"/>
  <c r="F622" i="1"/>
  <c r="F913" i="1"/>
  <c r="F411" i="1"/>
  <c r="F412" i="1"/>
  <c r="F709" i="1"/>
  <c r="F146" i="1"/>
  <c r="F415" i="1"/>
  <c r="F416" i="1"/>
  <c r="F417" i="1"/>
  <c r="F418" i="1"/>
  <c r="F419" i="1"/>
  <c r="F420" i="1"/>
  <c r="F772" i="1"/>
  <c r="F326" i="1"/>
  <c r="F423" i="1"/>
  <c r="F490" i="1"/>
  <c r="F425" i="1"/>
  <c r="F426" i="1"/>
  <c r="F817" i="1"/>
  <c r="F367" i="1"/>
  <c r="F57" i="1"/>
  <c r="F430" i="1"/>
  <c r="F431" i="1"/>
  <c r="F432" i="1"/>
  <c r="F335" i="1"/>
  <c r="F434" i="1"/>
  <c r="F435" i="1"/>
  <c r="F436" i="1"/>
  <c r="F27" i="1"/>
  <c r="F43" i="1"/>
  <c r="F677" i="1"/>
  <c r="F983" i="1"/>
  <c r="F361" i="1"/>
  <c r="F931" i="1"/>
  <c r="F443" i="1"/>
  <c r="F559" i="1"/>
  <c r="F445" i="1"/>
  <c r="F945" i="1"/>
  <c r="F991" i="1"/>
  <c r="F448" i="1"/>
  <c r="F449" i="1"/>
  <c r="F450" i="1"/>
  <c r="F822" i="1"/>
  <c r="F452" i="1"/>
  <c r="F710" i="1"/>
  <c r="F454" i="1"/>
  <c r="F455" i="1"/>
  <c r="F456" i="1"/>
  <c r="F611" i="1"/>
  <c r="F99" i="1"/>
  <c r="F459" i="1"/>
  <c r="F755" i="1"/>
  <c r="F461" i="1"/>
  <c r="F409" i="1"/>
  <c r="F303" i="1"/>
  <c r="F464" i="1"/>
  <c r="F410" i="1"/>
  <c r="F618" i="1"/>
  <c r="F669" i="1"/>
  <c r="F890" i="1"/>
  <c r="F400" i="1"/>
  <c r="F470" i="1"/>
  <c r="F804" i="1"/>
  <c r="F667" i="1"/>
  <c r="F142" i="1"/>
  <c r="F474" i="1"/>
  <c r="F378" i="1"/>
  <c r="F214" i="1"/>
  <c r="F220" i="1"/>
  <c r="F478" i="1"/>
  <c r="F479" i="1"/>
  <c r="F481" i="1"/>
  <c r="F697" i="1"/>
  <c r="F55" i="1"/>
  <c r="F483" i="1"/>
  <c r="F484" i="1"/>
  <c r="F485" i="1"/>
  <c r="F812" i="1"/>
  <c r="F487" i="1"/>
  <c r="F488" i="1"/>
  <c r="F88" i="1"/>
  <c r="F959" i="1"/>
  <c r="F115" i="1"/>
  <c r="F690" i="1"/>
  <c r="F558" i="1"/>
  <c r="F494" i="1"/>
  <c r="F853" i="1"/>
  <c r="F90" i="1"/>
  <c r="F537" i="1"/>
  <c r="F498" i="1"/>
  <c r="F499" i="1"/>
  <c r="F500" i="1"/>
  <c r="F501" i="1"/>
  <c r="F502" i="1"/>
  <c r="F503" i="1"/>
  <c r="F549" i="1"/>
  <c r="F349" i="1"/>
  <c r="F506" i="1"/>
  <c r="F507" i="1"/>
  <c r="F901" i="1"/>
  <c r="F509" i="1"/>
  <c r="F114" i="1"/>
  <c r="F511" i="1"/>
  <c r="F514" i="1"/>
  <c r="F513" i="1"/>
  <c r="F654" i="1"/>
  <c r="F515" i="1"/>
  <c r="F516" i="1"/>
  <c r="F517" i="1"/>
  <c r="F518" i="1"/>
  <c r="F828" i="1"/>
  <c r="F520" i="1"/>
  <c r="F313" i="1"/>
  <c r="F978" i="1"/>
  <c r="F787" i="1"/>
  <c r="F524" i="1"/>
  <c r="F870" i="1"/>
  <c r="F526" i="1"/>
  <c r="F527" i="1"/>
  <c r="F528" i="1"/>
  <c r="F529" i="1"/>
  <c r="F530" i="1"/>
  <c r="F531" i="1"/>
  <c r="F532" i="1"/>
  <c r="F533" i="1"/>
  <c r="F907" i="1"/>
  <c r="F162" i="1"/>
  <c r="F536" i="1"/>
  <c r="F843" i="1"/>
  <c r="F603" i="1"/>
  <c r="F795" i="1"/>
  <c r="F540" i="1"/>
  <c r="F541" i="1"/>
  <c r="F587" i="1"/>
  <c r="F543" i="1"/>
  <c r="F544" i="1"/>
  <c r="F545" i="1"/>
  <c r="F250" i="1"/>
  <c r="F547" i="1"/>
  <c r="F966" i="1"/>
  <c r="F7" i="1"/>
  <c r="F628" i="1"/>
  <c r="F657" i="1"/>
  <c r="F552" i="1"/>
  <c r="F553" i="1"/>
  <c r="F554" i="1"/>
  <c r="F555" i="1"/>
  <c r="F289" i="1"/>
  <c r="F994" i="1"/>
  <c r="F725" i="1"/>
  <c r="F497" i="1"/>
  <c r="F644" i="1"/>
  <c r="F736" i="1"/>
  <c r="F260" i="1"/>
  <c r="F168" i="1"/>
  <c r="F564" i="1"/>
  <c r="F989" i="1"/>
  <c r="F566" i="1"/>
  <c r="F968" i="1"/>
  <c r="F568" i="1"/>
  <c r="F291" i="1"/>
  <c r="F744" i="1"/>
  <c r="F751" i="1"/>
  <c r="F80" i="1"/>
  <c r="F573" i="1"/>
  <c r="F574" i="1"/>
  <c r="F151" i="1"/>
  <c r="F51" i="1"/>
  <c r="F577" i="1"/>
  <c r="F578" i="1"/>
  <c r="F579" i="1"/>
  <c r="F580" i="1"/>
  <c r="F281" i="1"/>
  <c r="F438" i="1"/>
  <c r="F583" i="1"/>
  <c r="F584" i="1"/>
  <c r="F496" i="1"/>
  <c r="F364" i="1"/>
  <c r="F403" i="1"/>
  <c r="F116" i="1"/>
  <c r="F589" i="1"/>
  <c r="F590" i="1"/>
  <c r="F591" i="1"/>
  <c r="F592" i="1"/>
  <c r="F894" i="1"/>
  <c r="F594" i="1"/>
  <c r="F12" i="1"/>
  <c r="F596" i="1"/>
  <c r="F719" i="1"/>
  <c r="F598" i="1"/>
  <c r="F827" i="1"/>
  <c r="F711" i="1"/>
  <c r="F601" i="1"/>
  <c r="F602" i="1"/>
  <c r="F689" i="1"/>
  <c r="F135" i="1"/>
  <c r="F108" i="1"/>
  <c r="F36" i="1"/>
  <c r="F655" i="1"/>
  <c r="F414" i="1"/>
  <c r="F399" i="1"/>
  <c r="F557" i="1"/>
  <c r="F542" i="1"/>
  <c r="F743" i="1"/>
  <c r="F613" i="1"/>
  <c r="F818" i="1"/>
  <c r="F385" i="1"/>
  <c r="F746" i="1"/>
  <c r="F626" i="1"/>
  <c r="F823" i="1"/>
  <c r="F203" i="1"/>
  <c r="F620" i="1"/>
  <c r="F621" i="1"/>
  <c r="F914" i="1"/>
  <c r="F216" i="1"/>
  <c r="F624" i="1"/>
  <c r="F374" i="1"/>
  <c r="F688" i="1"/>
  <c r="F627" i="1"/>
  <c r="F370" i="1"/>
  <c r="F67" i="1"/>
  <c r="F556" i="1"/>
  <c r="F631" i="1"/>
  <c r="F632" i="1"/>
  <c r="F763" i="1"/>
  <c r="F634" i="1"/>
  <c r="F635" i="1"/>
  <c r="F636" i="1"/>
  <c r="F64" i="1"/>
  <c r="F638" i="1"/>
  <c r="F639" i="1"/>
  <c r="F640" i="1"/>
  <c r="F641" i="1"/>
  <c r="F642" i="1"/>
  <c r="F32" i="1"/>
  <c r="F617" i="1"/>
  <c r="F70" i="1"/>
  <c r="F646" i="1"/>
  <c r="F647" i="1"/>
  <c r="F648" i="1"/>
  <c r="F649" i="1"/>
  <c r="F650" i="1"/>
  <c r="F651" i="1"/>
  <c r="F652" i="1"/>
  <c r="F653" i="1"/>
  <c r="F681" i="1"/>
  <c r="F282" i="1"/>
  <c r="F366" i="1"/>
  <c r="F3" i="1"/>
  <c r="F658" i="1"/>
  <c r="F659" i="1"/>
  <c r="F660" i="1"/>
  <c r="F661" i="1"/>
  <c r="F662" i="1"/>
  <c r="F663" i="1"/>
  <c r="F664" i="1"/>
  <c r="F665" i="1"/>
  <c r="F666" i="1"/>
  <c r="F866" i="1"/>
  <c r="F668" i="1"/>
  <c r="F77" i="1"/>
  <c r="F670" i="1"/>
  <c r="F476" i="1"/>
  <c r="F825" i="1"/>
  <c r="F333" i="1"/>
  <c r="F674" i="1"/>
  <c r="F675" i="1"/>
  <c r="F676" i="1"/>
  <c r="F841" i="1"/>
  <c r="F248" i="1"/>
  <c r="F679" i="1"/>
  <c r="F680" i="1"/>
  <c r="F729" i="1"/>
  <c r="F682" i="1"/>
  <c r="F683" i="1"/>
  <c r="F538" i="1"/>
  <c r="F714" i="1"/>
  <c r="F9" i="1"/>
  <c r="F687" i="1"/>
  <c r="F371" i="1"/>
  <c r="F247" i="1"/>
  <c r="F239" i="1"/>
  <c r="F440" i="1"/>
  <c r="F569" i="1"/>
  <c r="F42" i="1"/>
  <c r="F694" i="1"/>
  <c r="F695" i="1"/>
  <c r="F696" i="1"/>
  <c r="F132" i="1"/>
  <c r="F698" i="1"/>
  <c r="F25" i="1"/>
  <c r="F101" i="1"/>
  <c r="F701" i="1"/>
  <c r="F702" i="1"/>
  <c r="F84" i="1"/>
  <c r="F704" i="1"/>
  <c r="F857" i="1"/>
  <c r="F645" i="1"/>
  <c r="F707" i="1"/>
  <c r="F83" i="1"/>
  <c r="F616" i="1"/>
  <c r="F86" i="1"/>
  <c r="F309" i="1"/>
  <c r="F713" i="1"/>
  <c r="F505" i="1"/>
  <c r="F571" i="1"/>
  <c r="F94" i="1"/>
  <c r="F717" i="1"/>
  <c r="F387" i="1"/>
  <c r="F197" i="1"/>
  <c r="F147" i="1"/>
  <c r="F585" i="1"/>
  <c r="F722" i="1"/>
  <c r="F723" i="1"/>
  <c r="F332" i="1"/>
  <c r="F143" i="1"/>
  <c r="F408" i="1"/>
  <c r="F727" i="1"/>
  <c r="F728" i="1"/>
  <c r="F113" i="1"/>
  <c r="F730" i="1"/>
  <c r="F24" i="1"/>
  <c r="F724" i="1"/>
  <c r="F733" i="1"/>
  <c r="F734" i="1"/>
  <c r="F672" i="1"/>
  <c r="F398" i="1"/>
  <c r="F486" i="1"/>
  <c r="F738" i="1"/>
  <c r="F875" i="1"/>
  <c r="F740" i="1"/>
  <c r="F741" i="1"/>
  <c r="F742" i="1"/>
  <c r="F735" i="1"/>
  <c r="F551" i="1"/>
  <c r="F745" i="1"/>
  <c r="F981" i="1"/>
  <c r="F747" i="1"/>
  <c r="F924" i="1"/>
  <c r="F703" i="1"/>
  <c r="F750" i="1"/>
  <c r="F604" i="1"/>
  <c r="F752" i="1"/>
  <c r="F353" i="1"/>
  <c r="F754" i="1"/>
  <c r="F466" i="1"/>
  <c r="F572" i="1"/>
  <c r="F257" i="1"/>
  <c r="F974" i="1"/>
  <c r="F171" i="1"/>
  <c r="F539" i="1"/>
  <c r="F761" i="1"/>
  <c r="F762" i="1"/>
  <c r="F123" i="1"/>
  <c r="F441" i="1"/>
  <c r="F775" i="1"/>
  <c r="F391" i="1"/>
  <c r="F786" i="1"/>
  <c r="F768" i="1"/>
  <c r="F769" i="1"/>
  <c r="F229" i="1"/>
  <c r="F771" i="1"/>
  <c r="F586" i="1"/>
  <c r="F773" i="1"/>
  <c r="F26" i="1"/>
  <c r="F833" i="1"/>
  <c r="F561" i="1"/>
  <c r="F777" i="1"/>
  <c r="F778" i="1"/>
  <c r="F779" i="1"/>
  <c r="F826" i="1"/>
  <c r="F781" i="1"/>
  <c r="F167" i="1"/>
  <c r="F783" i="1"/>
  <c r="F855" i="1"/>
  <c r="F122" i="1"/>
  <c r="F339" i="1"/>
  <c r="F842" i="1"/>
  <c r="F69" i="1"/>
  <c r="F789" i="1"/>
  <c r="F790" i="1"/>
  <c r="F791" i="1"/>
  <c r="F792" i="1"/>
  <c r="F793" i="1"/>
  <c r="F794" i="1"/>
  <c r="F678" i="1"/>
  <c r="F748" i="1"/>
  <c r="F797" i="1"/>
  <c r="F798" i="1"/>
  <c r="F756" i="1"/>
  <c r="F460" i="1"/>
  <c r="F801" i="1"/>
  <c r="F802" i="1"/>
  <c r="F732" i="1"/>
  <c r="F673" i="1"/>
  <c r="F969" i="1"/>
  <c r="F910" i="1"/>
  <c r="F807" i="1"/>
  <c r="F242" i="1"/>
  <c r="F336" i="1"/>
  <c r="F810" i="1"/>
  <c r="F811" i="1"/>
  <c r="F340" i="1"/>
  <c r="F813" i="1"/>
  <c r="F50" i="1"/>
  <c r="F737" i="1"/>
  <c r="F816" i="1"/>
  <c r="F330" i="1"/>
  <c r="F814" i="1"/>
  <c r="F570" i="1"/>
  <c r="F19" i="1"/>
  <c r="F821" i="1"/>
  <c r="F362" i="1"/>
  <c r="F62" i="1"/>
  <c r="F834" i="1"/>
  <c r="F30" i="1"/>
  <c r="F457" i="1"/>
  <c r="F355" i="1"/>
  <c r="F847" i="1"/>
  <c r="F189" i="1"/>
  <c r="F830" i="1"/>
  <c r="F831" i="1"/>
  <c r="F832" i="1"/>
  <c r="F221" i="1"/>
  <c r="F708" i="1"/>
  <c r="F463" i="1"/>
  <c r="F876" i="1"/>
  <c r="F837" i="1"/>
  <c r="F838" i="1"/>
  <c r="F421" i="1"/>
  <c r="F4" i="1"/>
  <c r="F395" i="1"/>
  <c r="F269" i="1"/>
  <c r="F465" i="1"/>
  <c r="F597" i="1"/>
  <c r="F845" i="1"/>
  <c r="F846" i="1"/>
  <c r="F22" i="1"/>
  <c r="F599" i="1"/>
  <c r="F582" i="1"/>
  <c r="F867" i="1"/>
  <c r="F166" i="1"/>
  <c r="F852" i="1"/>
  <c r="F625" i="1"/>
  <c r="F854" i="1"/>
  <c r="F839" i="1"/>
  <c r="F31" i="1"/>
  <c r="F606" i="1"/>
  <c r="F98" i="1"/>
  <c r="F458" i="1"/>
  <c r="F860" i="1"/>
  <c r="F861" i="1"/>
  <c r="F997" i="1"/>
  <c r="F898" i="1"/>
  <c r="F406" i="1"/>
  <c r="F274" i="1"/>
  <c r="F892" i="1"/>
  <c r="F956" i="1"/>
  <c r="F868" i="1"/>
  <c r="F175" i="1"/>
  <c r="F72" i="1"/>
  <c r="F871" i="1"/>
  <c r="F872" i="1"/>
  <c r="F637" i="1"/>
  <c r="F623" i="1"/>
  <c r="F562" i="1"/>
  <c r="F953" i="1"/>
  <c r="F877" i="1"/>
  <c r="F878" i="1"/>
  <c r="F879" i="1"/>
  <c r="F880" i="1"/>
  <c r="F181" i="1"/>
  <c r="F179" i="1"/>
  <c r="F883" i="1"/>
  <c r="F480" i="1"/>
  <c r="F199" i="1"/>
  <c r="F886" i="1"/>
  <c r="F375" i="1"/>
  <c r="F888" i="1"/>
  <c r="F889" i="1"/>
  <c r="F230" i="1"/>
  <c r="F266" i="1"/>
  <c r="F231" i="1"/>
  <c r="F442" i="1"/>
  <c r="F133" i="1"/>
  <c r="F508" i="1"/>
  <c r="F760" i="1"/>
  <c r="F897" i="1"/>
  <c r="F45" i="1"/>
  <c r="F899" i="1"/>
  <c r="F900" i="1"/>
  <c r="F251" i="1"/>
  <c r="F902" i="1"/>
  <c r="F774" i="1"/>
  <c r="F106" i="1"/>
  <c r="F905" i="1"/>
  <c r="F906" i="1"/>
  <c r="F215" i="1"/>
  <c r="F243" i="1"/>
  <c r="F909" i="1"/>
  <c r="F182" i="1"/>
  <c r="F493" i="1"/>
  <c r="F912" i="1"/>
  <c r="F935" i="1"/>
  <c r="F671" i="1"/>
  <c r="F915" i="1"/>
  <c r="F916" i="1"/>
  <c r="F154" i="1"/>
  <c r="F918" i="1"/>
  <c r="F919" i="1"/>
  <c r="F600" i="1"/>
  <c r="F921" i="1"/>
  <c r="F227" i="1"/>
  <c r="F923" i="1"/>
  <c r="F656" i="1"/>
  <c r="F437" i="1"/>
  <c r="F372" i="1"/>
  <c r="F550" i="1"/>
  <c r="F928" i="1"/>
  <c r="F929" i="1"/>
  <c r="F612" i="1"/>
  <c r="F609" i="1"/>
  <c r="F521" i="1"/>
  <c r="F933" i="1"/>
  <c r="F716" i="1"/>
  <c r="F453" i="1"/>
  <c r="F314" i="1"/>
  <c r="F633" i="1"/>
  <c r="F938" i="1"/>
  <c r="F939" i="1"/>
  <c r="F535" i="1"/>
  <c r="F941" i="1"/>
  <c r="F942" i="1"/>
  <c r="F943" i="1"/>
  <c r="F944" i="1"/>
  <c r="F249" i="1"/>
  <c r="F946" i="1"/>
  <c r="F947" i="1"/>
  <c r="F948" i="1"/>
  <c r="F949" i="1"/>
  <c r="F950" i="1"/>
  <c r="F226" i="1"/>
  <c r="F952" i="1"/>
  <c r="F700" i="1"/>
  <c r="F954" i="1"/>
  <c r="F955" i="1"/>
  <c r="F595" i="1"/>
  <c r="F985" i="1"/>
  <c r="F958" i="1"/>
  <c r="F37" i="1"/>
  <c r="F218" i="1"/>
  <c r="F961" i="1"/>
  <c r="F962" i="1"/>
  <c r="F824" i="1"/>
  <c r="F819" i="1"/>
  <c r="F965" i="1"/>
  <c r="F35" i="1"/>
  <c r="F161" i="1"/>
  <c r="F926" i="1"/>
  <c r="F882" i="1"/>
  <c r="F205" i="1"/>
  <c r="F510" i="1"/>
  <c r="F972" i="1"/>
  <c r="F973" i="1"/>
  <c r="F567" i="1"/>
  <c r="F975" i="1"/>
  <c r="F856" i="1"/>
  <c r="F873" i="1"/>
  <c r="F184" i="1"/>
  <c r="F979" i="1"/>
  <c r="F917" i="1"/>
  <c r="F324" i="1"/>
  <c r="F982" i="1"/>
  <c r="F930" i="1"/>
  <c r="F984" i="1"/>
  <c r="F386" i="1"/>
  <c r="F699" i="1"/>
  <c r="F987" i="1"/>
  <c r="F988" i="1"/>
  <c r="F429" i="1"/>
  <c r="F990" i="1"/>
  <c r="F489" i="1"/>
  <c r="F992" i="1"/>
  <c r="F705" i="1"/>
  <c r="F337" i="1"/>
  <c r="F995" i="1"/>
  <c r="F996" i="1"/>
  <c r="F210" i="1"/>
  <c r="F998" i="1"/>
  <c r="F999" i="1"/>
  <c r="F1000" i="1"/>
  <c r="F1001" i="1"/>
  <c r="F97" i="1"/>
  <c r="F2" i="1"/>
  <c r="U453" i="1"/>
  <c r="U493" i="1"/>
  <c r="U508" i="1"/>
  <c r="U756" i="1"/>
  <c r="U672" i="1"/>
  <c r="U84" i="1"/>
  <c r="U476" i="1"/>
  <c r="U827" i="1"/>
  <c r="U479" i="1"/>
  <c r="U433" i="1"/>
  <c r="U998" i="1"/>
  <c r="U182" i="1"/>
  <c r="U72" i="1"/>
  <c r="U838" i="1"/>
  <c r="U798" i="1"/>
  <c r="U818" i="1"/>
  <c r="U598" i="1"/>
  <c r="U781" i="1"/>
  <c r="U741" i="1"/>
  <c r="U77" i="1"/>
  <c r="U517" i="1"/>
  <c r="U37" i="1"/>
  <c r="U839" i="1"/>
  <c r="U591" i="1"/>
  <c r="U151" i="1"/>
  <c r="U853" i="1"/>
  <c r="U121" i="1"/>
  <c r="U977" i="1"/>
  <c r="E6" i="6"/>
  <c r="F6" i="6"/>
  <c r="U361" i="1"/>
  <c r="U417" i="1"/>
  <c r="U233" i="1"/>
  <c r="U869" i="1"/>
  <c r="U120" i="1"/>
  <c r="E10" i="6"/>
  <c r="F10" i="6"/>
  <c r="E9" i="6"/>
  <c r="U536" i="1"/>
  <c r="U481" i="1"/>
  <c r="U456" i="1"/>
  <c r="U983" i="1"/>
  <c r="U376" i="1"/>
  <c r="U352" i="1"/>
  <c r="U304" i="1"/>
  <c r="U477" i="1"/>
  <c r="U962" i="1"/>
  <c r="U946" i="1"/>
  <c r="U227" i="1"/>
  <c r="U45" i="1"/>
  <c r="U754" i="1"/>
  <c r="U722" i="1"/>
  <c r="U239" i="1"/>
  <c r="U658" i="1"/>
  <c r="U578" i="1"/>
  <c r="U260" i="1"/>
  <c r="U603" i="1"/>
  <c r="U99" i="1"/>
  <c r="U1000" i="1"/>
  <c r="U992" i="1"/>
  <c r="U856" i="1"/>
  <c r="U926" i="1"/>
  <c r="U952" i="1"/>
  <c r="U944" i="1"/>
  <c r="U928" i="1"/>
  <c r="U912" i="1"/>
  <c r="U106" i="1"/>
  <c r="U760" i="1"/>
  <c r="U888" i="1"/>
  <c r="U880" i="1"/>
  <c r="U872" i="1"/>
  <c r="U406" i="1"/>
  <c r="U31" i="1"/>
  <c r="U599" i="1"/>
  <c r="U4" i="1"/>
  <c r="U832" i="1"/>
  <c r="U834" i="1"/>
  <c r="U816" i="1"/>
  <c r="U242" i="1"/>
  <c r="U460" i="1"/>
  <c r="U792" i="1"/>
  <c r="U855" i="1"/>
  <c r="U561" i="1"/>
  <c r="U768" i="1"/>
  <c r="U539" i="1"/>
  <c r="U752" i="1"/>
  <c r="U551" i="1"/>
  <c r="U398" i="1"/>
  <c r="U728" i="1"/>
  <c r="U147" i="1"/>
  <c r="U309" i="1"/>
  <c r="U704" i="1"/>
  <c r="U696" i="1"/>
  <c r="U371" i="1"/>
  <c r="U680" i="1"/>
  <c r="U825" i="1"/>
  <c r="U664" i="1"/>
  <c r="U366" i="1"/>
  <c r="U648" i="1"/>
  <c r="U640" i="1"/>
  <c r="U632" i="1"/>
  <c r="U624" i="1"/>
  <c r="U746" i="1"/>
  <c r="U414" i="1"/>
  <c r="U711" i="1"/>
  <c r="U592" i="1"/>
  <c r="U584" i="1"/>
  <c r="U51" i="1"/>
  <c r="U549" i="1"/>
  <c r="U288" i="1"/>
  <c r="U863" i="1"/>
  <c r="U161" i="1"/>
  <c r="U550" i="1"/>
  <c r="U375" i="1"/>
  <c r="U737" i="1"/>
  <c r="U786" i="1"/>
  <c r="U86" i="1"/>
  <c r="U679" i="1"/>
  <c r="U385" i="1"/>
  <c r="U497" i="1"/>
  <c r="U511" i="1"/>
  <c r="U487" i="1"/>
  <c r="U303" i="1"/>
  <c r="U991" i="1"/>
  <c r="U423" i="1"/>
  <c r="U849" i="1"/>
  <c r="U327" i="1"/>
  <c r="U311" i="1"/>
  <c r="U576" i="1"/>
  <c r="U263" i="1"/>
  <c r="U196" i="1"/>
  <c r="U223" i="1"/>
  <c r="U259" i="1"/>
  <c r="U808" i="1"/>
  <c r="U191" i="1"/>
  <c r="U183" i="1"/>
  <c r="U960" i="1"/>
  <c r="U307" i="1"/>
  <c r="U893" i="1"/>
  <c r="U575" i="1"/>
  <c r="U691" i="1"/>
  <c r="U82" i="1"/>
  <c r="U927" i="1"/>
  <c r="U111" i="1"/>
  <c r="U800" i="1"/>
  <c r="U95" i="1"/>
  <c r="U59" i="1"/>
  <c r="U79" i="1"/>
  <c r="U71" i="1"/>
  <c r="U63" i="1"/>
  <c r="U76" i="1"/>
  <c r="U47" i="1"/>
  <c r="U925" i="1"/>
  <c r="U134" i="1"/>
  <c r="U23" i="1"/>
  <c r="U270" i="1"/>
  <c r="U809" i="1"/>
  <c r="U999" i="1"/>
  <c r="U975" i="1"/>
  <c r="U943" i="1"/>
  <c r="U774" i="1"/>
  <c r="U871" i="1"/>
  <c r="U831" i="1"/>
  <c r="U783" i="1"/>
  <c r="U604" i="1"/>
  <c r="U727" i="1"/>
  <c r="U695" i="1"/>
  <c r="U282" i="1"/>
  <c r="U631" i="1"/>
  <c r="U968" i="1"/>
  <c r="U162" i="1"/>
  <c r="U828" i="1"/>
  <c r="U503" i="1"/>
  <c r="U804" i="1"/>
  <c r="U455" i="1"/>
  <c r="U677" i="1"/>
  <c r="U431" i="1"/>
  <c r="U415" i="1"/>
  <c r="U407" i="1"/>
  <c r="U936" i="1"/>
  <c r="U424" i="1"/>
  <c r="U351" i="1"/>
  <c r="U343" i="1"/>
  <c r="U721" i="1"/>
  <c r="U319" i="1"/>
  <c r="U940" i="1"/>
  <c r="U295" i="1"/>
  <c r="U363" i="1"/>
  <c r="U255" i="1"/>
  <c r="U840" i="1"/>
  <c r="U980" i="1"/>
  <c r="U159" i="1"/>
  <c r="U990" i="1"/>
  <c r="U982" i="1"/>
  <c r="U567" i="1"/>
  <c r="U35" i="1"/>
  <c r="U958" i="1"/>
  <c r="U950" i="1"/>
  <c r="U942" i="1"/>
  <c r="U372" i="1"/>
  <c r="U918" i="1"/>
  <c r="U902" i="1"/>
  <c r="U133" i="1"/>
  <c r="U878" i="1"/>
  <c r="U997" i="1"/>
  <c r="U846" i="1"/>
  <c r="U830" i="1"/>
  <c r="U362" i="1"/>
  <c r="U50" i="1"/>
  <c r="U910" i="1"/>
  <c r="U790" i="1"/>
  <c r="U167" i="1"/>
  <c r="U26" i="1"/>
  <c r="U391" i="1"/>
  <c r="U974" i="1"/>
  <c r="U750" i="1"/>
  <c r="U742" i="1"/>
  <c r="U734" i="1"/>
  <c r="U408" i="1"/>
  <c r="U387" i="1"/>
  <c r="U334" i="1"/>
  <c r="U702" i="1"/>
  <c r="U694" i="1"/>
  <c r="U9" i="1"/>
  <c r="U248" i="1"/>
  <c r="U670" i="1"/>
  <c r="U662" i="1"/>
  <c r="U681" i="1"/>
  <c r="U646" i="1"/>
  <c r="U638" i="1"/>
  <c r="U556" i="1"/>
  <c r="U914" i="1"/>
  <c r="U36" i="1"/>
  <c r="U590" i="1"/>
  <c r="U438" i="1"/>
  <c r="U574" i="1"/>
  <c r="U587" i="1"/>
  <c r="U502" i="1"/>
  <c r="U326" i="1"/>
  <c r="U58" i="1"/>
  <c r="U186" i="1"/>
  <c r="U286" i="1"/>
  <c r="U198" i="1"/>
  <c r="U930" i="1"/>
  <c r="U226" i="1"/>
  <c r="U919" i="1"/>
  <c r="U898" i="1"/>
  <c r="U62" i="1"/>
  <c r="U791" i="1"/>
  <c r="U171" i="1"/>
  <c r="U639" i="1"/>
  <c r="U655" i="1"/>
  <c r="U543" i="1"/>
  <c r="U527" i="1"/>
  <c r="U446" i="1"/>
  <c r="U210" i="1"/>
  <c r="U429" i="1"/>
  <c r="U324" i="1"/>
  <c r="U973" i="1"/>
  <c r="U965" i="1"/>
  <c r="U985" i="1"/>
  <c r="U949" i="1"/>
  <c r="U941" i="1"/>
  <c r="U933" i="1"/>
  <c r="U437" i="1"/>
  <c r="U154" i="1"/>
  <c r="U909" i="1"/>
  <c r="U251" i="1"/>
  <c r="U442" i="1"/>
  <c r="U199" i="1"/>
  <c r="U877" i="1"/>
  <c r="U175" i="1"/>
  <c r="U861" i="1"/>
  <c r="U625" i="1"/>
  <c r="U845" i="1"/>
  <c r="U837" i="1"/>
  <c r="U189" i="1"/>
  <c r="U821" i="1"/>
  <c r="U813" i="1"/>
  <c r="U969" i="1"/>
  <c r="U789" i="1"/>
  <c r="U773" i="1"/>
  <c r="U257" i="1"/>
  <c r="U703" i="1"/>
  <c r="U733" i="1"/>
  <c r="U143" i="1"/>
  <c r="U717" i="1"/>
  <c r="U616" i="1"/>
  <c r="U42" i="1"/>
  <c r="U714" i="1"/>
  <c r="U841" i="1"/>
  <c r="U661" i="1"/>
  <c r="U653" i="1"/>
  <c r="U70" i="1"/>
  <c r="U67" i="1"/>
  <c r="U621" i="1"/>
  <c r="U613" i="1"/>
  <c r="U108" i="1"/>
  <c r="U719" i="1"/>
  <c r="U589" i="1"/>
  <c r="U281" i="1"/>
  <c r="U573" i="1"/>
  <c r="U989" i="1"/>
  <c r="U994" i="1"/>
  <c r="U7" i="1"/>
  <c r="U541" i="1"/>
  <c r="U533" i="1"/>
  <c r="U870" i="1"/>
  <c r="U509" i="1"/>
  <c r="U501" i="1"/>
  <c r="U558" i="1"/>
  <c r="U485" i="1"/>
  <c r="U220" i="1"/>
  <c r="U400" i="1"/>
  <c r="U461" i="1"/>
  <c r="U710" i="1"/>
  <c r="U445" i="1"/>
  <c r="U27" i="1"/>
  <c r="U57" i="1"/>
  <c r="U389" i="1"/>
  <c r="U850" i="1"/>
  <c r="U835" i="1"/>
  <c r="U317" i="1"/>
  <c r="U301" i="1"/>
  <c r="U383" i="1"/>
  <c r="U967" i="1"/>
  <c r="U157" i="1"/>
  <c r="U49" i="1"/>
  <c r="U21" i="1"/>
  <c r="U489" i="1"/>
  <c r="U879" i="1"/>
  <c r="U22" i="1"/>
  <c r="U421" i="1"/>
  <c r="U807" i="1"/>
  <c r="U833" i="1"/>
  <c r="U735" i="1"/>
  <c r="U197" i="1"/>
  <c r="U687" i="1"/>
  <c r="U663" i="1"/>
  <c r="U647" i="1"/>
  <c r="U216" i="1"/>
  <c r="U583" i="1"/>
  <c r="U657" i="1"/>
  <c r="U563" i="1"/>
  <c r="U996" i="1"/>
  <c r="U988" i="1"/>
  <c r="U917" i="1"/>
  <c r="U972" i="1"/>
  <c r="U819" i="1"/>
  <c r="U595" i="1"/>
  <c r="U948" i="1"/>
  <c r="U535" i="1"/>
  <c r="U521" i="1"/>
  <c r="U656" i="1"/>
  <c r="U916" i="1"/>
  <c r="U243" i="1"/>
  <c r="U900" i="1"/>
  <c r="U231" i="1"/>
  <c r="U480" i="1"/>
  <c r="U953" i="1"/>
  <c r="U868" i="1"/>
  <c r="U860" i="1"/>
  <c r="U852" i="1"/>
  <c r="U597" i="1"/>
  <c r="U876" i="1"/>
  <c r="U19" i="1"/>
  <c r="U340" i="1"/>
  <c r="U673" i="1"/>
  <c r="U748" i="1"/>
  <c r="U69" i="1"/>
  <c r="U826" i="1"/>
  <c r="U586" i="1"/>
  <c r="U441" i="1"/>
  <c r="U572" i="1"/>
  <c r="U924" i="1"/>
  <c r="U740" i="1"/>
  <c r="U724" i="1"/>
  <c r="U332" i="1"/>
  <c r="U94" i="1"/>
  <c r="U83" i="1"/>
  <c r="U101" i="1"/>
  <c r="U569" i="1"/>
  <c r="U538" i="1"/>
  <c r="U676" i="1"/>
  <c r="U660" i="1"/>
  <c r="U652" i="1"/>
  <c r="U617" i="1"/>
  <c r="U370" i="1"/>
  <c r="U620" i="1"/>
  <c r="U743" i="1"/>
  <c r="U135" i="1"/>
  <c r="U596" i="1"/>
  <c r="U116" i="1"/>
  <c r="U580" i="1"/>
  <c r="U80" i="1"/>
  <c r="U564" i="1"/>
  <c r="U289" i="1"/>
  <c r="U966" i="1"/>
  <c r="U540" i="1"/>
  <c r="U532" i="1"/>
  <c r="U524" i="1"/>
  <c r="U901" i="1"/>
  <c r="U500" i="1"/>
  <c r="U690" i="1"/>
  <c r="U484" i="1"/>
  <c r="U214" i="1"/>
  <c r="U890" i="1"/>
  <c r="U755" i="1"/>
  <c r="U452" i="1"/>
  <c r="U559" i="1"/>
  <c r="U436" i="1"/>
  <c r="U367" i="1"/>
  <c r="U292" i="1"/>
  <c r="U276" i="1"/>
  <c r="U858" i="1"/>
  <c r="U204" i="1"/>
  <c r="U140" i="1"/>
  <c r="U764" i="1"/>
  <c r="U235" i="1"/>
  <c r="U20" i="1"/>
  <c r="U566" i="1"/>
  <c r="U725" i="1"/>
  <c r="U628" i="1"/>
  <c r="U907" i="1"/>
  <c r="U526" i="1"/>
  <c r="U114" i="1"/>
  <c r="U494" i="1"/>
  <c r="U812" i="1"/>
  <c r="U470" i="1"/>
  <c r="U409" i="1"/>
  <c r="U454" i="1"/>
  <c r="U945" i="1"/>
  <c r="U43" i="1"/>
  <c r="U430" i="1"/>
  <c r="U146" i="1"/>
  <c r="U643" i="1"/>
  <c r="U390" i="1"/>
  <c r="U770" i="1"/>
  <c r="U523" i="1"/>
  <c r="U33" i="1"/>
  <c r="U358" i="1"/>
  <c r="U342" i="1"/>
  <c r="U731" i="1"/>
  <c r="U318" i="1"/>
  <c r="U310" i="1"/>
  <c r="U302" i="1"/>
  <c r="U294" i="1"/>
  <c r="U278" i="1"/>
  <c r="U951" i="1"/>
  <c r="U920" i="1"/>
  <c r="U165" i="1"/>
  <c r="U238" i="1"/>
  <c r="U911" i="1"/>
  <c r="U222" i="1"/>
  <c r="U753" i="1"/>
  <c r="U206" i="1"/>
  <c r="U190" i="1"/>
  <c r="U767" i="1"/>
  <c r="U174" i="1"/>
  <c r="U766" i="1"/>
  <c r="U158" i="1"/>
  <c r="U546" i="1"/>
  <c r="U279" i="1"/>
  <c r="U145" i="1"/>
  <c r="U806" i="1"/>
  <c r="U118" i="1"/>
  <c r="U805" i="1"/>
  <c r="U102" i="1"/>
  <c r="U765" i="1"/>
  <c r="U593" i="1"/>
  <c r="U78" i="1"/>
  <c r="U782" i="1"/>
  <c r="U565" i="1"/>
  <c r="U54" i="1"/>
  <c r="U392" i="1"/>
  <c r="U74" i="1"/>
  <c r="U396" i="1"/>
  <c r="U976" i="1"/>
  <c r="U14" i="1"/>
  <c r="U6" i="1"/>
  <c r="U2" i="1"/>
  <c r="U337" i="1"/>
  <c r="U184" i="1"/>
  <c r="U954" i="1"/>
  <c r="U938" i="1"/>
  <c r="U612" i="1"/>
  <c r="U671" i="1"/>
  <c r="U230" i="1"/>
  <c r="U623" i="1"/>
  <c r="U892" i="1"/>
  <c r="U98" i="1"/>
  <c r="U867" i="1"/>
  <c r="U269" i="1"/>
  <c r="U708" i="1"/>
  <c r="U814" i="1"/>
  <c r="U802" i="1"/>
  <c r="U794" i="1"/>
  <c r="U339" i="1"/>
  <c r="U778" i="1"/>
  <c r="U762" i="1"/>
  <c r="U981" i="1"/>
  <c r="U738" i="1"/>
  <c r="U730" i="1"/>
  <c r="U505" i="1"/>
  <c r="U645" i="1"/>
  <c r="U698" i="1"/>
  <c r="U682" i="1"/>
  <c r="U674" i="1"/>
  <c r="U666" i="1"/>
  <c r="U642" i="1"/>
  <c r="U688" i="1"/>
  <c r="U823" i="1"/>
  <c r="U557" i="1"/>
  <c r="U602" i="1"/>
  <c r="U594" i="1"/>
  <c r="U364" i="1"/>
  <c r="U744" i="1"/>
  <c r="U250" i="1"/>
  <c r="U530" i="1"/>
  <c r="U978" i="1"/>
  <c r="U654" i="1"/>
  <c r="U506" i="1"/>
  <c r="U498" i="1"/>
  <c r="U959" i="1"/>
  <c r="U55" i="1"/>
  <c r="U474" i="1"/>
  <c r="U618" i="1"/>
  <c r="U450" i="1"/>
  <c r="U394" i="1"/>
  <c r="U265" i="1"/>
  <c r="U346" i="1"/>
  <c r="U322" i="1"/>
  <c r="U202" i="1"/>
  <c r="U957" i="1"/>
  <c r="U130" i="1"/>
  <c r="U519" i="1"/>
  <c r="U316" i="1"/>
  <c r="U291" i="1"/>
  <c r="U545" i="1"/>
  <c r="U843" i="1"/>
  <c r="U529" i="1"/>
  <c r="U313" i="1"/>
  <c r="U513" i="1"/>
  <c r="U349" i="1"/>
  <c r="U537" i="1"/>
  <c r="U88" i="1"/>
  <c r="U142" i="1"/>
  <c r="U611" i="1"/>
  <c r="U449" i="1"/>
  <c r="U335" i="1"/>
  <c r="U425" i="1"/>
  <c r="U622" i="1"/>
  <c r="U401" i="1"/>
  <c r="U393" i="1"/>
  <c r="U993" i="1"/>
  <c r="U369" i="1"/>
  <c r="U244" i="1"/>
  <c r="U345" i="1"/>
  <c r="U368" i="1"/>
  <c r="U329" i="1"/>
  <c r="U321" i="1"/>
  <c r="U472" i="1"/>
  <c r="U305" i="1"/>
  <c r="U297" i="1"/>
  <c r="U473" i="1"/>
  <c r="U273" i="1"/>
  <c r="U149" i="1"/>
  <c r="U164" i="1"/>
  <c r="U851" i="1"/>
  <c r="U241" i="1"/>
  <c r="U225" i="1"/>
  <c r="U217" i="1"/>
  <c r="U365" i="1"/>
  <c r="U201" i="1"/>
  <c r="U193" i="1"/>
  <c r="U185" i="1"/>
  <c r="U177" i="1"/>
  <c r="U534" i="1"/>
  <c r="U153" i="1"/>
  <c r="U137" i="1"/>
  <c r="U129" i="1"/>
  <c r="U963" i="1"/>
  <c r="U864" i="1"/>
  <c r="U105" i="1"/>
  <c r="U89" i="1"/>
  <c r="U81" i="1"/>
  <c r="U207" i="1"/>
  <c r="U65" i="1"/>
  <c r="U934" i="1"/>
  <c r="U160" i="1"/>
  <c r="U932" i="1"/>
  <c r="U522" i="1"/>
  <c r="U17" i="1"/>
  <c r="U615" i="1"/>
  <c r="U568" i="1"/>
  <c r="U644" i="1"/>
  <c r="U552" i="1"/>
  <c r="U544" i="1"/>
  <c r="U528" i="1"/>
  <c r="U520" i="1"/>
  <c r="U514" i="1"/>
  <c r="U90" i="1"/>
  <c r="U488" i="1"/>
  <c r="U667" i="1"/>
  <c r="U464" i="1"/>
  <c r="U448" i="1"/>
  <c r="U432" i="1"/>
  <c r="U490" i="1"/>
  <c r="U416" i="1"/>
  <c r="U144" i="1"/>
  <c r="U39" i="1"/>
  <c r="U749" i="1"/>
  <c r="U384" i="1"/>
  <c r="U788" i="1"/>
  <c r="U360" i="1"/>
  <c r="U344" i="1"/>
  <c r="U964" i="1"/>
  <c r="U328" i="1"/>
  <c r="U320" i="1"/>
  <c r="U312" i="1"/>
  <c r="U232" i="1"/>
  <c r="U107" i="1"/>
  <c r="U272" i="1"/>
  <c r="U284" i="1"/>
  <c r="U475" i="1"/>
  <c r="U903" i="1"/>
  <c r="U614" i="1"/>
  <c r="U256" i="1"/>
  <c r="U208" i="1"/>
  <c r="U200" i="1"/>
  <c r="U192" i="1"/>
  <c r="U692" i="1"/>
  <c r="U885" i="1"/>
  <c r="U296" i="1"/>
  <c r="U427" i="1"/>
  <c r="U152" i="1"/>
  <c r="U757" i="1"/>
  <c r="U136" i="1"/>
  <c r="U128" i="1"/>
  <c r="U776" i="1"/>
  <c r="U112" i="1"/>
  <c r="U422" i="1"/>
  <c r="U605" i="1"/>
  <c r="U254" i="1"/>
  <c r="U60" i="1"/>
  <c r="U881" i="1"/>
  <c r="U264" i="1"/>
  <c r="U56" i="1"/>
  <c r="U492" i="1"/>
  <c r="U462" i="1"/>
  <c r="U61" i="1"/>
  <c r="U896" i="1"/>
  <c r="U16" i="1"/>
  <c r="U8" i="1"/>
  <c r="U434" i="1"/>
  <c r="U418" i="1"/>
  <c r="U913" i="1"/>
  <c r="U402" i="1"/>
  <c r="U629" i="1"/>
  <c r="U610" i="1"/>
  <c r="U784" i="1"/>
  <c r="U354" i="1"/>
  <c r="U338" i="1"/>
  <c r="U15" i="1"/>
  <c r="U298" i="1"/>
  <c r="U290" i="1"/>
  <c r="U986" i="1"/>
  <c r="U126" i="1"/>
  <c r="U491" i="1"/>
  <c r="U110" i="1"/>
  <c r="U119" i="1"/>
  <c r="U799" i="1"/>
  <c r="U194" i="1"/>
  <c r="U413" i="1"/>
  <c r="U178" i="1"/>
  <c r="U560" i="1"/>
  <c r="U686" i="1"/>
  <c r="U138" i="1"/>
  <c r="U548" i="1"/>
  <c r="U87" i="1"/>
  <c r="U287" i="1"/>
  <c r="U581" i="1"/>
  <c r="U829" i="1"/>
  <c r="U66" i="1"/>
  <c r="U739" i="1"/>
  <c r="U803" i="1"/>
  <c r="U34" i="1"/>
  <c r="U619" i="1"/>
  <c r="U630" i="1"/>
  <c r="E7" i="6"/>
  <c r="H7" i="6"/>
  <c r="U772" i="1"/>
  <c r="U709" i="1"/>
  <c r="U726" i="1"/>
  <c r="U373" i="1"/>
  <c r="U357" i="1"/>
  <c r="U341" i="1"/>
  <c r="U46" i="1"/>
  <c r="U325" i="1"/>
  <c r="U780" i="1"/>
  <c r="U758" i="1"/>
  <c r="U285" i="1"/>
  <c r="U891" i="1"/>
  <c r="U253" i="1"/>
  <c r="U271" i="1"/>
  <c r="U237" i="1"/>
  <c r="U91" i="1"/>
  <c r="U720" i="1"/>
  <c r="U685" i="1"/>
  <c r="U970" i="1"/>
  <c r="U874" i="1"/>
  <c r="U820" i="1"/>
  <c r="U141" i="1"/>
  <c r="U117" i="1"/>
  <c r="U109" i="1"/>
  <c r="U608" i="1"/>
  <c r="U85" i="1"/>
  <c r="U267" i="1"/>
  <c r="U865" i="1"/>
  <c r="U53" i="1"/>
  <c r="U209" i="1"/>
  <c r="U382" i="1"/>
  <c r="U13" i="1"/>
  <c r="U412" i="1"/>
  <c r="U388" i="1"/>
  <c r="U18" i="1"/>
  <c r="U169" i="1"/>
  <c r="U447" i="1"/>
  <c r="U348" i="1"/>
  <c r="U275" i="1"/>
  <c r="U718" i="1"/>
  <c r="U40" i="1"/>
  <c r="U262" i="1"/>
  <c r="U268" i="1"/>
  <c r="U397" i="1"/>
  <c r="U252" i="1"/>
  <c r="U451" i="1"/>
  <c r="U127" i="1"/>
  <c r="U212" i="1"/>
  <c r="U293" i="1"/>
  <c r="U180" i="1"/>
  <c r="U172" i="1"/>
  <c r="U44" i="1"/>
  <c r="U156" i="1"/>
  <c r="U693" i="1"/>
  <c r="U124" i="1"/>
  <c r="U495" i="1"/>
  <c r="U100" i="1"/>
  <c r="U92" i="1"/>
  <c r="U68" i="1"/>
  <c r="U52" i="1"/>
  <c r="U359" i="1"/>
  <c r="U246" i="1"/>
  <c r="U28" i="1"/>
  <c r="U887" i="1"/>
  <c r="U38" i="1"/>
  <c r="U751" i="1"/>
  <c r="U168" i="1"/>
  <c r="U555" i="1"/>
  <c r="U547" i="1"/>
  <c r="U795" i="1"/>
  <c r="U531" i="1"/>
  <c r="U787" i="1"/>
  <c r="U515" i="1"/>
  <c r="U507" i="1"/>
  <c r="U499" i="1"/>
  <c r="U115" i="1"/>
  <c r="U483" i="1"/>
  <c r="U378" i="1"/>
  <c r="U669" i="1"/>
  <c r="U459" i="1"/>
  <c r="U822" i="1"/>
  <c r="U443" i="1"/>
  <c r="U435" i="1"/>
  <c r="U817" i="1"/>
  <c r="U419" i="1"/>
  <c r="U411" i="1"/>
  <c r="U306" i="1"/>
  <c r="U836" i="1"/>
  <c r="U715" i="1"/>
  <c r="U379" i="1"/>
  <c r="U228" i="1"/>
  <c r="U895" i="1"/>
  <c r="U444" i="1"/>
  <c r="U347" i="1"/>
  <c r="U706" i="1"/>
  <c r="U331" i="1"/>
  <c r="U323" i="1"/>
  <c r="U428" i="1"/>
  <c r="U245" i="1"/>
  <c r="U299" i="1"/>
  <c r="U937" i="1"/>
  <c r="U283" i="1"/>
  <c r="U922" i="1"/>
  <c r="U277" i="1"/>
  <c r="U103" i="1"/>
  <c r="U908" i="1"/>
  <c r="U96" i="1"/>
  <c r="U315" i="1"/>
  <c r="U971" i="1"/>
  <c r="U219" i="1"/>
  <c r="U211" i="1"/>
  <c r="U796" i="1"/>
  <c r="U195" i="1"/>
  <c r="U187" i="1"/>
  <c r="U684" i="1"/>
  <c r="U469" i="1"/>
  <c r="U163" i="1"/>
  <c r="U155" i="1"/>
  <c r="U815" i="1"/>
  <c r="U859" i="1"/>
  <c r="U131" i="1"/>
  <c r="U504" i="1"/>
  <c r="U224" i="1"/>
  <c r="U73" i="1"/>
  <c r="U712" i="1"/>
  <c r="U525" i="1"/>
  <c r="U607" i="1"/>
  <c r="U234" i="1"/>
  <c r="U176" i="1"/>
  <c r="U862" i="1"/>
  <c r="U139" i="1"/>
  <c r="U48" i="1"/>
  <c r="U468" i="1"/>
  <c r="U904" i="1"/>
  <c r="U884" i="1"/>
  <c r="U11" i="1"/>
  <c r="U97" i="1"/>
  <c r="G11" i="6"/>
  <c r="H8" i="6"/>
  <c r="H9" i="6"/>
  <c r="E2" i="6"/>
  <c r="H3" i="6"/>
  <c r="H10" i="6"/>
  <c r="E11" i="6"/>
  <c r="F11" i="6"/>
  <c r="G3" i="6"/>
  <c r="E4" i="6"/>
  <c r="F4" i="6"/>
  <c r="G9" i="6"/>
  <c r="H12" i="6"/>
  <c r="E5" i="6"/>
  <c r="G5" i="6"/>
  <c r="F5" i="6"/>
  <c r="E13" i="6"/>
  <c r="H13" i="6"/>
  <c r="F9" i="6"/>
  <c r="H6" i="6"/>
  <c r="G12" i="6"/>
  <c r="G10" i="6"/>
  <c r="G8" i="6"/>
  <c r="G6" i="6"/>
  <c r="G4" i="6"/>
  <c r="E14" i="6"/>
  <c r="H5" i="6"/>
  <c r="F7" i="6"/>
  <c r="F13" i="6"/>
  <c r="H11" i="6"/>
  <c r="F2" i="6"/>
  <c r="G2" i="6"/>
  <c r="H2" i="6"/>
  <c r="G13" i="6"/>
  <c r="H4" i="6"/>
  <c r="G7" i="6"/>
</calcChain>
</file>

<file path=xl/sharedStrings.xml><?xml version="1.0" encoding="utf-8"?>
<sst xmlns="http://schemas.openxmlformats.org/spreadsheetml/2006/main" count="9068" uniqueCount="2117">
  <si>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</si>
  <si>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</si>
  <si>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</si>
  <si>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</si>
  <si>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</si>
  <si>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</si>
  <si>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</si>
  <si>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</si>
  <si>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</si>
  <si>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</si>
  <si>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</si>
  <si>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</si>
  <si>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</si>
  <si>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</si>
  <si>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</si>
  <si>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</si>
  <si>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</si>
  <si>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</si>
  <si>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</si>
  <si>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</si>
  <si>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</si>
  <si>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</si>
  <si>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</si>
  <si>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</si>
  <si>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</si>
  <si>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</si>
  <si>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</si>
  <si>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</si>
  <si>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</si>
  <si>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</si>
  <si>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</si>
  <si>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</si>
  <si>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</si>
  <si>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</si>
  <si>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</si>
  <si>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</si>
  <si>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</si>
  <si>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</si>
  <si>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</si>
  <si>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</si>
  <si>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</si>
  <si>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</si>
  <si>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</si>
  <si>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</si>
  <si>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</si>
  <si>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</si>
  <si>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</si>
  <si>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</si>
  <si>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</si>
  <si>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</si>
  <si>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</si>
  <si>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</si>
  <si>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</si>
  <si>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</si>
  <si>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</si>
  <si>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</si>
  <si>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</si>
  <si>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</si>
  <si>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</si>
  <si>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</si>
  <si>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</si>
  <si>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</si>
  <si>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</si>
  <si>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</si>
  <si>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</si>
  <si>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</si>
  <si>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</si>
  <si>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</si>
  <si>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</si>
  <si>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</si>
  <si>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</si>
  <si>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</si>
  <si>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</si>
  <si>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</si>
  <si>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</si>
  <si>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</si>
  <si>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</si>
  <si>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</si>
  <si>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</si>
  <si>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</si>
  <si>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</si>
  <si>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</si>
  <si>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</si>
  <si>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</si>
  <si>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</si>
  <si>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</si>
  <si>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</si>
  <si>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</si>
  <si>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</si>
  <si>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</si>
  <si>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</si>
  <si>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</si>
  <si>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</si>
  <si>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</si>
  <si>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</si>
  <si>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</si>
  <si>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</si>
  <si>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</si>
  <si>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</si>
  <si>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</si>
  <si>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</si>
  <si>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</si>
  <si>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</si>
  <si>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</si>
  <si>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</si>
  <si>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</si>
  <si>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</si>
  <si>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</si>
  <si>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</si>
  <si>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</si>
  <si>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</si>
  <si>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</si>
  <si>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</si>
  <si>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</si>
  <si>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</si>
  <si>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</si>
  <si>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</si>
  <si>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</si>
  <si>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</si>
  <si>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</si>
  <si>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</si>
  <si>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</si>
  <si>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</si>
  <si>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</si>
  <si>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</si>
  <si>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</si>
  <si>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</si>
  <si>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</si>
  <si>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</si>
  <si>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</si>
  <si>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</si>
  <si>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</si>
  <si>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</si>
  <si>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</si>
  <si>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</si>
  <si>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</si>
  <si>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</si>
  <si>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</si>
  <si>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</si>
  <si>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</si>
  <si>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</si>
  <si>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</si>
  <si>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</si>
  <si>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</si>
  <si>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</si>
  <si>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</si>
  <si>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</si>
  <si>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</si>
  <si>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</si>
  <si>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</si>
  <si>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</si>
  <si>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</si>
  <si>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</si>
  <si>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</si>
  <si>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</si>
  <si>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</si>
  <si>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</si>
  <si>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</si>
  <si>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</si>
  <si>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</si>
  <si>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</si>
  <si>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</si>
  <si>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</si>
  <si>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</si>
  <si>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</si>
  <si>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</si>
  <si>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</si>
  <si>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</si>
  <si>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</si>
  <si>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</si>
  <si>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</si>
  <si>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</si>
  <si>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</si>
  <si>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</si>
  <si>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</si>
  <si>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</si>
  <si>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</si>
  <si>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</si>
  <si>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</si>
  <si>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</si>
  <si>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</si>
  <si>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</si>
  <si>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</si>
  <si>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</si>
  <si>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</si>
  <si>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</si>
  <si>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</si>
  <si>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</si>
  <si>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</si>
  <si>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</si>
  <si>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</si>
  <si>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</si>
  <si>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</si>
  <si>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</si>
  <si>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</si>
  <si>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</si>
  <si>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</si>
  <si>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</si>
  <si>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</si>
  <si>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</si>
  <si>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</si>
  <si>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</si>
  <si>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</si>
  <si>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</si>
  <si>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</si>
  <si>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</si>
  <si>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</si>
  <si>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</si>
  <si>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</si>
  <si>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</si>
  <si>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</si>
  <si>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</si>
  <si>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</si>
  <si>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</si>
  <si>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</si>
  <si>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</si>
  <si>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</si>
  <si>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</si>
  <si>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</si>
  <si>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</si>
  <si>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</si>
  <si>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</si>
  <si>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</si>
  <si>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</si>
  <si>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</si>
  <si>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</si>
  <si>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</si>
  <si>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</si>
  <si>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</si>
  <si>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</si>
  <si>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</si>
  <si>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</si>
  <si>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</si>
  <si>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</si>
  <si>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</si>
  <si>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</si>
  <si>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</si>
  <si>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</si>
  <si>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</si>
  <si>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</si>
  <si>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</si>
  <si>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</si>
  <si>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</si>
  <si>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</si>
  <si>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</si>
  <si>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</si>
  <si>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</si>
  <si>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</si>
  <si>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</si>
  <si>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</si>
  <si>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</si>
  <si>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</si>
  <si>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</si>
  <si>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</si>
  <si>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</si>
  <si>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</si>
  <si>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</si>
  <si>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</si>
  <si>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</si>
  <si>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</si>
  <si>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</si>
  <si>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</si>
  <si>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</si>
  <si>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</si>
  <si>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</si>
  <si>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</si>
  <si>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</si>
  <si>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</si>
  <si>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</si>
  <si>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</si>
  <si>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</si>
  <si>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</si>
  <si>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</si>
  <si>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</si>
  <si>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</si>
  <si>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</si>
  <si>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</si>
  <si>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</si>
  <si>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</si>
  <si>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</si>
  <si>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</si>
  <si>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</si>
  <si>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</si>
  <si>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</si>
  <si>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</si>
  <si>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</si>
  <si>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</si>
  <si>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</si>
  <si>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</si>
  <si>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</si>
  <si>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</si>
  <si>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</si>
  <si>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</si>
  <si>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</si>
  <si>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</si>
  <si>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</si>
  <si>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</si>
  <si>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</si>
  <si>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</si>
  <si>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</si>
  <si>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</si>
  <si>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</si>
  <si>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</si>
  <si>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</si>
  <si>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</si>
  <si>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</si>
  <si>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</si>
  <si>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</si>
  <si>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</si>
  <si>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</si>
  <si>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</si>
  <si>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</si>
  <si>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</si>
  <si>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</si>
  <si>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</si>
  <si>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</si>
  <si>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</si>
  <si>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</si>
  <si>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</si>
  <si>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</si>
  <si>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</si>
  <si>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</si>
  <si>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</si>
  <si>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</si>
  <si>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</si>
  <si>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</si>
  <si>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</si>
  <si>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</si>
  <si>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</si>
  <si>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</si>
  <si>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</si>
  <si>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</si>
  <si>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</si>
  <si>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</si>
  <si>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</si>
  <si>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</si>
  <si>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</si>
  <si>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</si>
  <si>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</si>
  <si>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</si>
  <si>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</si>
  <si>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</si>
  <si>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</si>
  <si>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</si>
  <si>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</si>
  <si>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</si>
  <si>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</si>
  <si>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</si>
  <si>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</si>
  <si>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</si>
  <si>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</si>
  <si>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</si>
  <si>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</si>
  <si>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</si>
  <si>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</si>
  <si>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</si>
  <si>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</si>
  <si>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</si>
  <si>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</si>
  <si>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</si>
  <si>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</si>
  <si>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</si>
  <si>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</si>
  <si>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</si>
  <si>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</si>
  <si>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</si>
  <si>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</si>
  <si>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</si>
  <si>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</si>
  <si>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</si>
  <si>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</si>
  <si>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</si>
  <si>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</si>
  <si>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</si>
  <si>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</si>
  <si>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</si>
  <si>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</si>
  <si>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</si>
  <si>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</si>
  <si>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</si>
  <si>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</si>
  <si>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</si>
  <si>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</si>
  <si>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</si>
  <si>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</si>
  <si>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</si>
  <si>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</si>
  <si>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</si>
  <si>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</si>
  <si>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</si>
  <si>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</si>
  <si>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</si>
  <si>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</si>
  <si>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</si>
  <si>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</si>
  <si>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</si>
  <si>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</si>
  <si>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</si>
  <si>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</si>
  <si>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</si>
  <si>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</si>
  <si>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</si>
  <si>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</si>
  <si>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</si>
  <si>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</si>
  <si>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</si>
  <si>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</si>
  <si>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</si>
  <si>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</si>
  <si>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</si>
  <si>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</si>
  <si>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</si>
  <si>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</si>
  <si>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</si>
  <si>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</si>
  <si>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</si>
  <si>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</si>
  <si>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</si>
  <si>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</si>
  <si>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</si>
  <si>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</si>
  <si>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</si>
  <si>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</si>
  <si>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</si>
  <si>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</si>
  <si>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</si>
  <si>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</si>
  <si>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</si>
  <si>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</si>
  <si>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</si>
  <si>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</si>
  <si>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</si>
  <si>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</si>
  <si>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</si>
  <si>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</si>
  <si>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</si>
  <si>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</si>
  <si>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</si>
  <si>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</si>
  <si>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</si>
  <si>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</si>
  <si>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</si>
  <si>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</si>
  <si>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</si>
  <si>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</si>
  <si>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</si>
  <si>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</si>
  <si>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</si>
  <si>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</si>
  <si>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</si>
  <si>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</si>
  <si>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</si>
  <si>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</si>
  <si>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</si>
  <si>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</si>
  <si>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</si>
  <si>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</si>
  <si>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</si>
  <si>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</si>
  <si>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</si>
  <si>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</si>
  <si>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</si>
  <si>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</si>
  <si>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</si>
  <si>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</si>
  <si>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</si>
  <si>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</si>
  <si>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</si>
  <si>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</si>
  <si>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</si>
  <si>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</si>
  <si>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</si>
  <si>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</si>
  <si>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</si>
  <si>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</si>
  <si>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</si>
  <si>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</si>
  <si>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</si>
  <si>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</si>
  <si>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</si>
  <si>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</si>
  <si>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</si>
  <si>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</si>
  <si>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</si>
  <si>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</si>
  <si>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</si>
  <si>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</si>
  <si>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</si>
  <si>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</si>
  <si>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</si>
  <si>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</si>
  <si>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</si>
  <si>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</si>
  <si>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</si>
  <si>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</si>
  <si>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</si>
  <si>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</si>
  <si>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</si>
  <si>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</si>
  <si>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</si>
  <si>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</si>
  <si>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</si>
  <si>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</si>
  <si>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</si>
  <si>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</si>
  <si>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</si>
  <si>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</si>
  <si>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</si>
  <si>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</si>
  <si>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</si>
  <si>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</si>
  <si>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</si>
  <si>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</si>
  <si>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</si>
  <si>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</si>
  <si>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</si>
  <si>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</si>
  <si>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</si>
  <si>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</si>
  <si>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</si>
  <si>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</si>
  <si>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</si>
  <si>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</si>
  <si>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</si>
  <si>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</si>
  <si>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</si>
  <si>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</si>
  <si>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</si>
  <si>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</si>
  <si>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</si>
  <si>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</si>
  <si>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</si>
  <si>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</si>
  <si>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</si>
  <si>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</si>
  <si>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</si>
  <si>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</si>
  <si>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</si>
  <si>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</si>
  <si>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</si>
  <si>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</si>
  <si>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</si>
  <si>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</si>
  <si>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</si>
  <si>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</si>
  <si>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</si>
  <si>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</si>
  <si>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</si>
  <si>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</si>
  <si>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</si>
  <si>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</si>
  <si>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</si>
  <si>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</si>
  <si>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</si>
  <si>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</si>
  <si>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</si>
  <si>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</si>
  <si>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</si>
  <si>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</si>
  <si>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</si>
  <si>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</si>
  <si>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</si>
  <si>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</si>
  <si>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</si>
  <si>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</si>
  <si>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</si>
  <si>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</si>
  <si>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</si>
  <si>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</si>
  <si>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</si>
  <si>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</si>
  <si>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</si>
  <si>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</si>
  <si>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</si>
  <si>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</si>
  <si>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</si>
  <si>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</si>
  <si>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</si>
  <si>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</si>
  <si>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</si>
  <si>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</si>
  <si>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</si>
  <si>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</si>
  <si>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</si>
  <si>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</si>
  <si>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</si>
  <si>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</si>
  <si>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</si>
  <si>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</si>
  <si>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</si>
  <si>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</si>
  <si>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</si>
  <si>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</si>
  <si>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</si>
  <si>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</si>
  <si>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</si>
  <si>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</si>
  <si>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</si>
  <si>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</si>
  <si>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</si>
  <si>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</si>
  <si>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</si>
  <si>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</si>
  <si>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</si>
  <si>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</si>
  <si>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</si>
  <si>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</si>
  <si>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</si>
  <si>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</si>
  <si>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</si>
  <si>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</si>
  <si>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</si>
  <si>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</si>
  <si>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</si>
  <si>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</si>
  <si>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</si>
  <si>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</si>
  <si>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</si>
  <si>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</si>
  <si>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</si>
  <si>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</si>
  <si>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</si>
  <si>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</si>
  <si>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</si>
  <si>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</si>
  <si>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</si>
  <si>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</si>
  <si>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</si>
  <si>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</si>
  <si>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</si>
  <si>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</si>
  <si>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</si>
  <si>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</si>
  <si>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</si>
  <si>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</si>
  <si>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</si>
  <si>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</si>
  <si>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</si>
  <si>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</si>
  <si>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</si>
  <si>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</si>
  <si>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</si>
  <si>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</si>
  <si>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</si>
  <si>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</si>
  <si>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</si>
  <si>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</si>
  <si>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</si>
  <si>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</si>
  <si>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</si>
  <si>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</si>
  <si>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</si>
  <si>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</si>
  <si>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</si>
  <si>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</si>
  <si>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</si>
  <si>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</si>
  <si>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</si>
  <si>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</si>
  <si>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</si>
  <si>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</si>
  <si>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</si>
  <si>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</si>
  <si>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</si>
  <si>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</si>
  <si>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</si>
  <si>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</si>
  <si>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</si>
  <si>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</si>
  <si>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</si>
  <si>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</si>
  <si>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</si>
  <si>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</si>
  <si>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</si>
  <si>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</si>
  <si>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</si>
  <si>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</si>
  <si>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</si>
  <si>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</si>
  <si>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</si>
  <si>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</si>
  <si>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</si>
  <si>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</si>
  <si>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</si>
  <si>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</si>
  <si>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</si>
  <si>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</si>
  <si>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</si>
  <si>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</si>
  <si>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</si>
  <si>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</si>
  <si>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</si>
  <si>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</si>
  <si>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</si>
  <si>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</si>
  <si>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</si>
  <si>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</si>
  <si>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</si>
  <si>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</si>
  <si>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</si>
  <si>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</si>
  <si>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</si>
  <si>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</si>
  <si>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</si>
  <si>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</si>
  <si>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</si>
  <si>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</si>
  <si>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</si>
  <si>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</si>
  <si>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</si>
  <si>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</si>
  <si>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</si>
  <si>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</si>
  <si>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</si>
  <si>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</si>
  <si>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</si>
  <si>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</si>
  <si>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</si>
  <si>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</si>
  <si>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</si>
  <si>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</si>
  <si>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</si>
  <si>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</si>
  <si>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</si>
  <si>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</si>
  <si>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</si>
  <si>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</si>
  <si>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</si>
  <si>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</si>
  <si>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</si>
  <si>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</si>
  <si>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</si>
  <si>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</si>
  <si>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</si>
  <si>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</si>
  <si>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</si>
  <si>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</si>
  <si>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</si>
  <si>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</si>
  <si>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</si>
  <si>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</si>
  <si>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</si>
  <si>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</si>
  <si>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</si>
  <si>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</si>
  <si>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</si>
  <si>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</si>
  <si>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</si>
  <si>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</si>
  <si>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</si>
  <si>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</si>
  <si>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</si>
  <si>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</si>
  <si>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</si>
  <si>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</si>
  <si>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</si>
  <si>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</si>
  <si>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</si>
  <si>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</si>
  <si>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</si>
  <si>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</si>
  <si>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</si>
  <si>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</si>
  <si>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</si>
  <si>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</si>
  <si>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</si>
  <si>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</si>
  <si>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</si>
  <si>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</si>
  <si>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</si>
  <si>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</si>
  <si>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</si>
  <si>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</si>
  <si>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</si>
  <si>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</si>
  <si>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</si>
  <si>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</si>
  <si>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</si>
  <si>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</si>
  <si>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</si>
  <si>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</si>
  <si>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</si>
  <si>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</si>
  <si>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</si>
  <si>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</si>
  <si>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</si>
  <si>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</si>
  <si>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</si>
  <si>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</si>
  <si>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</si>
  <si>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</si>
  <si>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</si>
  <si>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</si>
  <si>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</si>
  <si>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</si>
  <si>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</si>
  <si>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</si>
  <si>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</si>
  <si>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</si>
  <si>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</si>
  <si>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</si>
  <si>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</si>
  <si>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</si>
  <si>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</si>
  <si>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</si>
  <si>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</si>
  <si>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</si>
  <si>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</si>
  <si>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</si>
  <si>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</si>
  <si>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</si>
  <si>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</si>
  <si>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</si>
  <si>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</si>
  <si>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</si>
  <si>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</si>
  <si>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</si>
  <si>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</si>
  <si>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</si>
  <si>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</si>
  <si>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</si>
  <si>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</si>
  <si>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</si>
  <si>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</si>
  <si>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</si>
  <si>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</si>
  <si>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</si>
  <si>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</si>
  <si>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</si>
  <si>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</si>
  <si>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</si>
  <si>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</si>
  <si>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</si>
  <si>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</si>
  <si>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</si>
  <si>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</si>
  <si>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</si>
  <si>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</si>
  <si>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</si>
  <si>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</si>
  <si>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</si>
  <si>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</si>
  <si>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</si>
  <si>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</si>
  <si>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</si>
  <si>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</si>
  <si>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</si>
  <si>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</si>
  <si>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</si>
  <si>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</si>
  <si>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</si>
  <si>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</si>
  <si>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</si>
  <si>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</si>
  <si>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</si>
  <si>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</si>
  <si>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</si>
  <si>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</si>
  <si>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</si>
  <si>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</si>
  <si>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</si>
  <si>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</si>
  <si>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</si>
  <si>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</si>
  <si>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</si>
  <si>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</si>
  <si>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</si>
  <si>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</si>
  <si>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</si>
  <si>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</si>
  <si>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</si>
  <si>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</si>
  <si>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</si>
  <si>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</si>
  <si>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</si>
  <si>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</si>
  <si>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</si>
  <si>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</si>
  <si>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</si>
  <si>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</si>
  <si>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</si>
  <si>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</si>
  <si>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</si>
  <si>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</si>
  <si>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</si>
  <si>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</si>
  <si>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</si>
  <si>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</si>
  <si>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</si>
  <si>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</si>
  <si>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</si>
  <si>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</si>
  <si>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</si>
  <si>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</si>
  <si>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</si>
  <si>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</si>
  <si>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</si>
  <si>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</si>
  <si>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</si>
  <si>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</si>
  <si>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</si>
  <si>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</si>
  <si>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</si>
  <si>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</si>
  <si>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</si>
  <si>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</si>
  <si>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</si>
  <si>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</si>
  <si>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</si>
  <si>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</si>
  <si>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</si>
  <si>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</si>
  <si>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</si>
  <si>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</si>
  <si>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</si>
  <si>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</si>
  <si>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</si>
  <si>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</si>
  <si>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</si>
  <si>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</si>
  <si>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</si>
  <si>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</si>
  <si>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</si>
  <si>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</si>
  <si>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</si>
  <si>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</si>
  <si>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</si>
  <si>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</si>
  <si>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</si>
  <si>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</si>
  <si>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</si>
  <si>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</si>
  <si>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</si>
  <si>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</si>
  <si>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</si>
  <si>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</si>
  <si>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</si>
  <si>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</si>
  <si>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</si>
  <si>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</si>
  <si>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</si>
  <si>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</si>
  <si>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</si>
  <si>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</si>
  <si>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</si>
  <si>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</si>
  <si>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</si>
  <si>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</si>
  <si>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</si>
  <si>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</si>
  <si>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</si>
  <si>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</si>
  <si>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</si>
  <si>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</si>
  <si>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</si>
  <si>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</si>
  <si>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</si>
  <si>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</si>
  <si>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</si>
  <si>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</si>
  <si>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</si>
  <si>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</si>
  <si>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</si>
  <si>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</si>
  <si>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</si>
  <si>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</si>
  <si>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</si>
  <si>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</si>
  <si>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</si>
  <si>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</si>
  <si>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</si>
  <si>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</si>
  <si>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</si>
  <si>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</si>
  <si>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</si>
  <si>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</si>
  <si>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</si>
  <si>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</si>
  <si>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</si>
  <si>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</si>
  <si>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</si>
  <si>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</si>
  <si>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</si>
  <si>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</si>
  <si>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</si>
  <si>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</si>
  <si>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</si>
  <si>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</si>
  <si>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</si>
  <si>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</si>
  <si>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</si>
  <si>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</si>
  <si>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</si>
  <si>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</si>
  <si>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</si>
  <si>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</si>
  <si>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</si>
  <si>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</si>
  <si>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</si>
  <si>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</si>
  <si>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</si>
  <si>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</si>
  <si>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</si>
  <si>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</si>
  <si>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</si>
  <si>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</si>
  <si>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</si>
  <si>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</si>
  <si>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</si>
  <si>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</si>
  <si>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</si>
  <si>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</si>
  <si>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</si>
  <si>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</si>
  <si>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</si>
  <si>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</si>
  <si>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</si>
  <si>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</si>
  <si>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</si>
  <si>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</si>
  <si>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</si>
  <si>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</si>
  <si>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</si>
  <si>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</si>
  <si>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</si>
  <si>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</si>
  <si>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</si>
  <si>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</si>
  <si>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</si>
  <si>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</si>
  <si>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</si>
  <si>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</si>
  <si>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</si>
  <si>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</si>
  <si>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</si>
  <si>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</si>
  <si>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</si>
  <si>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</si>
  <si>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</si>
  <si>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</si>
  <si>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</si>
  <si>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</si>
  <si>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</si>
  <si>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</si>
  <si>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</si>
  <si>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</si>
  <si>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</si>
  <si>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</si>
  <si>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</si>
  <si>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</si>
  <si>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</si>
  <si>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</si>
  <si>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</si>
  <si>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</si>
  <si>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</si>
  <si>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</si>
  <si>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</si>
  <si>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</si>
  <si>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</si>
  <si>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</si>
  <si>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</si>
  <si>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</si>
  <si>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</si>
  <si>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</si>
  <si>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</si>
  <si>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</si>
  <si>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</si>
  <si>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</si>
  <si>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</si>
  <si>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</si>
  <si>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</si>
  <si>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</si>
  <si>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</si>
  <si>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</si>
  <si>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</si>
  <si>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</si>
  <si>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</si>
  <si>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</si>
  <si>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</si>
  <si>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</si>
  <si>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</si>
  <si>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</si>
  <si>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</si>
  <si>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</si>
  <si>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</si>
  <si>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</si>
  <si>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</si>
  <si>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</si>
  <si>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</si>
  <si>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</si>
  <si>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</si>
  <si>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</si>
  <si>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</si>
  <si>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</si>
  <si>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</si>
  <si>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</si>
  <si>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</si>
  <si>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</si>
  <si>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</si>
  <si>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</si>
  <si>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</si>
  <si>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</si>
  <si>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</si>
  <si>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</si>
  <si>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</si>
  <si>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</si>
  <si>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</si>
  <si>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</si>
  <si>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</si>
  <si>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</si>
  <si>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</si>
  <si>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</si>
  <si>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</si>
  <si>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</si>
  <si>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</si>
  <si>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</si>
  <si>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</si>
  <si>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</si>
  <si>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</si>
  <si>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</si>
  <si>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</si>
  <si>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</si>
  <si>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</si>
  <si>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</si>
  <si>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</si>
  <si>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</si>
  <si>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</si>
  <si>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</si>
  <si>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</si>
  <si>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</si>
  <si>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</si>
  <si>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</si>
  <si>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</si>
  <si>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</si>
  <si>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</si>
  <si>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</si>
  <si>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</si>
  <si>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</si>
  <si>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</si>
  <si>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</si>
  <si>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</si>
  <si>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</si>
  <si>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</si>
  <si>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</si>
  <si>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</si>
  <si>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</si>
  <si>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</si>
  <si>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</si>
  <si>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</si>
  <si>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</si>
  <si>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</si>
  <si>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</si>
  <si>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</si>
  <si>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</si>
  <si>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</si>
  <si>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</si>
  <si>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</si>
  <si>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</si>
  <si>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</si>
  <si>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</si>
  <si>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</si>
  <si>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</si>
  <si>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</si>
  <si>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</si>
  <si>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</si>
  <si>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</si>
  <si>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</si>
  <si>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</si>
  <si>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</si>
  <si>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</si>
  <si>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</si>
  <si>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</si>
  <si>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</si>
  <si>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</si>
  <si>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</si>
  <si>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</si>
  <si>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</si>
  <si>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</si>
  <si>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</si>
  <si>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</si>
  <si>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</si>
  <si>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</si>
  <si>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</si>
  <si>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</si>
  <si>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</si>
  <si>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</si>
  <si>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</si>
  <si>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</si>
  <si>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</si>
  <si>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</si>
  <si>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</si>
  <si>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</si>
  <si>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</si>
  <si>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</si>
  <si>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</si>
  <si>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</si>
  <si>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</si>
  <si>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</si>
  <si>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</si>
  <si>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</si>
  <si>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</si>
  <si>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</si>
  <si>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</si>
  <si>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</si>
  <si>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</si>
  <si>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</si>
  <si>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</si>
  <si>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</si>
  <si>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</si>
  <si>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</si>
  <si>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</si>
  <si>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</si>
  <si>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</si>
  <si>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</si>
  <si>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</si>
  <si>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</si>
  <si>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</si>
  <si>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</si>
  <si>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</si>
  <si>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</si>
  <si>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</si>
  <si>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</si>
  <si>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</si>
  <si>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</si>
  <si>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</si>
  <si>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</si>
  <si>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</si>
  <si>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</si>
  <si>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</si>
  <si>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</si>
  <si>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</si>
  <si>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</si>
  <si>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</si>
  <si>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</si>
  <si>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</si>
  <si>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</si>
  <si>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</si>
  <si>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</si>
  <si>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</si>
  <si>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</si>
  <si>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</si>
  <si>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</si>
  <si>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</si>
  <si>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</si>
  <si>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</si>
  <si>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</si>
  <si>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</si>
  <si>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</si>
  <si>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</si>
  <si>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</si>
  <si>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</si>
  <si>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</si>
  <si>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</si>
  <si>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</si>
  <si>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</si>
  <si>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</si>
  <si>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</si>
  <si>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</si>
  <si>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</si>
  <si>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</si>
  <si>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</si>
  <si>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</si>
  <si>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</si>
  <si>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</si>
  <si>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</si>
  <si>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</si>
  <si>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</si>
  <si>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</si>
  <si>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</si>
  <si>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</si>
  <si>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</si>
  <si>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</si>
  <si>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</si>
  <si>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</si>
  <si>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</si>
  <si>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</si>
  <si>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</si>
  <si>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</si>
  <si>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</si>
  <si>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</si>
  <si>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</si>
  <si>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</si>
  <si>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</si>
  <si>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</si>
  <si>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</si>
  <si>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</si>
  <si>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</si>
  <si>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</si>
  <si>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</si>
  <si>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</si>
  <si>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</si>
  <si>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</si>
  <si>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</si>
  <si>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</si>
  <si>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</si>
  <si>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</si>
  <si>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</si>
  <si>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</si>
  <si>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</si>
  <si>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</si>
  <si>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</si>
  <si>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</si>
  <si>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</si>
  <si>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</si>
  <si>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</si>
  <si>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</si>
  <si>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</si>
  <si>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</si>
  <si>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</si>
  <si>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</si>
  <si>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</si>
  <si>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</si>
  <si>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</si>
  <si>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</si>
  <si>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</si>
  <si>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</si>
  <si>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</si>
  <si>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</si>
  <si>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</si>
  <si>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</si>
  <si>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</si>
  <si>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</si>
  <si>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</si>
  <si>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</si>
  <si>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</si>
  <si>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</si>
  <si>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</si>
  <si>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</si>
  <si>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</si>
  <si>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</si>
  <si>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</si>
  <si>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</si>
  <si>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</si>
  <si>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</si>
  <si>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</si>
  <si>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</si>
  <si>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</si>
  <si>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</si>
  <si>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</si>
  <si>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</si>
  <si>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</si>
  <si>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</si>
  <si>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</si>
  <si>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</si>
  <si>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</si>
  <si>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</si>
  <si>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</si>
  <si>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</si>
  <si>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</si>
  <si>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</si>
  <si>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</si>
  <si>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</si>
  <si>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</si>
  <si>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</si>
  <si>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</si>
  <si>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</si>
  <si>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</si>
  <si>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</si>
  <si>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</si>
  <si>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</si>
  <si>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</si>
  <si>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</si>
  <si>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</si>
  <si>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</si>
  <si>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</si>
  <si>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</si>
  <si>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</si>
  <si>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</si>
  <si>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</si>
  <si>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</si>
  <si>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</si>
  <si>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</si>
  <si>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</si>
  <si>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</si>
  <si>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</si>
  <si>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</si>
  <si>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</si>
  <si>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</si>
  <si>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</si>
  <si>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</si>
  <si>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</si>
  <si>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</si>
  <si>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</si>
  <si>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</si>
  <si>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</si>
  <si>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</si>
  <si>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</si>
  <si>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</si>
  <si>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</si>
  <si>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</si>
  <si>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</si>
  <si>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</si>
  <si>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</si>
  <si>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</si>
  <si>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</si>
  <si>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</si>
  <si>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</si>
  <si>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</si>
  <si>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</si>
  <si>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</si>
  <si>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</si>
  <si>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</si>
  <si>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</si>
  <si>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</si>
  <si>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</si>
  <si>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</si>
  <si>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</si>
  <si>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</si>
  <si>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</si>
  <si>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</si>
  <si>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</si>
  <si>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</si>
  <si>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</si>
  <si>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</si>
  <si>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</si>
  <si>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</si>
  <si>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</si>
  <si>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</si>
  <si>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</si>
  <si>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</si>
  <si>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</si>
  <si>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</si>
  <si>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</si>
  <si>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</si>
  <si>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</si>
  <si>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</si>
  <si>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</si>
  <si>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</si>
  <si>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</si>
  <si>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</si>
  <si>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</si>
  <si>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</si>
  <si>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</si>
  <si>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</si>
  <si>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</si>
  <si>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</si>
  <si>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</si>
  <si>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</si>
  <si>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</si>
  <si>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</si>
  <si>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</si>
  <si>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</si>
  <si>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</si>
  <si>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</si>
  <si>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</si>
  <si>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</si>
  <si>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</si>
  <si>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</si>
  <si>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</si>
  <si>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</si>
  <si>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</si>
  <si>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</si>
  <si>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</si>
  <si>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</si>
  <si>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</si>
  <si>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</si>
  <si>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</si>
  <si>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</si>
  <si>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</si>
  <si>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</si>
  <si>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</si>
  <si>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</si>
  <si>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</si>
  <si>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</si>
  <si>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</si>
  <si>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</si>
  <si>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</si>
  <si>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</si>
  <si>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</si>
  <si>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</si>
  <si>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</si>
  <si>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</si>
  <si>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</si>
  <si>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</si>
  <si>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</si>
  <si>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</si>
  <si>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</si>
  <si>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</si>
  <si>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</si>
  <si>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</si>
  <si>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</si>
  <si>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</si>
  <si>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</si>
  <si>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</si>
  <si>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</si>
  <si>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</si>
  <si>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</si>
  <si>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</si>
  <si>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</si>
  <si>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</si>
  <si>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</si>
  <si>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</si>
  <si>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</si>
  <si>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</si>
  <si>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</si>
  <si>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</si>
  <si>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</si>
  <si>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</si>
  <si>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</si>
  <si>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</si>
  <si>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</si>
  <si>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</si>
  <si>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</si>
  <si>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</si>
  <si>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</si>
  <si>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</si>
  <si>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</si>
  <si>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</si>
  <si>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</si>
  <si>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</si>
  <si>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</si>
  <si>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</si>
  <si>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</si>
  <si>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</si>
  <si>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</si>
  <si>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</si>
  <si>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</si>
  <si>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</si>
  <si>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</si>
  <si>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</si>
  <si>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</si>
  <si>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</si>
  <si>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</si>
  <si>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</si>
  <si>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</si>
  <si>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</si>
  <si>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</si>
  <si>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</si>
  <si>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</si>
  <si>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</si>
  <si>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</si>
  <si>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</si>
  <si>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</si>
  <si>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</si>
  <si>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</si>
  <si>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</si>
  <si>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</si>
  <si>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</si>
  <si>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</si>
  <si>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</si>
  <si>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</si>
  <si>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</si>
  <si>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</si>
  <si>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</si>
  <si>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</si>
  <si>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</si>
  <si>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</si>
  <si>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</si>
  <si>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</si>
  <si>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</si>
  <si>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</si>
  <si>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</si>
  <si>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</si>
  <si>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</si>
  <si>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</si>
  <si>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</si>
  <si>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</si>
  <si>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</si>
  <si>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</si>
  <si>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</si>
  <si>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</si>
  <si>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</si>
  <si>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</si>
  <si>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</si>
  <si>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</si>
  <si>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</si>
  <si>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</si>
  <si>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</si>
  <si>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</si>
  <si>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</si>
  <si>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</si>
  <si>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</si>
  <si>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</si>
  <si>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</si>
  <si>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</si>
  <si>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</si>
  <si>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</si>
  <si>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</si>
  <si>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</si>
  <si>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</si>
  <si>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</si>
  <si>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</si>
  <si>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</si>
  <si>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</si>
  <si>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</si>
  <si>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</si>
  <si>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</si>
  <si>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</si>
  <si>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</si>
  <si>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</si>
  <si>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</si>
  <si>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</si>
  <si>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</si>
  <si>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</si>
  <si>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</si>
  <si>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</si>
  <si>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</si>
  <si>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</si>
  <si>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</si>
  <si>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</si>
  <si>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</si>
  <si>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</si>
  <si>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</si>
  <si>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</si>
  <si>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</si>
  <si>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</si>
  <si>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</si>
  <si>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</si>
  <si>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</si>
  <si>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</si>
  <si>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</si>
  <si>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</si>
  <si>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</si>
  <si>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</si>
  <si>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</si>
  <si>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</si>
  <si>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</si>
  <si>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</si>
  <si>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</si>
  <si>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</si>
  <si>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</si>
  <si>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</si>
  <si>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</si>
  <si>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</si>
  <si>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</si>
  <si>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</si>
  <si>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</si>
  <si>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</si>
  <si>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</si>
  <si>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</si>
  <si>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</si>
  <si>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</si>
  <si>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</si>
  <si>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</si>
  <si>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</si>
  <si>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</si>
  <si>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</si>
  <si>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</si>
  <si>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</si>
  <si>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</si>
  <si>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</si>
  <si>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</si>
  <si>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</si>
  <si>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</si>
  <si>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</si>
  <si>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</si>
  <si>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</si>
  <si>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</si>
  <si>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</si>
  <si>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</si>
  <si>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</si>
  <si>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</si>
  <si>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</si>
  <si>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</si>
  <si>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</si>
  <si>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</si>
  <si>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</si>
  <si>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</si>
  <si>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</si>
  <si>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</si>
  <si>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</si>
  <si>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</si>
  <si>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</si>
  <si>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</si>
  <si>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</si>
  <si>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</si>
  <si>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</si>
  <si>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</si>
  <si>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</si>
  <si>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</si>
  <si>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</si>
  <si>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</si>
  <si>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</si>
  <si>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</si>
  <si>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</si>
  <si>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</si>
  <si>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</si>
  <si>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</si>
  <si>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</si>
  <si>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</si>
  <si>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</si>
  <si>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</si>
  <si>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</si>
  <si>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</si>
  <si>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</si>
  <si>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</si>
  <si>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</si>
  <si>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</si>
  <si>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</si>
  <si>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</si>
  <si>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</si>
  <si>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</si>
  <si>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</si>
  <si>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</si>
  <si>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</si>
  <si>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</si>
  <si>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</si>
  <si>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</si>
  <si>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</si>
  <si>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</si>
  <si>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</si>
  <si>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</si>
  <si>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</si>
  <si>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</si>
  <si>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</si>
  <si>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</si>
  <si>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</si>
  <si>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</si>
  <si>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</si>
  <si>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</si>
  <si>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</si>
  <si>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</si>
  <si>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</si>
  <si>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</si>
  <si>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</si>
  <si>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</si>
  <si>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</si>
  <si>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</si>
  <si>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</si>
  <si>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</si>
  <si>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</si>
  <si>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</si>
  <si>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</si>
  <si>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</si>
  <si>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</si>
  <si>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</si>
  <si>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</si>
  <si>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</si>
  <si>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</si>
  <si>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</si>
  <si>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</si>
  <si>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</si>
  <si>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</si>
  <si>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</si>
  <si>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</si>
  <si>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</si>
  <si>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</si>
  <si>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</si>
  <si>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</si>
  <si>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</si>
  <si>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</si>
  <si>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</si>
  <si>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</si>
  <si>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</si>
  <si>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</si>
  <si>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</si>
  <si>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</si>
  <si>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</si>
  <si>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</si>
  <si>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</si>
  <si>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</si>
  <si>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</si>
  <si>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</si>
  <si>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</si>
  <si>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</si>
  <si>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</si>
  <si>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</si>
  <si>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</si>
  <si>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</si>
  <si>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</si>
  <si>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</si>
  <si>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</si>
  <si>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</si>
  <si>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</si>
  <si>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</si>
  <si>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</si>
  <si>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</si>
  <si>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</si>
  <si>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</si>
  <si>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</si>
  <si>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</si>
  <si>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</si>
  <si>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</si>
  <si>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</si>
  <si>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</si>
  <si>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</si>
  <si>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</si>
  <si>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</si>
  <si>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</si>
  <si>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</si>
  <si>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</si>
  <si>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</si>
  <si>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</si>
  <si>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</si>
  <si>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</si>
  <si>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</si>
  <si>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</si>
  <si>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</si>
  <si>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</si>
  <si>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</si>
  <si>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</si>
  <si>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</si>
  <si>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</si>
  <si>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</si>
  <si>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</si>
  <si>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</si>
  <si>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</si>
  <si>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</si>
  <si>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</si>
  <si>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</si>
  <si>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</si>
  <si>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</si>
  <si>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</si>
  <si>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</si>
  <si>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</si>
  <si>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</si>
  <si>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</si>
  <si>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</si>
  <si>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</si>
  <si>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</si>
  <si>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</si>
  <si>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</si>
  <si>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</si>
  <si>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</si>
  <si>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</si>
  <si>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</si>
  <si>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</si>
  <si>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</si>
  <si>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</si>
  <si>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</si>
  <si>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</si>
  <si>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</si>
  <si>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</si>
  <si>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</si>
  <si>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</si>
  <si>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</si>
  <si>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</si>
  <si>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</si>
  <si>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</si>
  <si>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</si>
  <si>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</si>
  <si>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</si>
  <si>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</si>
  <si>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</si>
  <si>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</si>
  <si>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</si>
  <si>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</si>
  <si>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</si>
  <si>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</si>
  <si>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</si>
  <si>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</si>
  <si>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</si>
  <si>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</si>
  <si>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</si>
  <si>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</si>
  <si>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</si>
  <si>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</si>
  <si>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</si>
  <si>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</si>
  <si>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</si>
  <si>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</si>
  <si>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</si>
  <si>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</si>
  <si>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</si>
  <si>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</si>
  <si>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</si>
  <si>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</si>
  <si>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</si>
  <si>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</si>
  <si>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</si>
  <si>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</si>
  <si>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</si>
  <si>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</si>
  <si>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</si>
  <si>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</si>
  <si>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</si>
  <si>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</si>
  <si>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</si>
  <si>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</si>
  <si>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</si>
  <si>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</si>
  <si>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</si>
  <si>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</si>
  <si>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</si>
  <si>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</si>
  <si>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</si>
  <si>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</si>
  <si>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</si>
  <si>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</si>
  <si>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</si>
  <si>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</si>
  <si>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</si>
  <si>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</si>
  <si>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</si>
  <si>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</si>
  <si>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</si>
  <si>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</si>
  <si>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</si>
  <si>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</si>
  <si>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</si>
  <si>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</si>
  <si>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</si>
  <si>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</si>
  <si>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</si>
  <si>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</si>
  <si>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</si>
  <si>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</si>
  <si>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</si>
  <si>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</si>
  <si>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</si>
  <si>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</si>
  <si>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</si>
  <si>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</si>
  <si>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</si>
  <si>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</si>
  <si>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</si>
  <si>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</si>
  <si>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</si>
  <si>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</si>
  <si>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</si>
  <si>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</si>
  <si>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</si>
  <si>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</si>
  <si>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</si>
  <si>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</si>
  <si>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</si>
  <si>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</si>
  <si>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</si>
  <si>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</si>
  <si>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</si>
  <si>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</si>
  <si>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</si>
  <si>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</si>
  <si>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</si>
  <si>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</si>
  <si>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</si>
  <si>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</si>
  <si>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</si>
  <si>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</si>
  <si>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</si>
  <si>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</si>
  <si>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</si>
  <si>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</si>
  <si>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</si>
  <si>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</si>
  <si>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</si>
  <si>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</si>
  <si>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</si>
  <si>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</si>
  <si>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</si>
  <si>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</si>
  <si>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</si>
  <si>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</si>
  <si>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</si>
  <si>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</si>
  <si>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</si>
  <si>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</si>
  <si>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</si>
  <si>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</si>
  <si>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</si>
  <si>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</si>
  <si>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</si>
  <si>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</si>
  <si>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</si>
  <si>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</si>
  <si>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</si>
  <si>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</si>
  <si>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</si>
  <si>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</si>
  <si>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</si>
  <si>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</si>
  <si>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</si>
  <si>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</si>
  <si>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</si>
  <si>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</si>
  <si>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</si>
  <si>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</si>
  <si>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</si>
  <si>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</si>
  <si>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</si>
  <si>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</si>
  <si>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</si>
  <si>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</si>
  <si>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</si>
  <si>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</si>
  <si>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</si>
  <si>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</si>
  <si>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</si>
  <si>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</si>
  <si>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</si>
  <si>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</si>
  <si>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</si>
  <si>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</si>
  <si>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</si>
  <si>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</si>
  <si>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</si>
  <si>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</si>
  <si>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</si>
  <si>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</si>
  <si>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</si>
  <si>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</si>
  <si>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</si>
  <si>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</si>
  <si>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</si>
  <si>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</si>
  <si>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</si>
  <si>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</si>
  <si>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</si>
  <si>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</si>
  <si>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</si>
  <si>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</si>
  <si>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</si>
  <si>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</si>
  <si>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</si>
  <si>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</si>
  <si>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</si>
  <si>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</si>
  <si>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</si>
  <si>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</si>
  <si>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</si>
  <si>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</si>
  <si>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</si>
  <si>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</si>
  <si>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</si>
  <si>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</si>
  <si>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</si>
  <si>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</si>
  <si>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</si>
  <si>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</si>
  <si>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</si>
  <si>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</si>
  <si>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</si>
  <si>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</si>
  <si>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</si>
  <si>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</si>
  <si>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</si>
  <si>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</si>
  <si>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</si>
  <si>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</si>
  <si>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</si>
  <si>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</si>
  <si>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</si>
  <si>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</si>
  <si>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</si>
  <si>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</si>
  <si>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film &amp; video</t>
  </si>
  <si>
    <t>documentary</t>
  </si>
  <si>
    <t>theater</t>
  </si>
  <si>
    <t>plays</t>
  </si>
  <si>
    <t>music</t>
  </si>
  <si>
    <t>rock</t>
  </si>
  <si>
    <t>electric music</t>
  </si>
  <si>
    <t>drama</t>
  </si>
  <si>
    <t>indie rock</t>
  </si>
  <si>
    <t>technology</t>
  </si>
  <si>
    <t>wearables</t>
  </si>
  <si>
    <t>television</t>
  </si>
  <si>
    <t>web</t>
  </si>
  <si>
    <t>animation</t>
  </si>
  <si>
    <t>games</t>
  </si>
  <si>
    <t>video games</t>
  </si>
  <si>
    <t>photography</t>
  </si>
  <si>
    <t>photography books</t>
  </si>
  <si>
    <t>journalism</t>
  </si>
  <si>
    <t>audio</t>
  </si>
  <si>
    <t>publishing</t>
  </si>
  <si>
    <t>nonfiction</t>
  </si>
  <si>
    <t>metal</t>
  </si>
  <si>
    <t>jazz</t>
  </si>
  <si>
    <t>shorts</t>
  </si>
  <si>
    <t>translations</t>
  </si>
  <si>
    <t>fiction</t>
  </si>
  <si>
    <t>mobile games</t>
  </si>
  <si>
    <t>science fiction</t>
  </si>
  <si>
    <t>radio &amp; podcasts</t>
  </si>
  <si>
    <t>world music</t>
  </si>
  <si>
    <t>Count of outcome</t>
  </si>
  <si>
    <t>Row Labels</t>
  </si>
  <si>
    <t>Grand Total</t>
  </si>
  <si>
    <t>Column Labels</t>
  </si>
  <si>
    <t>(All)</t>
  </si>
  <si>
    <t>date created conversion</t>
  </si>
  <si>
    <t xml:space="preserve">date ended conversion 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</si>
  <si>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</si>
  <si>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</si>
  <si>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</si>
  <si>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</si>
  <si>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</si>
  <si>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</si>
  <si>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</si>
  <si>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</si>
  <si>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</si>
  <si>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</si>
  <si>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</si>
  <si>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</si>
  <si>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</si>
  <si>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</si>
  <si>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</si>
  <si>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</si>
  <si>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</si>
  <si>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</si>
  <si>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</si>
  <si>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</si>
  <si>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</si>
  <si>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</si>
  <si>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</si>
  <si>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</si>
  <si>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</si>
  <si>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</si>
  <si>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</si>
  <si>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</si>
  <si>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</si>
  <si>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</si>
  <si>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</si>
  <si>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</si>
  <si>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</si>
  <si>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backer_count</t>
  </si>
  <si>
    <t>mean</t>
  </si>
  <si>
    <t>median</t>
  </si>
  <si>
    <t>maximum</t>
  </si>
  <si>
    <t>variance</t>
  </si>
  <si>
    <t>standard deviation</t>
  </si>
  <si>
    <t>minimum</t>
  </si>
  <si>
    <t>film</t>
  </si>
  <si>
    <t>tech</t>
  </si>
  <si>
    <t>photo</t>
  </si>
  <si>
    <t>journo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</si>
</sst>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ill>
        <patternFill>
          <bgColor rgb="FFFF5238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238"/>
      <color rgb="FFFFA6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pivot-table!PivotTable9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pivot-table'!$B$3:$B$4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pivot-table'!$A$5:$A$14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pivot-table'!$B$5:$B$14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4-6F4B-847F-1E15112CAF25}"/>
            </c:ext>
          </c:extLst>
        </c:ser>
        <c:ser>
          <c:idx val="1"/>
          <c:order val="1"/>
          <c:tx>
            <c:strRef>
              <c:f>'outcome pivot-table'!$C$3:$C$4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pivot-table'!$A$5:$A$14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pivot-table'!$C$5:$C$14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4-6F4B-847F-1E15112CAF25}"/>
            </c:ext>
          </c:extLst>
        </c:ser>
        <c:ser>
          <c:idx val="2"/>
          <c:order val="2"/>
          <c:tx>
            <c:strRef>
              <c:f>'outcome pivot-table'!$D$3:$D$4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pivot-table'!$A$5:$A$14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pivot-table'!$D$5:$D$14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4-6F4B-847F-1E15112CAF25}"/>
            </c:ext>
          </c:extLst>
        </c:ser>
        <c:ser>
          <c:idx val="3"/>
          <c:order val="3"/>
          <c:tx>
            <c:strRef>
              <c:f>'outcome pivot-table'!$E$3:$E$4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pivot-table'!$A$5:$A$14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'outcome pivot-table'!$E$5:$E$14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4-6F4B-847F-1E15112C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20199455"/>
        <c:axId val="1551665567"/>
      </c:barChart>
      <c:catAx>
        <c:axId val="212019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65567"/>
        <c:crosses val="autoZero"/>
        <c:auto val="1"/>
        <c:lblAlgn val="ctr"/>
        <c:lblOffset val="100"/>
        <c:noMultiLvlLbl val="0"/>
      </c:catAx>
      <c:valAx>
        <c:axId val="15516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 filter pivot-table!PivotTable10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filter pivot-table'!$B$4:$B$5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filter pivot-table'!$A$6:$A$20</c:f>
              <c:strCache>
                <c:ptCount val="1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wearables</c:v>
                </c:pt>
                <c:pt idx="4">
                  <c:v>food trucks</c:v>
                </c:pt>
                <c:pt idx="5">
                  <c:v>photography books</c:v>
                </c:pt>
                <c:pt idx="6">
                  <c:v>nonfiction</c:v>
                </c:pt>
                <c:pt idx="7">
                  <c:v>indie rock</c:v>
                </c:pt>
                <c:pt idx="8">
                  <c:v>web</c:v>
                </c:pt>
                <c:pt idx="9">
                  <c:v>animation</c:v>
                </c:pt>
                <c:pt idx="10">
                  <c:v>drama</c:v>
                </c:pt>
                <c:pt idx="11">
                  <c:v>fiction</c:v>
                </c:pt>
                <c:pt idx="12">
                  <c:v>shorts</c:v>
                </c:pt>
                <c:pt idx="13">
                  <c:v>jazz</c:v>
                </c:pt>
              </c:strCache>
            </c:strRef>
          </c:cat>
          <c:val>
            <c:numRef>
              <c:f>'country filter pivot-table'!$B$6:$B$20</c:f>
              <c:numCache>
                <c:formatCode>General</c:formatCode>
                <c:ptCount val="1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6B46-AC31-921350EE119E}"/>
            </c:ext>
          </c:extLst>
        </c:ser>
        <c:ser>
          <c:idx val="1"/>
          <c:order val="1"/>
          <c:tx>
            <c:strRef>
              <c:f>'country filter pivot-table'!$C$4:$C$5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filter pivot-table'!$A$6:$A$20</c:f>
              <c:strCache>
                <c:ptCount val="1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wearables</c:v>
                </c:pt>
                <c:pt idx="4">
                  <c:v>food trucks</c:v>
                </c:pt>
                <c:pt idx="5">
                  <c:v>photography books</c:v>
                </c:pt>
                <c:pt idx="6">
                  <c:v>nonfiction</c:v>
                </c:pt>
                <c:pt idx="7">
                  <c:v>indie rock</c:v>
                </c:pt>
                <c:pt idx="8">
                  <c:v>web</c:v>
                </c:pt>
                <c:pt idx="9">
                  <c:v>animation</c:v>
                </c:pt>
                <c:pt idx="10">
                  <c:v>drama</c:v>
                </c:pt>
                <c:pt idx="11">
                  <c:v>fiction</c:v>
                </c:pt>
                <c:pt idx="12">
                  <c:v>shorts</c:v>
                </c:pt>
                <c:pt idx="13">
                  <c:v>jazz</c:v>
                </c:pt>
              </c:strCache>
            </c:strRef>
          </c:cat>
          <c:val>
            <c:numRef>
              <c:f>'country filter pivot-table'!$C$6:$C$20</c:f>
              <c:numCache>
                <c:formatCode>General</c:formatCode>
                <c:ptCount val="14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A58-6B46-AC31-921350EE119E}"/>
            </c:ext>
          </c:extLst>
        </c:ser>
        <c:ser>
          <c:idx val="2"/>
          <c:order val="2"/>
          <c:tx>
            <c:strRef>
              <c:f>'country filter pivot-table'!$D$4:$D$5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filter pivot-table'!$A$6:$A$20</c:f>
              <c:strCache>
                <c:ptCount val="1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wearables</c:v>
                </c:pt>
                <c:pt idx="4">
                  <c:v>food trucks</c:v>
                </c:pt>
                <c:pt idx="5">
                  <c:v>photography books</c:v>
                </c:pt>
                <c:pt idx="6">
                  <c:v>nonfiction</c:v>
                </c:pt>
                <c:pt idx="7">
                  <c:v>indie rock</c:v>
                </c:pt>
                <c:pt idx="8">
                  <c:v>web</c:v>
                </c:pt>
                <c:pt idx="9">
                  <c:v>animation</c:v>
                </c:pt>
                <c:pt idx="10">
                  <c:v>drama</c:v>
                </c:pt>
                <c:pt idx="11">
                  <c:v>fiction</c:v>
                </c:pt>
                <c:pt idx="12">
                  <c:v>shorts</c:v>
                </c:pt>
                <c:pt idx="13">
                  <c:v>jazz</c:v>
                </c:pt>
              </c:strCache>
            </c:strRef>
          </c:cat>
          <c:val>
            <c:numRef>
              <c:f>'country filter pivot-table'!$D$6:$D$20</c:f>
              <c:numCache>
                <c:formatCode>General</c:formatCode>
                <c:ptCount val="14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A58-6B46-AC31-921350EE119E}"/>
            </c:ext>
          </c:extLst>
        </c:ser>
        <c:ser>
          <c:idx val="3"/>
          <c:order val="3"/>
          <c:tx>
            <c:strRef>
              <c:f>'country filter pivot-table'!$E$4:$E$5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filter pivot-table'!$A$6:$A$20</c:f>
              <c:strCache>
                <c:ptCount val="1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wearables</c:v>
                </c:pt>
                <c:pt idx="4">
                  <c:v>food trucks</c:v>
                </c:pt>
                <c:pt idx="5">
                  <c:v>photography books</c:v>
                </c:pt>
                <c:pt idx="6">
                  <c:v>nonfiction</c:v>
                </c:pt>
                <c:pt idx="7">
                  <c:v>indie rock</c:v>
                </c:pt>
                <c:pt idx="8">
                  <c:v>web</c:v>
                </c:pt>
                <c:pt idx="9">
                  <c:v>animation</c:v>
                </c:pt>
                <c:pt idx="10">
                  <c:v>drama</c:v>
                </c:pt>
                <c:pt idx="11">
                  <c:v>fiction</c:v>
                </c:pt>
                <c:pt idx="12">
                  <c:v>shorts</c:v>
                </c:pt>
                <c:pt idx="13">
                  <c:v>jazz</c:v>
                </c:pt>
              </c:strCache>
            </c:strRef>
          </c:cat>
          <c:val>
            <c:numRef>
              <c:f>'country filter pivot-table'!$E$6:$E$20</c:f>
              <c:numCache>
                <c:formatCode>General</c:formatCode>
                <c:ptCount val="14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A58-6B46-AC31-921350EE1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0818351"/>
        <c:axId val="1170837247"/>
      </c:barChart>
      <c:catAx>
        <c:axId val="11708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37247"/>
        <c:crosses val="autoZero"/>
        <c:auto val="1"/>
        <c:lblAlgn val="ctr"/>
        <c:lblOffset val="100"/>
        <c:noMultiLvlLbl val="0"/>
      </c:catAx>
      <c:valAx>
        <c:axId val="11708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 outcome pivot-table!PivotTable11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outcome pivot-table'!$B$4:$B$5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'year outcome pivot-table'!$A$6:$A$18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outcome pivot-table'!$B$6:$B$18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0-D74E-A80F-BF8BFCBA57DB}"/>
            </c:ext>
          </c:extLst>
        </c:ser>
        <c:ser>
          <c:idx val="1"/>
          <c:order val="1"/>
          <c:tx>
            <c:strRef>
              <c:f>'year outcome pivot-table'!$C$4:$C$5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 outcome pivot-table'!$A$6:$A$18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outcome pivot-table'!$C$6:$C$18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0-D74E-A80F-BF8BFCBA57DB}"/>
            </c:ext>
          </c:extLst>
        </c:ser>
        <c:ser>
          <c:idx val="2"/>
          <c:order val="2"/>
          <c:tx>
            <c:strRef>
              <c:f>'year outcome pivot-table'!$D$4:$D$5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'year outcome pivot-table'!$A$6:$A$18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outcome pivot-table'!$D$6:$D$18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0-D74E-A80F-BF8BFCBA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22079"/>
        <c:axId val="1683871071"/>
      </c:lineChart>
      <c:catAx>
        <c:axId val="12015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71071"/>
        <c:crosses val="autoZero"/>
        <c:auto val="1"/>
        <c:lblAlgn val="ctr"/>
        <c:lblOffset val="100"/>
        <c:noMultiLvlLbl val="0"/>
      </c:catAx>
      <c:valAx>
        <c:axId val="16838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7-E84A-9BC8-E9F28B8ED7DB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7-E84A-9BC8-E9F28B8ED7DB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B7-E84A-9BC8-E9F28B8ED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40399"/>
        <c:axId val="1914232159"/>
      </c:lineChart>
      <c:catAx>
        <c:axId val="19143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32159"/>
        <c:crosses val="autoZero"/>
        <c:auto val="1"/>
        <c:lblAlgn val="ctr"/>
        <c:lblOffset val="100"/>
        <c:noMultiLvlLbl val="0"/>
      </c:catAx>
      <c:valAx>
        <c:axId val="19142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outcome r/t backer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outcome r/t backer count</a:t>
          </a:r>
        </a:p>
      </cx:txPr>
    </cx:title>
    <cx:plotArea>
      <cx:plotAreaRegion>
        <cx:series layoutId="boxWhisker" uniqueId="{4F99F629-AEF9-5840-A2AB-ED2B86F00D07}" formatIdx="0">
          <cx:tx>
            <cx:txData>
              <cx:f>_xlchart.v1.1</cx:f>
              <cx:v>backer_count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96A557-273E-7E49-ADB4-21B118344EB0}" formatIdx="3">
          <cx:tx>
            <cx:txData>
              <cx:f>_xlchart.v1.3</cx:f>
              <cx:v>backers_count</cx:v>
            </cx:txData>
          </cx:tx>
          <cx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successful 	         failed     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	         failed      </a:t>
              </a:r>
            </a:p>
          </cx:txPr>
        </cx:title>
        <cx:tickLabels/>
      </cx:axis>
      <cx:axis id="1">
        <cx:valScaling/>
        <cx:title>
          <cx:tx>
            <cx:txData>
              <cx:v>backer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82550</xdr:rowOff>
    </xdr:from>
    <xdr:to>
      <xdr:col>12</xdr:col>
      <xdr:colOff>38100</xdr:colOff>
      <xdr:row>14</xdr:row>
      <xdr:rowOff>184150</xdr:rowOff>
    </xdr:to>
    <xdr:graphicFrame macro="">
      <xdr:nvGraphicFramePr>
        <xdr:cNvPr id="2" name="outcomes">
          <a:extLst>
            <a:ext uri="{FF2B5EF4-FFF2-40B4-BE49-F238E27FC236}">
              <a16:creationId xmlns:a16="http://schemas.microsoft.com/office/drawing/2014/main" id="{AF3A96D8-8D58-02BD-5DC1-DDA322D2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196850</xdr:rowOff>
    </xdr:from>
    <xdr:to>
      <xdr:col>16</xdr:col>
      <xdr:colOff>1079500</xdr:colOff>
      <xdr:row>25</xdr:row>
      <xdr:rowOff>114300</xdr:rowOff>
    </xdr:to>
    <xdr:graphicFrame macro="">
      <xdr:nvGraphicFramePr>
        <xdr:cNvPr id="2" name="country filter outcome">
          <a:extLst>
            <a:ext uri="{FF2B5EF4-FFF2-40B4-BE49-F238E27FC236}">
              <a16:creationId xmlns:a16="http://schemas.microsoft.com/office/drawing/2014/main" id="{D51FD375-699C-91B7-9CC7-CEB5702BF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</xdr:row>
      <xdr:rowOff>196850</xdr:rowOff>
    </xdr:from>
    <xdr:to>
      <xdr:col>12</xdr:col>
      <xdr:colOff>673100</xdr:colOff>
      <xdr:row>18</xdr:row>
      <xdr:rowOff>25400</xdr:rowOff>
    </xdr:to>
    <xdr:graphicFrame macro="">
      <xdr:nvGraphicFramePr>
        <xdr:cNvPr id="2" name="years">
          <a:extLst>
            <a:ext uri="{FF2B5EF4-FFF2-40B4-BE49-F238E27FC236}">
              <a16:creationId xmlns:a16="http://schemas.microsoft.com/office/drawing/2014/main" id="{AF79C466-9D23-6C3D-4D71-228DA1D0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184150</xdr:rowOff>
    </xdr:from>
    <xdr:to>
      <xdr:col>7</xdr:col>
      <xdr:colOff>1358900</xdr:colOff>
      <xdr:row>37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A383C-9C7C-3430-5862-6EEA20E98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322238</xdr:colOff>
      <xdr:row>8</xdr:row>
      <xdr:rowOff>123209</xdr:rowOff>
    </xdr:from>
    <xdr:to>
      <xdr:col>11</xdr:col>
      <xdr:colOff>771477</xdr:colOff>
      <xdr:row>22</xdr:row>
      <xdr:rowOff>79991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490918D-F4C7-D643-BB8B-7DB794E04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6538" y="1748809"/>
              <a:ext cx="4576739" cy="28015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rtney Toussaint" refreshedDate="44916.651035185183" createdVersion="8" refreshedVersion="8" minRefreshableVersion="3" recordCount="1000" xr:uid="{68D9709B-1333-3241-8ED3-B11C72165A5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rtney Toussaint" refreshedDate="44916.651035648145" createdVersion="8" refreshedVersion="8" minRefreshableVersion="3" recordCount="1000" xr:uid="{554F2C57-9654-054E-BCA5-4C14A05559B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B7AC4-FF3E-9B43-A48D-34C948CFC88C}" name="PivotTable9" cacheId="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">
    <format dxfId="16">
      <pivotArea dataOnly="0" outline="0" fieldPosition="0">
        <references count="1">
          <reference field="6" count="1">
            <x v="0"/>
          </reference>
        </references>
      </pivotArea>
    </format>
    <format dxfId="15">
      <pivotArea dataOnly="0" labelOnly="1" fieldPosition="0">
        <references count="1">
          <reference field="6" count="3"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5EF85-F0A1-AD4E-9EA6-670AAC778096}" name="PivotTable10" cacheId="1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" showAll="0"/>
    <pivotField axis="axisPage" multipleItemSelectionAllowed="1" showAll="0">
      <items count="8">
        <item h="1" x="2"/>
        <item x="0"/>
        <item h="1" x="5"/>
        <item h="1" x="3"/>
        <item h="1" x="4"/>
        <item h="1"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15">
    <i>
      <x v="13"/>
    </i>
    <i>
      <x v="15"/>
    </i>
    <i>
      <x v="2"/>
    </i>
    <i>
      <x v="21"/>
    </i>
    <i>
      <x v="6"/>
    </i>
    <i>
      <x v="12"/>
    </i>
    <i>
      <x v="11"/>
    </i>
    <i>
      <x v="7"/>
    </i>
    <i>
      <x v="22"/>
    </i>
    <i>
      <x/>
    </i>
    <i>
      <x v="3"/>
    </i>
    <i>
      <x v="5"/>
    </i>
    <i>
      <x v="1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3">
    <format dxfId="14">
      <pivotArea dataOnly="0" labelOnly="1" fieldPosition="0">
        <references count="1">
          <reference field="6" count="1">
            <x v="0"/>
          </reference>
        </references>
      </pivotArea>
    </format>
    <format dxfId="13">
      <pivotArea dataOnly="0" labelOnly="1" fieldPosition="0">
        <references count="1">
          <reference field="6" count="3">
            <x v="1"/>
            <x v="2"/>
            <x v="3"/>
          </reference>
        </references>
      </pivotArea>
    </format>
    <format dxfId="12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50AB2-7CC9-7744-BAFA-931448E544AB}" name="PivotTable11" cacheId="1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formats count="2"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opLeftCell="B1" zoomScaleNormal="100" workbookViewId="0">
      <selection activeCell="V4" sqref="V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  <col min="19" max="19" width="12.66406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  <c r="U1" s="1" t="s">
        <v>2073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 t="shared" ref="S2:S65" si="1">((($L2/60)/60)/24)+DATE(1970,1,1)</f>
        <v>42336.25</v>
      </c>
      <c r="T2" s="10">
        <f t="shared" ref="T2:T65" si="2">((($M2/60)/60)/24)+DATE(1970,1,1)</f>
        <v>42353.25</v>
      </c>
      <c r="U2" s="5">
        <f t="shared" ref="U2:U65" si="3">(T2-S2)/30</f>
        <v>0.56666666666666665</v>
      </c>
      <c r="V2" s="5">
        <f>AVERAGE(U2:U1001)</f>
        <v>0.5132194444444439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6">
        <f t="shared" ref="I3:I66" si="4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2039</v>
      </c>
      <c r="R3" t="s">
        <v>2040</v>
      </c>
      <c r="S3" s="10">
        <f t="shared" si="1"/>
        <v>41870.208333333336</v>
      </c>
      <c r="T3" s="10">
        <f t="shared" si="2"/>
        <v>41872.208333333336</v>
      </c>
      <c r="U3" s="5">
        <f t="shared" si="3"/>
        <v>6.6666666666666666E-2</v>
      </c>
      <c r="V3" s="5">
        <f>MAX(U2:U10010)</f>
        <v>1.9666666666666666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4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2044</v>
      </c>
      <c r="R4" t="s">
        <v>2047</v>
      </c>
      <c r="S4" s="10">
        <f t="shared" si="1"/>
        <v>41595.25</v>
      </c>
      <c r="T4" s="10">
        <f t="shared" si="2"/>
        <v>41597.25</v>
      </c>
      <c r="U4" s="5">
        <f t="shared" si="3"/>
        <v>6.6666666666666666E-2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2039</v>
      </c>
      <c r="R5" t="s">
        <v>2040</v>
      </c>
      <c r="S5" s="10">
        <f t="shared" si="1"/>
        <v>43688.208333333328</v>
      </c>
      <c r="T5" s="10">
        <f t="shared" si="2"/>
        <v>43728.208333333328</v>
      </c>
      <c r="U5" s="5">
        <f t="shared" si="3"/>
        <v>1.3333333333333333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10">
        <f t="shared" si="1"/>
        <v>43485.25</v>
      </c>
      <c r="T6" s="10">
        <f t="shared" si="2"/>
        <v>43489.25</v>
      </c>
      <c r="U6" s="5">
        <f t="shared" si="3"/>
        <v>0.13333333333333333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10">
        <f t="shared" si="1"/>
        <v>41149.208333333336</v>
      </c>
      <c r="T7" s="10">
        <f t="shared" si="2"/>
        <v>41160.208333333336</v>
      </c>
      <c r="U7" s="5">
        <f t="shared" si="3"/>
        <v>0.36666666666666664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2035</v>
      </c>
      <c r="R8" t="s">
        <v>2036</v>
      </c>
      <c r="S8" s="10">
        <f t="shared" si="1"/>
        <v>42991.208333333328</v>
      </c>
      <c r="T8" s="10">
        <f t="shared" si="2"/>
        <v>42992.208333333328</v>
      </c>
      <c r="U8" s="5">
        <f t="shared" si="3"/>
        <v>3.3333333333333333E-2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10">
        <f t="shared" si="1"/>
        <v>42229.208333333328</v>
      </c>
      <c r="T9" s="10">
        <f t="shared" si="2"/>
        <v>42231.208333333328</v>
      </c>
      <c r="U9" s="5">
        <f t="shared" si="3"/>
        <v>6.6666666666666666E-2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10">
        <f t="shared" si="1"/>
        <v>40399.208333333336</v>
      </c>
      <c r="T10" s="10">
        <f t="shared" si="2"/>
        <v>40401.208333333336</v>
      </c>
      <c r="U10" s="5">
        <f t="shared" si="3"/>
        <v>6.6666666666666666E-2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2039</v>
      </c>
      <c r="R11" t="s">
        <v>2041</v>
      </c>
      <c r="S11" s="10">
        <f t="shared" si="1"/>
        <v>41536.208333333336</v>
      </c>
      <c r="T11" s="10">
        <f t="shared" si="2"/>
        <v>41585.25</v>
      </c>
      <c r="U11" s="5">
        <f t="shared" si="3"/>
        <v>1.6347222222221414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2035</v>
      </c>
      <c r="R12" t="s">
        <v>2042</v>
      </c>
      <c r="S12" s="10">
        <f t="shared" si="1"/>
        <v>40404.208333333336</v>
      </c>
      <c r="T12" s="10">
        <f t="shared" si="2"/>
        <v>40452.208333333336</v>
      </c>
      <c r="U12" s="5">
        <f t="shared" si="3"/>
        <v>1.6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10">
        <f t="shared" si="1"/>
        <v>40442.208333333336</v>
      </c>
      <c r="T13" s="10">
        <f t="shared" si="2"/>
        <v>40448.208333333336</v>
      </c>
      <c r="U13" s="5">
        <f t="shared" si="3"/>
        <v>0.2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2035</v>
      </c>
      <c r="R14" t="s">
        <v>2042</v>
      </c>
      <c r="S14" s="10">
        <f t="shared" si="1"/>
        <v>43760.208333333328</v>
      </c>
      <c r="T14" s="10">
        <f t="shared" si="2"/>
        <v>43768.208333333328</v>
      </c>
      <c r="U14" s="5">
        <f t="shared" si="3"/>
        <v>0.26666666666666666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2039</v>
      </c>
      <c r="R15" t="s">
        <v>2043</v>
      </c>
      <c r="S15" s="10">
        <f t="shared" si="1"/>
        <v>42532.208333333328</v>
      </c>
      <c r="T15" s="10">
        <f t="shared" si="2"/>
        <v>42544.208333333328</v>
      </c>
      <c r="U15" s="5">
        <f t="shared" si="3"/>
        <v>0.4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2039</v>
      </c>
      <c r="R16" t="s">
        <v>2043</v>
      </c>
      <c r="S16" s="10">
        <f t="shared" si="1"/>
        <v>40974.25</v>
      </c>
      <c r="T16" s="10">
        <f t="shared" si="2"/>
        <v>41001.208333333336</v>
      </c>
      <c r="U16" s="5">
        <f t="shared" si="3"/>
        <v>0.89861111111119196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2044</v>
      </c>
      <c r="R17" t="s">
        <v>2045</v>
      </c>
      <c r="S17" s="10">
        <f t="shared" si="1"/>
        <v>43809.25</v>
      </c>
      <c r="T17" s="10">
        <f t="shared" si="2"/>
        <v>43813.25</v>
      </c>
      <c r="U17" s="5">
        <f t="shared" si="3"/>
        <v>0.13333333333333333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2055</v>
      </c>
      <c r="R18" t="s">
        <v>2056</v>
      </c>
      <c r="S18" s="10">
        <f t="shared" si="1"/>
        <v>41661.25</v>
      </c>
      <c r="T18" s="10">
        <f t="shared" si="2"/>
        <v>41683.25</v>
      </c>
      <c r="U18" s="5">
        <f t="shared" si="3"/>
        <v>0.73333333333333328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2035</v>
      </c>
      <c r="R19" t="s">
        <v>2048</v>
      </c>
      <c r="S19" s="10">
        <f t="shared" si="1"/>
        <v>40555.25</v>
      </c>
      <c r="T19" s="10">
        <f t="shared" si="2"/>
        <v>40556.25</v>
      </c>
      <c r="U19" s="5">
        <f t="shared" si="3"/>
        <v>3.3333333333333333E-2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10">
        <f t="shared" si="1"/>
        <v>43351.208333333328</v>
      </c>
      <c r="T20" s="10">
        <f t="shared" si="2"/>
        <v>43359.208333333328</v>
      </c>
      <c r="U20" s="5">
        <f t="shared" si="3"/>
        <v>0.26666666666666666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10">
        <f t="shared" si="1"/>
        <v>43528.25</v>
      </c>
      <c r="T21" s="10">
        <f t="shared" si="2"/>
        <v>43549.208333333328</v>
      </c>
      <c r="U21" s="5">
        <f t="shared" si="3"/>
        <v>0.69861111111094942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2035</v>
      </c>
      <c r="R22" t="s">
        <v>2042</v>
      </c>
      <c r="S22" s="10">
        <f t="shared" si="1"/>
        <v>41848.208333333336</v>
      </c>
      <c r="T22" s="10">
        <f t="shared" si="2"/>
        <v>41848.208333333336</v>
      </c>
      <c r="U22" s="5">
        <f t="shared" si="3"/>
        <v>0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10">
        <f t="shared" si="1"/>
        <v>40770.208333333336</v>
      </c>
      <c r="T23" s="10">
        <f t="shared" si="2"/>
        <v>40804.208333333336</v>
      </c>
      <c r="U23" s="5">
        <f t="shared" si="3"/>
        <v>1.1333333333333333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10">
        <f t="shared" si="1"/>
        <v>43193.208333333328</v>
      </c>
      <c r="T24" s="10">
        <f t="shared" si="2"/>
        <v>43208.208333333328</v>
      </c>
      <c r="U24" s="5">
        <f t="shared" si="3"/>
        <v>0.5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2035</v>
      </c>
      <c r="R25" t="s">
        <v>2036</v>
      </c>
      <c r="S25" s="10">
        <f t="shared" si="1"/>
        <v>43510.25</v>
      </c>
      <c r="T25" s="10">
        <f t="shared" si="2"/>
        <v>43563.208333333328</v>
      </c>
      <c r="U25" s="5">
        <f t="shared" si="3"/>
        <v>1.7652777777776161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2044</v>
      </c>
      <c r="R26" t="s">
        <v>2045</v>
      </c>
      <c r="S26" s="10">
        <f t="shared" si="1"/>
        <v>41811.208333333336</v>
      </c>
      <c r="T26" s="10">
        <f t="shared" si="2"/>
        <v>41813.208333333336</v>
      </c>
      <c r="U26" s="5">
        <f t="shared" si="3"/>
        <v>6.6666666666666666E-2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10">
        <f t="shared" si="1"/>
        <v>40681.208333333336</v>
      </c>
      <c r="T27" s="10">
        <f t="shared" si="2"/>
        <v>40701.208333333336</v>
      </c>
      <c r="U27" s="5">
        <f t="shared" si="3"/>
        <v>0.66666666666666663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10">
        <f t="shared" si="1"/>
        <v>43312.208333333328</v>
      </c>
      <c r="T28" s="10">
        <f t="shared" si="2"/>
        <v>43339.208333333328</v>
      </c>
      <c r="U28" s="5">
        <f t="shared" si="3"/>
        <v>0.9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2039</v>
      </c>
      <c r="R29" t="s">
        <v>2040</v>
      </c>
      <c r="S29" s="10">
        <f t="shared" si="1"/>
        <v>42280.208333333328</v>
      </c>
      <c r="T29" s="10">
        <f t="shared" si="2"/>
        <v>42288.208333333328</v>
      </c>
      <c r="U29" s="5">
        <f t="shared" si="3"/>
        <v>0.26666666666666666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10">
        <f t="shared" si="1"/>
        <v>40218.25</v>
      </c>
      <c r="T30" s="10">
        <f t="shared" si="2"/>
        <v>40241.25</v>
      </c>
      <c r="U30" s="5">
        <f t="shared" si="3"/>
        <v>0.76666666666666672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2035</v>
      </c>
      <c r="R31" t="s">
        <v>2059</v>
      </c>
      <c r="S31" s="10">
        <f t="shared" si="1"/>
        <v>43301.208333333328</v>
      </c>
      <c r="T31" s="10">
        <f t="shared" si="2"/>
        <v>43341.208333333328</v>
      </c>
      <c r="U31" s="5">
        <f t="shared" si="3"/>
        <v>1.3333333333333333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2035</v>
      </c>
      <c r="R32" t="s">
        <v>2048</v>
      </c>
      <c r="S32" s="10">
        <f t="shared" si="1"/>
        <v>43609.208333333328</v>
      </c>
      <c r="T32" s="10">
        <f t="shared" si="2"/>
        <v>43614.208333333328</v>
      </c>
      <c r="U32" s="5">
        <f t="shared" si="3"/>
        <v>0.16666666666666666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10">
        <f t="shared" si="1"/>
        <v>42374.25</v>
      </c>
      <c r="T33" s="10">
        <f t="shared" si="2"/>
        <v>42402.25</v>
      </c>
      <c r="U33" s="5">
        <f t="shared" si="3"/>
        <v>0.93333333333333335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2035</v>
      </c>
      <c r="R34" t="s">
        <v>2036</v>
      </c>
      <c r="S34" s="10">
        <f t="shared" si="1"/>
        <v>43110.25</v>
      </c>
      <c r="T34" s="10">
        <f t="shared" si="2"/>
        <v>43137.25</v>
      </c>
      <c r="U34" s="5">
        <f t="shared" si="3"/>
        <v>0.9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10">
        <f t="shared" si="1"/>
        <v>41917.208333333336</v>
      </c>
      <c r="T35" s="10">
        <f t="shared" si="2"/>
        <v>41954.25</v>
      </c>
      <c r="U35" s="5">
        <f t="shared" si="3"/>
        <v>1.2347222222221415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2035</v>
      </c>
      <c r="R36" t="s">
        <v>2036</v>
      </c>
      <c r="S36" s="10">
        <f t="shared" si="1"/>
        <v>42817.208333333328</v>
      </c>
      <c r="T36" s="10">
        <f t="shared" si="2"/>
        <v>42822.208333333328</v>
      </c>
      <c r="U36" s="5">
        <f t="shared" si="3"/>
        <v>0.16666666666666666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2035</v>
      </c>
      <c r="R37" t="s">
        <v>2042</v>
      </c>
      <c r="S37" s="10">
        <f t="shared" si="1"/>
        <v>43484.25</v>
      </c>
      <c r="T37" s="10">
        <f t="shared" si="2"/>
        <v>43526.25</v>
      </c>
      <c r="U37" s="5">
        <f t="shared" si="3"/>
        <v>1.4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10">
        <f t="shared" si="1"/>
        <v>40600.25</v>
      </c>
      <c r="T38" s="10">
        <f t="shared" si="2"/>
        <v>40625.208333333336</v>
      </c>
      <c r="U38" s="5">
        <f t="shared" si="3"/>
        <v>0.83194444444452531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2055</v>
      </c>
      <c r="R39" t="s">
        <v>2061</v>
      </c>
      <c r="S39" s="10">
        <f t="shared" si="1"/>
        <v>43744.208333333328</v>
      </c>
      <c r="T39" s="10">
        <f t="shared" si="2"/>
        <v>43777.25</v>
      </c>
      <c r="U39" s="5">
        <f t="shared" si="3"/>
        <v>1.1013888888890506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2051</v>
      </c>
      <c r="R40" t="s">
        <v>2052</v>
      </c>
      <c r="S40" s="10">
        <f t="shared" si="1"/>
        <v>40469.208333333336</v>
      </c>
      <c r="T40" s="10">
        <f t="shared" si="2"/>
        <v>40474.208333333336</v>
      </c>
      <c r="U40" s="5">
        <f t="shared" si="3"/>
        <v>0.16666666666666666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10">
        <f t="shared" si="1"/>
        <v>41330.25</v>
      </c>
      <c r="T41" s="10">
        <f t="shared" si="2"/>
        <v>41344.208333333336</v>
      </c>
      <c r="U41" s="5">
        <f t="shared" si="3"/>
        <v>0.46527777777785861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2044</v>
      </c>
      <c r="R42" t="s">
        <v>2045</v>
      </c>
      <c r="S42" s="10">
        <f t="shared" si="1"/>
        <v>40334.208333333336</v>
      </c>
      <c r="T42" s="10">
        <f t="shared" si="2"/>
        <v>40353.208333333336</v>
      </c>
      <c r="U42" s="5">
        <f t="shared" si="3"/>
        <v>0.6333333333333333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2039</v>
      </c>
      <c r="R43" t="s">
        <v>2040</v>
      </c>
      <c r="S43" s="10">
        <f t="shared" si="1"/>
        <v>41156.208333333336</v>
      </c>
      <c r="T43" s="10">
        <f t="shared" si="2"/>
        <v>41182.208333333336</v>
      </c>
      <c r="U43" s="5">
        <f t="shared" si="3"/>
        <v>0.8666666666666667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1"/>
        <v>40728.208333333336</v>
      </c>
      <c r="T44" s="10">
        <f t="shared" si="2"/>
        <v>40737.208333333336</v>
      </c>
      <c r="U44" s="5">
        <f t="shared" si="3"/>
        <v>0.3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2055</v>
      </c>
      <c r="R45" t="s">
        <v>2064</v>
      </c>
      <c r="S45" s="10">
        <f t="shared" si="1"/>
        <v>41844.208333333336</v>
      </c>
      <c r="T45" s="10">
        <f t="shared" si="2"/>
        <v>41860.208333333336</v>
      </c>
      <c r="U45" s="5">
        <f t="shared" si="3"/>
        <v>0.53333333333333333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2055</v>
      </c>
      <c r="R46" t="s">
        <v>2061</v>
      </c>
      <c r="S46" s="10">
        <f t="shared" si="1"/>
        <v>43541.208333333328</v>
      </c>
      <c r="T46" s="10">
        <f t="shared" si="2"/>
        <v>43542.208333333328</v>
      </c>
      <c r="U46" s="5">
        <f t="shared" si="3"/>
        <v>3.3333333333333333E-2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10">
        <f t="shared" si="1"/>
        <v>42676.208333333328</v>
      </c>
      <c r="T47" s="10">
        <f t="shared" si="2"/>
        <v>42691.25</v>
      </c>
      <c r="U47" s="5">
        <f t="shared" si="3"/>
        <v>0.50138888888905053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2039</v>
      </c>
      <c r="R48" t="s">
        <v>2040</v>
      </c>
      <c r="S48" s="10">
        <f t="shared" si="1"/>
        <v>40367.208333333336</v>
      </c>
      <c r="T48" s="10">
        <f t="shared" si="2"/>
        <v>40390.208333333336</v>
      </c>
      <c r="U48" s="5">
        <f t="shared" si="3"/>
        <v>0.76666666666666672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10">
        <f t="shared" si="1"/>
        <v>41727.208333333336</v>
      </c>
      <c r="T49" s="10">
        <f t="shared" si="2"/>
        <v>41757.208333333336</v>
      </c>
      <c r="U49" s="5">
        <f t="shared" si="3"/>
        <v>1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10">
        <f t="shared" si="1"/>
        <v>42180.208333333328</v>
      </c>
      <c r="T50" s="10">
        <f t="shared" si="2"/>
        <v>42192.208333333328</v>
      </c>
      <c r="U50" s="5">
        <f t="shared" si="3"/>
        <v>0.4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2039</v>
      </c>
      <c r="R51" t="s">
        <v>2040</v>
      </c>
      <c r="S51" s="10">
        <f t="shared" si="1"/>
        <v>43758.208333333328</v>
      </c>
      <c r="T51" s="10">
        <f t="shared" si="2"/>
        <v>43803.25</v>
      </c>
      <c r="U51" s="5">
        <f t="shared" si="3"/>
        <v>1.5013888888890505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2039</v>
      </c>
      <c r="R52" t="s">
        <v>2057</v>
      </c>
      <c r="S52" s="10">
        <f t="shared" si="1"/>
        <v>41487.208333333336</v>
      </c>
      <c r="T52" s="10">
        <f t="shared" si="2"/>
        <v>41515.208333333336</v>
      </c>
      <c r="U52" s="5">
        <f t="shared" si="3"/>
        <v>0.93333333333333335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2044</v>
      </c>
      <c r="R53" t="s">
        <v>2045</v>
      </c>
      <c r="S53" s="10">
        <f t="shared" si="1"/>
        <v>40995.208333333336</v>
      </c>
      <c r="T53" s="10">
        <f t="shared" si="2"/>
        <v>41011.208333333336</v>
      </c>
      <c r="U53" s="5">
        <f t="shared" si="3"/>
        <v>0.53333333333333333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10">
        <f t="shared" si="1"/>
        <v>40436.208333333336</v>
      </c>
      <c r="T54" s="10">
        <f t="shared" si="2"/>
        <v>40440.208333333336</v>
      </c>
      <c r="U54" s="5">
        <f t="shared" si="3"/>
        <v>0.13333333333333333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2035</v>
      </c>
      <c r="R55" t="s">
        <v>2042</v>
      </c>
      <c r="S55" s="10">
        <f t="shared" si="1"/>
        <v>41779.208333333336</v>
      </c>
      <c r="T55" s="10">
        <f t="shared" si="2"/>
        <v>41818.208333333336</v>
      </c>
      <c r="U55" s="5">
        <f t="shared" si="3"/>
        <v>1.3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2044</v>
      </c>
      <c r="R56" t="s">
        <v>2045</v>
      </c>
      <c r="S56" s="10">
        <f t="shared" si="1"/>
        <v>43170.25</v>
      </c>
      <c r="T56" s="10">
        <f t="shared" si="2"/>
        <v>43176.208333333328</v>
      </c>
      <c r="U56" s="5">
        <f t="shared" si="3"/>
        <v>0.19861111111094942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2039</v>
      </c>
      <c r="R57" t="s">
        <v>2058</v>
      </c>
      <c r="S57" s="10">
        <f t="shared" si="1"/>
        <v>43311.208333333328</v>
      </c>
      <c r="T57" s="10">
        <f t="shared" si="2"/>
        <v>43316.208333333328</v>
      </c>
      <c r="U57" s="5">
        <f t="shared" si="3"/>
        <v>0.16666666666666666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2044</v>
      </c>
      <c r="R58" t="s">
        <v>2045</v>
      </c>
      <c r="S58" s="10">
        <f t="shared" si="1"/>
        <v>42014.25</v>
      </c>
      <c r="T58" s="10">
        <f t="shared" si="2"/>
        <v>42021.25</v>
      </c>
      <c r="U58" s="5">
        <f t="shared" si="3"/>
        <v>0.23333333333333334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10">
        <f t="shared" si="1"/>
        <v>42979.208333333328</v>
      </c>
      <c r="T59" s="10">
        <f t="shared" si="2"/>
        <v>42991.208333333328</v>
      </c>
      <c r="U59" s="5">
        <f t="shared" si="3"/>
        <v>0.4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10">
        <f t="shared" si="1"/>
        <v>42268.208333333328</v>
      </c>
      <c r="T60" s="10">
        <f t="shared" si="2"/>
        <v>42281.208333333328</v>
      </c>
      <c r="U60" s="5">
        <f t="shared" si="3"/>
        <v>0.43333333333333335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10">
        <f t="shared" si="1"/>
        <v>42898.208333333328</v>
      </c>
      <c r="T61" s="10">
        <f t="shared" si="2"/>
        <v>42913.208333333328</v>
      </c>
      <c r="U61" s="5">
        <f t="shared" si="3"/>
        <v>0.5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10">
        <f t="shared" si="1"/>
        <v>41107.208333333336</v>
      </c>
      <c r="T62" s="10">
        <f t="shared" si="2"/>
        <v>41110.208333333336</v>
      </c>
      <c r="U62" s="5">
        <f t="shared" si="3"/>
        <v>0.1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10">
        <f t="shared" si="1"/>
        <v>40595.25</v>
      </c>
      <c r="T63" s="10">
        <f t="shared" si="2"/>
        <v>40635.208333333336</v>
      </c>
      <c r="U63" s="5">
        <f t="shared" si="3"/>
        <v>1.3319444444445252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2044</v>
      </c>
      <c r="R64" t="s">
        <v>2047</v>
      </c>
      <c r="S64" s="10">
        <f t="shared" si="1"/>
        <v>42160.208333333328</v>
      </c>
      <c r="T64" s="10">
        <f t="shared" si="2"/>
        <v>42161.208333333328</v>
      </c>
      <c r="U64" s="5">
        <f t="shared" si="3"/>
        <v>3.3333333333333333E-2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10">
        <f t="shared" si="1"/>
        <v>42853.208333333328</v>
      </c>
      <c r="T65" s="10">
        <f t="shared" si="2"/>
        <v>42859.208333333328</v>
      </c>
      <c r="U65" s="5">
        <f t="shared" si="3"/>
        <v>0.2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5">E66/D66</f>
        <v>0.97642857142857142</v>
      </c>
      <c r="G66" t="s">
        <v>14</v>
      </c>
      <c r="H66">
        <v>38</v>
      </c>
      <c r="I66" s="6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2044</v>
      </c>
      <c r="R66" t="s">
        <v>2047</v>
      </c>
      <c r="S66" s="10">
        <f t="shared" ref="S66:S129" si="6">((($L66/60)/60)/24)+DATE(1970,1,1)</f>
        <v>43283.208333333328</v>
      </c>
      <c r="T66" s="10">
        <f t="shared" ref="T66:T129" si="7">((($M66/60)/60)/24)+DATE(1970,1,1)</f>
        <v>43298.208333333328</v>
      </c>
      <c r="U66" s="5">
        <f t="shared" ref="U66:U129" si="8">(T66-S66)/30</f>
        <v>0.5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5"/>
        <v>2.3614754098360655</v>
      </c>
      <c r="G67" t="s">
        <v>20</v>
      </c>
      <c r="H67">
        <v>236</v>
      </c>
      <c r="I67" s="6">
        <f t="shared" ref="I67:I130" si="9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10">
        <f t="shared" si="6"/>
        <v>40570.25</v>
      </c>
      <c r="T67" s="10">
        <f t="shared" si="7"/>
        <v>40577.25</v>
      </c>
      <c r="U67" s="5">
        <f t="shared" si="8"/>
        <v>0.23333333333333334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6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10">
        <f t="shared" si="6"/>
        <v>42102.208333333328</v>
      </c>
      <c r="T68" s="10">
        <f t="shared" si="7"/>
        <v>42107.208333333328</v>
      </c>
      <c r="U68" s="5">
        <f t="shared" si="8"/>
        <v>0.16666666666666666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6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2044</v>
      </c>
      <c r="R69" t="s">
        <v>2045</v>
      </c>
      <c r="S69" s="10">
        <f t="shared" si="6"/>
        <v>40203.25</v>
      </c>
      <c r="T69" s="10">
        <f t="shared" si="7"/>
        <v>40208.25</v>
      </c>
      <c r="U69" s="5">
        <f t="shared" si="8"/>
        <v>0.16666666666666666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6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10">
        <f t="shared" si="6"/>
        <v>42943.208333333328</v>
      </c>
      <c r="T70" s="10">
        <f t="shared" si="7"/>
        <v>42990.208333333328</v>
      </c>
      <c r="U70" s="5">
        <f t="shared" si="8"/>
        <v>1.5666666666666667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6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10">
        <f t="shared" si="6"/>
        <v>40531.25</v>
      </c>
      <c r="T71" s="10">
        <f t="shared" si="7"/>
        <v>40565.25</v>
      </c>
      <c r="U71" s="5">
        <f t="shared" si="8"/>
        <v>1.1333333333333333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6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10">
        <f t="shared" si="6"/>
        <v>40484.208333333336</v>
      </c>
      <c r="T72" s="10">
        <f t="shared" si="7"/>
        <v>40533.25</v>
      </c>
      <c r="U72" s="5">
        <f t="shared" si="8"/>
        <v>1.6347222222221414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6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10">
        <f t="shared" si="6"/>
        <v>43799.25</v>
      </c>
      <c r="T73" s="10">
        <f t="shared" si="7"/>
        <v>43803.25</v>
      </c>
      <c r="U73" s="5">
        <f t="shared" si="8"/>
        <v>0.13333333333333333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6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2035</v>
      </c>
      <c r="R74" t="s">
        <v>2048</v>
      </c>
      <c r="S74" s="10">
        <f t="shared" si="6"/>
        <v>42186.208333333328</v>
      </c>
      <c r="T74" s="10">
        <f t="shared" si="7"/>
        <v>42222.208333333328</v>
      </c>
      <c r="U74" s="5">
        <f t="shared" si="8"/>
        <v>1.2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6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2039</v>
      </c>
      <c r="R75" t="s">
        <v>2058</v>
      </c>
      <c r="S75" s="10">
        <f t="shared" si="6"/>
        <v>42701.25</v>
      </c>
      <c r="T75" s="10">
        <f t="shared" si="7"/>
        <v>42704.25</v>
      </c>
      <c r="U75" s="5">
        <f t="shared" si="8"/>
        <v>0.1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6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2039</v>
      </c>
      <c r="R76" t="s">
        <v>2057</v>
      </c>
      <c r="S76" s="10">
        <f t="shared" si="6"/>
        <v>42456.208333333328</v>
      </c>
      <c r="T76" s="10">
        <f t="shared" si="7"/>
        <v>42457.208333333328</v>
      </c>
      <c r="U76" s="5">
        <f t="shared" si="8"/>
        <v>3.3333333333333333E-2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6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2051</v>
      </c>
      <c r="R77" t="s">
        <v>2052</v>
      </c>
      <c r="S77" s="10">
        <f t="shared" si="6"/>
        <v>43296.208333333328</v>
      </c>
      <c r="T77" s="10">
        <f t="shared" si="7"/>
        <v>43304.208333333328</v>
      </c>
      <c r="U77" s="5">
        <f t="shared" si="8"/>
        <v>0.26666666666666666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6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10">
        <f t="shared" si="6"/>
        <v>42027.25</v>
      </c>
      <c r="T78" s="10">
        <f t="shared" si="7"/>
        <v>42076.208333333328</v>
      </c>
      <c r="U78" s="5">
        <f t="shared" si="8"/>
        <v>1.6319444444442828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6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2035</v>
      </c>
      <c r="R79" t="s">
        <v>2048</v>
      </c>
      <c r="S79" s="10">
        <f t="shared" si="6"/>
        <v>40448.208333333336</v>
      </c>
      <c r="T79" s="10">
        <f t="shared" si="7"/>
        <v>40462.208333333336</v>
      </c>
      <c r="U79" s="5">
        <f t="shared" si="8"/>
        <v>0.46666666666666667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6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2055</v>
      </c>
      <c r="R80" t="s">
        <v>2060</v>
      </c>
      <c r="S80" s="10">
        <f t="shared" si="6"/>
        <v>43206.208333333328</v>
      </c>
      <c r="T80" s="10">
        <f t="shared" si="7"/>
        <v>43207.208333333328</v>
      </c>
      <c r="U80" s="5">
        <f t="shared" si="8"/>
        <v>3.3333333333333333E-2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6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10">
        <f t="shared" si="6"/>
        <v>43267.208333333328</v>
      </c>
      <c r="T81" s="10">
        <f t="shared" si="7"/>
        <v>43272.208333333328</v>
      </c>
      <c r="U81" s="5">
        <f t="shared" si="8"/>
        <v>0.16666666666666666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6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10">
        <f t="shared" si="6"/>
        <v>42976.208333333328</v>
      </c>
      <c r="T82" s="10">
        <f t="shared" si="7"/>
        <v>43006.208333333328</v>
      </c>
      <c r="U82" s="5">
        <f t="shared" si="8"/>
        <v>1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6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2039</v>
      </c>
      <c r="R83" t="s">
        <v>2040</v>
      </c>
      <c r="S83" s="10">
        <f t="shared" si="6"/>
        <v>43062.25</v>
      </c>
      <c r="T83" s="10">
        <f t="shared" si="7"/>
        <v>43087.25</v>
      </c>
      <c r="U83" s="5">
        <f t="shared" si="8"/>
        <v>0.83333333333333337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6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10">
        <f t="shared" si="6"/>
        <v>43482.25</v>
      </c>
      <c r="T84" s="10">
        <f t="shared" si="7"/>
        <v>43489.25</v>
      </c>
      <c r="U84" s="5">
        <f t="shared" si="8"/>
        <v>0.23333333333333334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6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2039</v>
      </c>
      <c r="R85" t="s">
        <v>2041</v>
      </c>
      <c r="S85" s="10">
        <f t="shared" si="6"/>
        <v>42579.208333333328</v>
      </c>
      <c r="T85" s="10">
        <f t="shared" si="7"/>
        <v>42601.208333333328</v>
      </c>
      <c r="U85" s="5">
        <f t="shared" si="8"/>
        <v>0.73333333333333328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6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2044</v>
      </c>
      <c r="R86" t="s">
        <v>2045</v>
      </c>
      <c r="S86" s="10">
        <f t="shared" si="6"/>
        <v>41118.208333333336</v>
      </c>
      <c r="T86" s="10">
        <f t="shared" si="7"/>
        <v>41128.208333333336</v>
      </c>
      <c r="U86" s="5">
        <f t="shared" si="8"/>
        <v>0.33333333333333331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6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2039</v>
      </c>
      <c r="R87" t="s">
        <v>2043</v>
      </c>
      <c r="S87" s="10">
        <f t="shared" si="6"/>
        <v>40797.208333333336</v>
      </c>
      <c r="T87" s="10">
        <f t="shared" si="7"/>
        <v>40805.208333333336</v>
      </c>
      <c r="U87" s="5">
        <f t="shared" si="8"/>
        <v>0.26666666666666666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6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10">
        <f t="shared" si="6"/>
        <v>42128.208333333328</v>
      </c>
      <c r="T88" s="10">
        <f t="shared" si="7"/>
        <v>42141.208333333328</v>
      </c>
      <c r="U88" s="5">
        <f t="shared" si="8"/>
        <v>0.43333333333333335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6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2039</v>
      </c>
      <c r="R89" t="s">
        <v>2040</v>
      </c>
      <c r="S89" s="10">
        <f t="shared" si="6"/>
        <v>40610.25</v>
      </c>
      <c r="T89" s="10">
        <f t="shared" si="7"/>
        <v>40621.208333333336</v>
      </c>
      <c r="U89" s="5">
        <f t="shared" si="8"/>
        <v>0.36527777777785864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6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2055</v>
      </c>
      <c r="R90" t="s">
        <v>2060</v>
      </c>
      <c r="S90" s="10">
        <f t="shared" si="6"/>
        <v>42110.208333333328</v>
      </c>
      <c r="T90" s="10">
        <f t="shared" si="7"/>
        <v>42132.208333333328</v>
      </c>
      <c r="U90" s="5">
        <f t="shared" si="8"/>
        <v>0.73333333333333328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6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10">
        <f t="shared" si="6"/>
        <v>40283.208333333336</v>
      </c>
      <c r="T91" s="10">
        <f t="shared" si="7"/>
        <v>40285.208333333336</v>
      </c>
      <c r="U91" s="5">
        <f t="shared" si="8"/>
        <v>6.6666666666666666E-2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6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10">
        <f t="shared" si="6"/>
        <v>42425.25</v>
      </c>
      <c r="T92" s="10">
        <f t="shared" si="7"/>
        <v>42425.25</v>
      </c>
      <c r="U92" s="5">
        <f t="shared" si="8"/>
        <v>0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6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2055</v>
      </c>
      <c r="R93" t="s">
        <v>2060</v>
      </c>
      <c r="S93" s="10">
        <f t="shared" si="6"/>
        <v>42588.208333333328</v>
      </c>
      <c r="T93" s="10">
        <f t="shared" si="7"/>
        <v>42616.208333333328</v>
      </c>
      <c r="U93" s="5">
        <f t="shared" si="8"/>
        <v>0.93333333333333335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6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10">
        <f t="shared" si="6"/>
        <v>40352.208333333336</v>
      </c>
      <c r="T94" s="10">
        <f t="shared" si="7"/>
        <v>40353.208333333336</v>
      </c>
      <c r="U94" s="5">
        <f t="shared" si="8"/>
        <v>3.3333333333333333E-2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6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10">
        <f t="shared" si="6"/>
        <v>41202.208333333336</v>
      </c>
      <c r="T95" s="10">
        <f t="shared" si="7"/>
        <v>41206.208333333336</v>
      </c>
      <c r="U95" s="5">
        <f t="shared" si="8"/>
        <v>0.13333333333333333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6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2044</v>
      </c>
      <c r="R96" t="s">
        <v>2047</v>
      </c>
      <c r="S96" s="10">
        <f t="shared" si="6"/>
        <v>43562.208333333328</v>
      </c>
      <c r="T96" s="10">
        <f t="shared" si="7"/>
        <v>43573.208333333328</v>
      </c>
      <c r="U96" s="5">
        <f t="shared" si="8"/>
        <v>0.36666666666666664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6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2035</v>
      </c>
      <c r="R97" t="s">
        <v>2036</v>
      </c>
      <c r="S97" s="10">
        <f t="shared" si="6"/>
        <v>43752.208333333328</v>
      </c>
      <c r="T97" s="10">
        <f t="shared" si="7"/>
        <v>43759.208333333328</v>
      </c>
      <c r="U97" s="5">
        <f t="shared" si="8"/>
        <v>0.23333333333333334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6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10">
        <f t="shared" si="6"/>
        <v>40612.25</v>
      </c>
      <c r="T98" s="10">
        <f t="shared" si="7"/>
        <v>40625.208333333336</v>
      </c>
      <c r="U98" s="5">
        <f t="shared" si="8"/>
        <v>0.43194444444452529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6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  <c r="U99" s="5">
        <f t="shared" si="8"/>
        <v>1.8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6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10">
        <f t="shared" si="6"/>
        <v>42212.208333333328</v>
      </c>
      <c r="T100" s="10">
        <f t="shared" si="7"/>
        <v>42216.208333333328</v>
      </c>
      <c r="U100" s="5">
        <f t="shared" si="8"/>
        <v>0.13333333333333333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6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10">
        <f t="shared" si="6"/>
        <v>41968.25</v>
      </c>
      <c r="T101" s="10">
        <f t="shared" si="7"/>
        <v>41997.25</v>
      </c>
      <c r="U101" s="5">
        <f t="shared" si="8"/>
        <v>0.96666666666666667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6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10">
        <f t="shared" si="6"/>
        <v>40835.208333333336</v>
      </c>
      <c r="T102" s="10">
        <f t="shared" si="7"/>
        <v>40853.208333333336</v>
      </c>
      <c r="U102" s="5">
        <f t="shared" si="8"/>
        <v>0.6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6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2039</v>
      </c>
      <c r="R103" t="s">
        <v>2041</v>
      </c>
      <c r="S103" s="10">
        <f t="shared" si="6"/>
        <v>42056.25</v>
      </c>
      <c r="T103" s="10">
        <f t="shared" si="7"/>
        <v>42063.25</v>
      </c>
      <c r="U103" s="5">
        <f t="shared" si="8"/>
        <v>0.23333333333333334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6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2044</v>
      </c>
      <c r="R104" t="s">
        <v>2045</v>
      </c>
      <c r="S104" s="10">
        <f t="shared" si="6"/>
        <v>43234.208333333328</v>
      </c>
      <c r="T104" s="10">
        <f t="shared" si="7"/>
        <v>43241.208333333328</v>
      </c>
      <c r="U104" s="5">
        <f t="shared" si="8"/>
        <v>0.23333333333333334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6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2039</v>
      </c>
      <c r="R105" t="s">
        <v>2041</v>
      </c>
      <c r="S105" s="10">
        <f t="shared" si="6"/>
        <v>40475.208333333336</v>
      </c>
      <c r="T105" s="10">
        <f t="shared" si="7"/>
        <v>40484.208333333336</v>
      </c>
      <c r="U105" s="5">
        <f t="shared" si="8"/>
        <v>0.3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6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2039</v>
      </c>
      <c r="R106" t="s">
        <v>2043</v>
      </c>
      <c r="S106" s="10">
        <f t="shared" si="6"/>
        <v>42878.208333333328</v>
      </c>
      <c r="T106" s="10">
        <f t="shared" si="7"/>
        <v>42879.208333333328</v>
      </c>
      <c r="U106" s="5">
        <f t="shared" si="8"/>
        <v>3.3333333333333333E-2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6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2044</v>
      </c>
      <c r="R107" t="s">
        <v>2047</v>
      </c>
      <c r="S107" s="10">
        <f t="shared" si="6"/>
        <v>41366.208333333336</v>
      </c>
      <c r="T107" s="10">
        <f t="shared" si="7"/>
        <v>41384.208333333336</v>
      </c>
      <c r="U107" s="5">
        <f t="shared" si="8"/>
        <v>0.6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6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10">
        <f t="shared" si="6"/>
        <v>43716.208333333328</v>
      </c>
      <c r="T108" s="10">
        <f t="shared" si="7"/>
        <v>43721.208333333328</v>
      </c>
      <c r="U108" s="5">
        <f t="shared" si="8"/>
        <v>0.16666666666666666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6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10">
        <f t="shared" si="6"/>
        <v>43213.208333333328</v>
      </c>
      <c r="T109" s="10">
        <f t="shared" si="7"/>
        <v>43230.208333333328</v>
      </c>
      <c r="U109" s="5">
        <f t="shared" si="8"/>
        <v>0.56666666666666665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6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2035</v>
      </c>
      <c r="R110" t="s">
        <v>2036</v>
      </c>
      <c r="S110" s="10">
        <f t="shared" si="6"/>
        <v>41005.208333333336</v>
      </c>
      <c r="T110" s="10">
        <f t="shared" si="7"/>
        <v>41042.208333333336</v>
      </c>
      <c r="U110" s="5">
        <f t="shared" si="8"/>
        <v>1.2333333333333334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6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2035</v>
      </c>
      <c r="R111" t="s">
        <v>2046</v>
      </c>
      <c r="S111" s="10">
        <f t="shared" si="6"/>
        <v>41651.25</v>
      </c>
      <c r="T111" s="10">
        <f t="shared" si="7"/>
        <v>41653.25</v>
      </c>
      <c r="U111" s="5">
        <f t="shared" si="8"/>
        <v>6.6666666666666666E-2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6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  <c r="U112" s="5">
        <f t="shared" si="8"/>
        <v>0.6333333333333333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6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2055</v>
      </c>
      <c r="R113" t="s">
        <v>2064</v>
      </c>
      <c r="S113" s="10">
        <f t="shared" si="6"/>
        <v>41174.208333333336</v>
      </c>
      <c r="T113" s="10">
        <f t="shared" si="7"/>
        <v>41180.208333333336</v>
      </c>
      <c r="U113" s="5">
        <f t="shared" si="8"/>
        <v>0.2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6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2044</v>
      </c>
      <c r="R114" t="s">
        <v>2047</v>
      </c>
      <c r="S114" s="10">
        <f t="shared" si="6"/>
        <v>41875.208333333336</v>
      </c>
      <c r="T114" s="10">
        <f t="shared" si="7"/>
        <v>41890.208333333336</v>
      </c>
      <c r="U114" s="5">
        <f t="shared" si="8"/>
        <v>0.5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6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  <c r="U115" s="5">
        <f t="shared" si="8"/>
        <v>0.23333333333333334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6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2044</v>
      </c>
      <c r="R116" t="s">
        <v>2045</v>
      </c>
      <c r="S116" s="10">
        <f t="shared" si="6"/>
        <v>43564.208333333328</v>
      </c>
      <c r="T116" s="10">
        <f t="shared" si="7"/>
        <v>43565.208333333328</v>
      </c>
      <c r="U116" s="5">
        <f t="shared" si="8"/>
        <v>3.3333333333333333E-2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6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2055</v>
      </c>
      <c r="R117" t="s">
        <v>2061</v>
      </c>
      <c r="S117" s="10">
        <f t="shared" si="6"/>
        <v>43056.25</v>
      </c>
      <c r="T117" s="10">
        <f t="shared" si="7"/>
        <v>43091.25</v>
      </c>
      <c r="U117" s="5">
        <f t="shared" si="8"/>
        <v>1.1666666666666667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6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10">
        <f t="shared" si="6"/>
        <v>42265.208333333328</v>
      </c>
      <c r="T118" s="10">
        <f t="shared" si="7"/>
        <v>42266.208333333328</v>
      </c>
      <c r="U118" s="5">
        <f t="shared" si="8"/>
        <v>3.3333333333333333E-2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6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2035</v>
      </c>
      <c r="R119" t="s">
        <v>2046</v>
      </c>
      <c r="S119" s="10">
        <f t="shared" si="6"/>
        <v>40808.208333333336</v>
      </c>
      <c r="T119" s="10">
        <f t="shared" si="7"/>
        <v>40814.208333333336</v>
      </c>
      <c r="U119" s="5">
        <f t="shared" si="8"/>
        <v>0.2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6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2051</v>
      </c>
      <c r="R120" t="s">
        <v>2052</v>
      </c>
      <c r="S120" s="10">
        <f t="shared" si="6"/>
        <v>41665.25</v>
      </c>
      <c r="T120" s="10">
        <f t="shared" si="7"/>
        <v>41671.25</v>
      </c>
      <c r="U120" s="5">
        <f t="shared" si="8"/>
        <v>0.2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6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2035</v>
      </c>
      <c r="R121" t="s">
        <v>2036</v>
      </c>
      <c r="S121" s="10">
        <f t="shared" si="6"/>
        <v>41806.208333333336</v>
      </c>
      <c r="T121" s="10">
        <f t="shared" si="7"/>
        <v>41823.208333333336</v>
      </c>
      <c r="U121" s="5">
        <f t="shared" si="8"/>
        <v>0.56666666666666665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6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2062</v>
      </c>
      <c r="S122" s="10">
        <f t="shared" si="6"/>
        <v>42111.208333333328</v>
      </c>
      <c r="T122" s="10">
        <f t="shared" si="7"/>
        <v>42115.208333333328</v>
      </c>
      <c r="U122" s="5">
        <f t="shared" si="8"/>
        <v>0.13333333333333333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6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10">
        <f t="shared" si="6"/>
        <v>41917.208333333336</v>
      </c>
      <c r="T123" s="10">
        <f t="shared" si="7"/>
        <v>41930.208333333336</v>
      </c>
      <c r="U123" s="5">
        <f t="shared" si="8"/>
        <v>0.43333333333333335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6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2055</v>
      </c>
      <c r="R124" t="s">
        <v>2061</v>
      </c>
      <c r="S124" s="10">
        <f t="shared" si="6"/>
        <v>41970.25</v>
      </c>
      <c r="T124" s="10">
        <f t="shared" si="7"/>
        <v>41997.25</v>
      </c>
      <c r="U124" s="5">
        <f t="shared" si="8"/>
        <v>0.9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6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10">
        <f t="shared" si="6"/>
        <v>42332.25</v>
      </c>
      <c r="T125" s="10">
        <f t="shared" si="7"/>
        <v>42335.25</v>
      </c>
      <c r="U125" s="5">
        <f t="shared" si="8"/>
        <v>0.1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6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2051</v>
      </c>
      <c r="R126" t="s">
        <v>2052</v>
      </c>
      <c r="S126" s="10">
        <f t="shared" si="6"/>
        <v>43598.208333333328</v>
      </c>
      <c r="T126" s="10">
        <f t="shared" si="7"/>
        <v>43651.208333333328</v>
      </c>
      <c r="U126" s="5">
        <f t="shared" si="8"/>
        <v>1.7666666666666666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6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10">
        <f t="shared" si="6"/>
        <v>43362.208333333328</v>
      </c>
      <c r="T127" s="10">
        <f t="shared" si="7"/>
        <v>43366.208333333328</v>
      </c>
      <c r="U127" s="5">
        <f t="shared" si="8"/>
        <v>0.13333333333333333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6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10">
        <f t="shared" si="6"/>
        <v>42596.208333333328</v>
      </c>
      <c r="T128" s="10">
        <f t="shared" si="7"/>
        <v>42624.208333333328</v>
      </c>
      <c r="U128" s="5">
        <f t="shared" si="8"/>
        <v>0.93333333333333335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6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10">
        <f t="shared" si="6"/>
        <v>40310.208333333336</v>
      </c>
      <c r="T129" s="10">
        <f t="shared" si="7"/>
        <v>40313.208333333336</v>
      </c>
      <c r="U129" s="5">
        <f t="shared" si="8"/>
        <v>0.1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0">E130/D130</f>
        <v>0.60334277620396604</v>
      </c>
      <c r="G130" t="s">
        <v>74</v>
      </c>
      <c r="H130">
        <v>532</v>
      </c>
      <c r="I130" s="6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2039</v>
      </c>
      <c r="R130" t="s">
        <v>2040</v>
      </c>
      <c r="S130" s="10">
        <f t="shared" ref="S130:S193" si="11">((($L130/60)/60)/24)+DATE(1970,1,1)</f>
        <v>40417.208333333336</v>
      </c>
      <c r="T130" s="10">
        <f t="shared" ref="T130:T193" si="12">((($M130/60)/60)/24)+DATE(1970,1,1)</f>
        <v>40430.208333333336</v>
      </c>
      <c r="U130" s="5">
        <f t="shared" ref="U130:U193" si="13">(T130-S130)/30</f>
        <v>0.43333333333333335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0"/>
        <v>3.2026936026936029E-2</v>
      </c>
      <c r="G131" t="s">
        <v>74</v>
      </c>
      <c r="H131">
        <v>55</v>
      </c>
      <c r="I131" s="6">
        <f t="shared" ref="I131:I194" si="14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si="11"/>
        <v>42038.25</v>
      </c>
      <c r="T131" s="10">
        <f t="shared" si="12"/>
        <v>42063.25</v>
      </c>
      <c r="U131" s="5">
        <f t="shared" si="13"/>
        <v>0.83333333333333337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6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2035</v>
      </c>
      <c r="R132" t="s">
        <v>2042</v>
      </c>
      <c r="S132" s="10">
        <f t="shared" si="11"/>
        <v>40842.208333333336</v>
      </c>
      <c r="T132" s="10">
        <f t="shared" si="12"/>
        <v>40858.25</v>
      </c>
      <c r="U132" s="5">
        <f t="shared" si="13"/>
        <v>0.53472222222214139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6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2044</v>
      </c>
      <c r="R133" t="s">
        <v>2047</v>
      </c>
      <c r="S133" s="10">
        <f t="shared" si="11"/>
        <v>41607.25</v>
      </c>
      <c r="T133" s="10">
        <f t="shared" si="12"/>
        <v>41620.25</v>
      </c>
      <c r="U133" s="5">
        <f t="shared" si="13"/>
        <v>0.43333333333333335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6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10">
        <f t="shared" si="11"/>
        <v>43112.25</v>
      </c>
      <c r="T134" s="10">
        <f t="shared" si="12"/>
        <v>43128.25</v>
      </c>
      <c r="U134" s="5">
        <f t="shared" si="13"/>
        <v>0.53333333333333333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6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2039</v>
      </c>
      <c r="R135" t="s">
        <v>2065</v>
      </c>
      <c r="S135" s="10">
        <f t="shared" si="11"/>
        <v>40767.208333333336</v>
      </c>
      <c r="T135" s="10">
        <f t="shared" si="12"/>
        <v>40789.208333333336</v>
      </c>
      <c r="U135" s="5">
        <f t="shared" si="13"/>
        <v>0.73333333333333328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6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2035</v>
      </c>
      <c r="R136" t="s">
        <v>2036</v>
      </c>
      <c r="S136" s="10">
        <f t="shared" si="11"/>
        <v>40713.208333333336</v>
      </c>
      <c r="T136" s="10">
        <f t="shared" si="12"/>
        <v>40762.208333333336</v>
      </c>
      <c r="U136" s="5">
        <f t="shared" si="13"/>
        <v>1.6333333333333333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6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10">
        <f t="shared" si="11"/>
        <v>41340.25</v>
      </c>
      <c r="T137" s="10">
        <f t="shared" si="12"/>
        <v>41345.208333333336</v>
      </c>
      <c r="U137" s="5">
        <f t="shared" si="13"/>
        <v>0.16527777777785863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6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2035</v>
      </c>
      <c r="R138" t="s">
        <v>2042</v>
      </c>
      <c r="S138" s="10">
        <f t="shared" si="11"/>
        <v>41797.208333333336</v>
      </c>
      <c r="T138" s="10">
        <f t="shared" si="12"/>
        <v>41809.208333333336</v>
      </c>
      <c r="U138" s="5">
        <f t="shared" si="13"/>
        <v>0.4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6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2055</v>
      </c>
      <c r="R139" t="s">
        <v>2056</v>
      </c>
      <c r="S139" s="10">
        <f t="shared" si="11"/>
        <v>40457.208333333336</v>
      </c>
      <c r="T139" s="10">
        <f t="shared" si="12"/>
        <v>40463.208333333336</v>
      </c>
      <c r="U139" s="5">
        <f t="shared" si="13"/>
        <v>0.2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6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2062</v>
      </c>
      <c r="S140" s="10">
        <f t="shared" si="11"/>
        <v>41180.208333333336</v>
      </c>
      <c r="T140" s="10">
        <f t="shared" si="12"/>
        <v>41186.208333333336</v>
      </c>
      <c r="U140" s="5">
        <f t="shared" si="13"/>
        <v>0.2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6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2044</v>
      </c>
      <c r="R141" t="s">
        <v>2045</v>
      </c>
      <c r="S141" s="10">
        <f t="shared" si="11"/>
        <v>42115.208333333328</v>
      </c>
      <c r="T141" s="10">
        <f t="shared" si="12"/>
        <v>42131.208333333328</v>
      </c>
      <c r="U141" s="5">
        <f t="shared" si="13"/>
        <v>0.53333333333333333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6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2035</v>
      </c>
      <c r="R142" t="s">
        <v>2036</v>
      </c>
      <c r="S142" s="10">
        <f t="shared" si="11"/>
        <v>43156.25</v>
      </c>
      <c r="T142" s="10">
        <f t="shared" si="12"/>
        <v>43161.25</v>
      </c>
      <c r="U142" s="5">
        <f t="shared" si="13"/>
        <v>0.16666666666666666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6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2044</v>
      </c>
      <c r="R143" t="s">
        <v>2047</v>
      </c>
      <c r="S143" s="10">
        <f t="shared" si="11"/>
        <v>42167.208333333328</v>
      </c>
      <c r="T143" s="10">
        <f t="shared" si="12"/>
        <v>42173.208333333328</v>
      </c>
      <c r="U143" s="5">
        <f t="shared" si="13"/>
        <v>0.2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6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2044</v>
      </c>
      <c r="R144" t="s">
        <v>2047</v>
      </c>
      <c r="S144" s="10">
        <f t="shared" si="11"/>
        <v>41005.208333333336</v>
      </c>
      <c r="T144" s="10">
        <f t="shared" si="12"/>
        <v>41046.208333333336</v>
      </c>
      <c r="U144" s="5">
        <f t="shared" si="13"/>
        <v>1.3666666666666667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6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2039</v>
      </c>
      <c r="R145" t="s">
        <v>2043</v>
      </c>
      <c r="S145" s="10">
        <f t="shared" si="11"/>
        <v>40357.208333333336</v>
      </c>
      <c r="T145" s="10">
        <f t="shared" si="12"/>
        <v>40377.208333333336</v>
      </c>
      <c r="U145" s="5">
        <f t="shared" si="13"/>
        <v>0.66666666666666663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6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10">
        <f t="shared" si="11"/>
        <v>43633.208333333328</v>
      </c>
      <c r="T146" s="10">
        <f t="shared" si="12"/>
        <v>43641.208333333328</v>
      </c>
      <c r="U146" s="5">
        <f t="shared" si="13"/>
        <v>0.26666666666666666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6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2044</v>
      </c>
      <c r="R147" t="s">
        <v>2045</v>
      </c>
      <c r="S147" s="10">
        <f t="shared" si="11"/>
        <v>41889.208333333336</v>
      </c>
      <c r="T147" s="10">
        <f t="shared" si="12"/>
        <v>41894.208333333336</v>
      </c>
      <c r="U147" s="5">
        <f t="shared" si="13"/>
        <v>0.16666666666666666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6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10">
        <f t="shared" si="11"/>
        <v>40855.25</v>
      </c>
      <c r="T148" s="10">
        <f t="shared" si="12"/>
        <v>40875.25</v>
      </c>
      <c r="U148" s="5">
        <f t="shared" si="13"/>
        <v>0.66666666666666663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6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10">
        <f t="shared" si="11"/>
        <v>42534.208333333328</v>
      </c>
      <c r="T149" s="10">
        <f t="shared" si="12"/>
        <v>42540.208333333328</v>
      </c>
      <c r="U149" s="5">
        <f t="shared" si="13"/>
        <v>0.2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6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2044</v>
      </c>
      <c r="R150" t="s">
        <v>2045</v>
      </c>
      <c r="S150" s="10">
        <f t="shared" si="11"/>
        <v>42941.208333333328</v>
      </c>
      <c r="T150" s="10">
        <f t="shared" si="12"/>
        <v>42950.208333333328</v>
      </c>
      <c r="U150" s="5">
        <f t="shared" si="13"/>
        <v>0.3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6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2039</v>
      </c>
      <c r="R151" t="s">
        <v>2043</v>
      </c>
      <c r="S151" s="10">
        <f t="shared" si="11"/>
        <v>41275.25</v>
      </c>
      <c r="T151" s="10">
        <f t="shared" si="12"/>
        <v>41327.25</v>
      </c>
      <c r="U151" s="5">
        <f t="shared" si="13"/>
        <v>1.7333333333333334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6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2039</v>
      </c>
      <c r="R152" t="s">
        <v>2040</v>
      </c>
      <c r="S152" s="10">
        <f t="shared" si="11"/>
        <v>43450.25</v>
      </c>
      <c r="T152" s="10">
        <f t="shared" si="12"/>
        <v>43451.25</v>
      </c>
      <c r="U152" s="5">
        <f t="shared" si="13"/>
        <v>3.3333333333333333E-2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6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2039</v>
      </c>
      <c r="R153" t="s">
        <v>2041</v>
      </c>
      <c r="S153" s="10">
        <f t="shared" si="11"/>
        <v>41799.208333333336</v>
      </c>
      <c r="T153" s="10">
        <f t="shared" si="12"/>
        <v>41850.208333333336</v>
      </c>
      <c r="U153" s="5">
        <f t="shared" si="13"/>
        <v>1.7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6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2039</v>
      </c>
      <c r="R154" t="s">
        <v>2043</v>
      </c>
      <c r="S154" s="10">
        <f t="shared" si="11"/>
        <v>42783.25</v>
      </c>
      <c r="T154" s="10">
        <f t="shared" si="12"/>
        <v>42790.25</v>
      </c>
      <c r="U154" s="5">
        <f t="shared" si="13"/>
        <v>0.23333333333333334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6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10">
        <f t="shared" si="11"/>
        <v>41201.208333333336</v>
      </c>
      <c r="T155" s="10">
        <f t="shared" si="12"/>
        <v>41207.208333333336</v>
      </c>
      <c r="U155" s="5">
        <f t="shared" si="13"/>
        <v>0.2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6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2039</v>
      </c>
      <c r="R156" t="s">
        <v>2043</v>
      </c>
      <c r="S156" s="10">
        <f t="shared" si="11"/>
        <v>42502.208333333328</v>
      </c>
      <c r="T156" s="10">
        <f t="shared" si="12"/>
        <v>42525.208333333328</v>
      </c>
      <c r="U156" s="5">
        <f t="shared" si="13"/>
        <v>0.76666666666666672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6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10">
        <f t="shared" si="11"/>
        <v>40262.208333333336</v>
      </c>
      <c r="T157" s="10">
        <f t="shared" si="12"/>
        <v>40277.208333333336</v>
      </c>
      <c r="U157" s="5">
        <f t="shared" si="13"/>
        <v>0.5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6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2039</v>
      </c>
      <c r="R158" t="s">
        <v>2040</v>
      </c>
      <c r="S158" s="10">
        <f t="shared" si="11"/>
        <v>43743.208333333328</v>
      </c>
      <c r="T158" s="10">
        <f t="shared" si="12"/>
        <v>43767.208333333328</v>
      </c>
      <c r="U158" s="5">
        <f t="shared" si="13"/>
        <v>0.8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6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2051</v>
      </c>
      <c r="R159" t="s">
        <v>2052</v>
      </c>
      <c r="S159" s="10">
        <f t="shared" si="11"/>
        <v>41638.25</v>
      </c>
      <c r="T159" s="10">
        <f t="shared" si="12"/>
        <v>41650.25</v>
      </c>
      <c r="U159" s="5">
        <f t="shared" si="13"/>
        <v>0.4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6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2039</v>
      </c>
      <c r="R160" t="s">
        <v>2040</v>
      </c>
      <c r="S160" s="10">
        <f t="shared" si="11"/>
        <v>42346.25</v>
      </c>
      <c r="T160" s="10">
        <f t="shared" si="12"/>
        <v>42347.25</v>
      </c>
      <c r="U160" s="5">
        <f t="shared" si="13"/>
        <v>3.3333333333333333E-2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6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10">
        <f t="shared" si="11"/>
        <v>43551.208333333328</v>
      </c>
      <c r="T161" s="10">
        <f t="shared" si="12"/>
        <v>43569.208333333328</v>
      </c>
      <c r="U161" s="5">
        <f t="shared" si="13"/>
        <v>0.6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6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2044</v>
      </c>
      <c r="R162" t="s">
        <v>2045</v>
      </c>
      <c r="S162" s="10">
        <f t="shared" si="11"/>
        <v>43582.208333333328</v>
      </c>
      <c r="T162" s="10">
        <f t="shared" si="12"/>
        <v>43598.208333333328</v>
      </c>
      <c r="U162" s="5">
        <f t="shared" si="13"/>
        <v>0.53333333333333333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6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2044</v>
      </c>
      <c r="R163" t="s">
        <v>2047</v>
      </c>
      <c r="S163" s="10">
        <f t="shared" si="11"/>
        <v>42270.208333333328</v>
      </c>
      <c r="T163" s="10">
        <f t="shared" si="12"/>
        <v>42276.208333333328</v>
      </c>
      <c r="U163" s="5">
        <f t="shared" si="13"/>
        <v>0.2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6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2039</v>
      </c>
      <c r="R164" t="s">
        <v>2040</v>
      </c>
      <c r="S164" s="10">
        <f t="shared" si="11"/>
        <v>43442.25</v>
      </c>
      <c r="T164" s="10">
        <f t="shared" si="12"/>
        <v>43472.25</v>
      </c>
      <c r="U164" s="5">
        <f t="shared" si="13"/>
        <v>1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6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2051</v>
      </c>
      <c r="R165" t="s">
        <v>2052</v>
      </c>
      <c r="S165" s="10">
        <f t="shared" si="11"/>
        <v>43028.208333333328</v>
      </c>
      <c r="T165" s="10">
        <f t="shared" si="12"/>
        <v>43077.25</v>
      </c>
      <c r="U165" s="5">
        <f t="shared" si="13"/>
        <v>1.6347222222223838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6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10">
        <f t="shared" si="11"/>
        <v>43016.208333333328</v>
      </c>
      <c r="T166" s="10">
        <f t="shared" si="12"/>
        <v>43017.208333333328</v>
      </c>
      <c r="U166" s="5">
        <f t="shared" si="13"/>
        <v>3.3333333333333333E-2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6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2044</v>
      </c>
      <c r="R167" t="s">
        <v>2047</v>
      </c>
      <c r="S167" s="10">
        <f t="shared" si="11"/>
        <v>42948.208333333328</v>
      </c>
      <c r="T167" s="10">
        <f t="shared" si="12"/>
        <v>42980.208333333328</v>
      </c>
      <c r="U167" s="5">
        <f t="shared" si="13"/>
        <v>1.0666666666666667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6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2051</v>
      </c>
      <c r="R168" t="s">
        <v>2052</v>
      </c>
      <c r="S168" s="10">
        <f t="shared" si="11"/>
        <v>40534.25</v>
      </c>
      <c r="T168" s="10">
        <f t="shared" si="12"/>
        <v>40538.25</v>
      </c>
      <c r="U168" s="5">
        <f t="shared" si="13"/>
        <v>0.13333333333333333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6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10">
        <f t="shared" si="11"/>
        <v>41435.208333333336</v>
      </c>
      <c r="T169" s="10">
        <f t="shared" si="12"/>
        <v>41445.208333333336</v>
      </c>
      <c r="U169" s="5">
        <f t="shared" si="13"/>
        <v>0.33333333333333331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6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2039</v>
      </c>
      <c r="R170" t="s">
        <v>2043</v>
      </c>
      <c r="S170" s="10">
        <f t="shared" si="11"/>
        <v>43518.25</v>
      </c>
      <c r="T170" s="10">
        <f t="shared" si="12"/>
        <v>43541.208333333328</v>
      </c>
      <c r="U170" s="5">
        <f t="shared" si="13"/>
        <v>0.76527777777761608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6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2035</v>
      </c>
      <c r="R171" t="s">
        <v>2059</v>
      </c>
      <c r="S171" s="10">
        <f t="shared" si="11"/>
        <v>41077.208333333336</v>
      </c>
      <c r="T171" s="10">
        <f t="shared" si="12"/>
        <v>41105.208333333336</v>
      </c>
      <c r="U171" s="5">
        <f t="shared" si="13"/>
        <v>0.93333333333333335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6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2039</v>
      </c>
      <c r="R172" t="s">
        <v>2043</v>
      </c>
      <c r="S172" s="10">
        <f t="shared" si="11"/>
        <v>42950.208333333328</v>
      </c>
      <c r="T172" s="10">
        <f t="shared" si="12"/>
        <v>42957.208333333328</v>
      </c>
      <c r="U172" s="5">
        <f t="shared" si="13"/>
        <v>0.23333333333333334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6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2055</v>
      </c>
      <c r="R173" t="s">
        <v>2060</v>
      </c>
      <c r="S173" s="10">
        <f t="shared" si="11"/>
        <v>41718.208333333336</v>
      </c>
      <c r="T173" s="10">
        <f t="shared" si="12"/>
        <v>41740.208333333336</v>
      </c>
      <c r="U173" s="5">
        <f t="shared" si="13"/>
        <v>0.73333333333333328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6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2035</v>
      </c>
      <c r="R174" t="s">
        <v>2036</v>
      </c>
      <c r="S174" s="10">
        <f t="shared" si="11"/>
        <v>41839.208333333336</v>
      </c>
      <c r="T174" s="10">
        <f t="shared" si="12"/>
        <v>41854.208333333336</v>
      </c>
      <c r="U174" s="5">
        <f t="shared" si="13"/>
        <v>0.5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6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10">
        <f t="shared" si="11"/>
        <v>41412.208333333336</v>
      </c>
      <c r="T175" s="10">
        <f t="shared" si="12"/>
        <v>41418.208333333336</v>
      </c>
      <c r="U175" s="5">
        <f t="shared" si="13"/>
        <v>0.2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6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2044</v>
      </c>
      <c r="R176" t="s">
        <v>2045</v>
      </c>
      <c r="S176" s="10">
        <f t="shared" si="11"/>
        <v>42282.208333333328</v>
      </c>
      <c r="T176" s="10">
        <f t="shared" si="12"/>
        <v>42283.208333333328</v>
      </c>
      <c r="U176" s="5">
        <f t="shared" si="13"/>
        <v>3.3333333333333333E-2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6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10">
        <f t="shared" si="11"/>
        <v>42613.208333333328</v>
      </c>
      <c r="T177" s="10">
        <f t="shared" si="12"/>
        <v>42632.208333333328</v>
      </c>
      <c r="U177" s="5">
        <f t="shared" si="13"/>
        <v>0.6333333333333333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6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10">
        <f t="shared" si="11"/>
        <v>42616.208333333328</v>
      </c>
      <c r="T178" s="10">
        <f t="shared" si="12"/>
        <v>42625.208333333328</v>
      </c>
      <c r="U178" s="5">
        <f t="shared" si="13"/>
        <v>0.3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6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10">
        <f t="shared" si="11"/>
        <v>40497.25</v>
      </c>
      <c r="T179" s="10">
        <f t="shared" si="12"/>
        <v>40522.25</v>
      </c>
      <c r="U179" s="5">
        <f t="shared" si="13"/>
        <v>0.83333333333333337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6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1"/>
        <v>42999.208333333328</v>
      </c>
      <c r="T180" s="10">
        <f t="shared" si="12"/>
        <v>43008.208333333328</v>
      </c>
      <c r="U180" s="5">
        <f t="shared" si="13"/>
        <v>0.3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6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10">
        <f t="shared" si="11"/>
        <v>41350.208333333336</v>
      </c>
      <c r="T181" s="10">
        <f t="shared" si="12"/>
        <v>41351.208333333336</v>
      </c>
      <c r="U181" s="5">
        <f t="shared" si="13"/>
        <v>3.3333333333333333E-2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6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2044</v>
      </c>
      <c r="R182" t="s">
        <v>2045</v>
      </c>
      <c r="S182" s="10">
        <f t="shared" si="11"/>
        <v>40259.208333333336</v>
      </c>
      <c r="T182" s="10">
        <f t="shared" si="12"/>
        <v>40264.208333333336</v>
      </c>
      <c r="U182" s="5">
        <f t="shared" si="13"/>
        <v>0.16666666666666666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6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2044</v>
      </c>
      <c r="R183" t="s">
        <v>2047</v>
      </c>
      <c r="S183" s="10">
        <f t="shared" si="11"/>
        <v>43012.208333333328</v>
      </c>
      <c r="T183" s="10">
        <f t="shared" si="12"/>
        <v>43030.208333333328</v>
      </c>
      <c r="U183" s="5">
        <f t="shared" si="13"/>
        <v>0.6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6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10">
        <f t="shared" si="11"/>
        <v>43631.208333333328</v>
      </c>
      <c r="T184" s="10">
        <f t="shared" si="12"/>
        <v>43647.208333333328</v>
      </c>
      <c r="U184" s="5">
        <f t="shared" si="13"/>
        <v>0.53333333333333333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6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2039</v>
      </c>
      <c r="R185" t="s">
        <v>2040</v>
      </c>
      <c r="S185" s="10">
        <f t="shared" si="11"/>
        <v>40430.208333333336</v>
      </c>
      <c r="T185" s="10">
        <f t="shared" si="12"/>
        <v>40443.208333333336</v>
      </c>
      <c r="U185" s="5">
        <f t="shared" si="13"/>
        <v>0.43333333333333335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6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10">
        <f t="shared" si="11"/>
        <v>43588.208333333328</v>
      </c>
      <c r="T186" s="10">
        <f t="shared" si="12"/>
        <v>43589.208333333328</v>
      </c>
      <c r="U186" s="5">
        <f t="shared" si="13"/>
        <v>3.3333333333333333E-2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6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2035</v>
      </c>
      <c r="R187" t="s">
        <v>2046</v>
      </c>
      <c r="S187" s="10">
        <f t="shared" si="11"/>
        <v>43233.208333333328</v>
      </c>
      <c r="T187" s="10">
        <f t="shared" si="12"/>
        <v>43244.208333333328</v>
      </c>
      <c r="U187" s="5">
        <f t="shared" si="13"/>
        <v>0.36666666666666664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6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10">
        <f t="shared" si="11"/>
        <v>41782.208333333336</v>
      </c>
      <c r="T188" s="10">
        <f t="shared" si="12"/>
        <v>41797.208333333336</v>
      </c>
      <c r="U188" s="5">
        <f t="shared" si="13"/>
        <v>0.5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6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2035</v>
      </c>
      <c r="R189" t="s">
        <v>2059</v>
      </c>
      <c r="S189" s="10">
        <f t="shared" si="11"/>
        <v>41328.25</v>
      </c>
      <c r="T189" s="10">
        <f t="shared" si="12"/>
        <v>41356.208333333336</v>
      </c>
      <c r="U189" s="5">
        <f t="shared" si="13"/>
        <v>0.93194444444452529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6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10">
        <f t="shared" si="11"/>
        <v>41975.25</v>
      </c>
      <c r="T190" s="10">
        <f t="shared" si="12"/>
        <v>41976.25</v>
      </c>
      <c r="U190" s="5">
        <f t="shared" si="13"/>
        <v>3.3333333333333333E-2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6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10">
        <f t="shared" si="11"/>
        <v>42433.25</v>
      </c>
      <c r="T191" s="10">
        <f t="shared" si="12"/>
        <v>42433.25</v>
      </c>
      <c r="U191" s="5">
        <f t="shared" si="13"/>
        <v>0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6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10">
        <f t="shared" si="11"/>
        <v>41429.208333333336</v>
      </c>
      <c r="T192" s="10">
        <f t="shared" si="12"/>
        <v>41430.208333333336</v>
      </c>
      <c r="U192" s="5">
        <f t="shared" si="13"/>
        <v>3.3333333333333333E-2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6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10">
        <f t="shared" si="11"/>
        <v>43536.208333333328</v>
      </c>
      <c r="T193" s="10">
        <f t="shared" si="12"/>
        <v>43539.208333333328</v>
      </c>
      <c r="U193" s="5">
        <f t="shared" si="13"/>
        <v>0.1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5">E194/D194</f>
        <v>0.19992957746478873</v>
      </c>
      <c r="G194" t="s">
        <v>14</v>
      </c>
      <c r="H194">
        <v>243</v>
      </c>
      <c r="I194" s="6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2039</v>
      </c>
      <c r="R194" t="s">
        <v>2040</v>
      </c>
      <c r="S194" s="10">
        <f t="shared" ref="S194:S257" si="16">((($L194/60)/60)/24)+DATE(1970,1,1)</f>
        <v>41817.208333333336</v>
      </c>
      <c r="T194" s="10">
        <f t="shared" ref="T194:T257" si="17">((($M194/60)/60)/24)+DATE(1970,1,1)</f>
        <v>41821.208333333336</v>
      </c>
      <c r="U194" s="5">
        <f t="shared" ref="U194:U257" si="18">(T194-S194)/30</f>
        <v>0.13333333333333333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5"/>
        <v>0.45636363636363636</v>
      </c>
      <c r="G195" t="s">
        <v>14</v>
      </c>
      <c r="H195">
        <v>65</v>
      </c>
      <c r="I195" s="6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2039</v>
      </c>
      <c r="R195" t="s">
        <v>2043</v>
      </c>
      <c r="S195" s="10">
        <f t="shared" si="16"/>
        <v>43198.208333333328</v>
      </c>
      <c r="T195" s="10">
        <f t="shared" si="17"/>
        <v>43202.208333333328</v>
      </c>
      <c r="U195" s="5">
        <f t="shared" si="18"/>
        <v>0.13333333333333333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2039</v>
      </c>
      <c r="R196" t="s">
        <v>2057</v>
      </c>
      <c r="S196" s="10">
        <f t="shared" si="16"/>
        <v>42261.208333333328</v>
      </c>
      <c r="T196" s="10">
        <f t="shared" si="17"/>
        <v>42277.208333333328</v>
      </c>
      <c r="U196" s="5">
        <f t="shared" si="18"/>
        <v>0.53333333333333333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2039</v>
      </c>
      <c r="R197" t="s">
        <v>2041</v>
      </c>
      <c r="S197" s="10">
        <f t="shared" si="16"/>
        <v>43310.208333333328</v>
      </c>
      <c r="T197" s="10">
        <f t="shared" si="17"/>
        <v>43317.208333333328</v>
      </c>
      <c r="U197" s="5">
        <f t="shared" si="18"/>
        <v>0.23333333333333334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2044</v>
      </c>
      <c r="R198" t="s">
        <v>2045</v>
      </c>
      <c r="S198" s="10">
        <f t="shared" si="16"/>
        <v>42616.208333333328</v>
      </c>
      <c r="T198" s="10">
        <f t="shared" si="17"/>
        <v>42635.208333333328</v>
      </c>
      <c r="U198" s="5">
        <f t="shared" si="18"/>
        <v>0.6333333333333333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2035</v>
      </c>
      <c r="R199" t="s">
        <v>2042</v>
      </c>
      <c r="S199" s="10">
        <f t="shared" si="16"/>
        <v>42909.208333333328</v>
      </c>
      <c r="T199" s="10">
        <f t="shared" si="17"/>
        <v>42923.208333333328</v>
      </c>
      <c r="U199" s="5">
        <f t="shared" si="18"/>
        <v>0.46666666666666667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2039</v>
      </c>
      <c r="R200" t="s">
        <v>2041</v>
      </c>
      <c r="S200" s="10">
        <f t="shared" si="16"/>
        <v>40396.208333333336</v>
      </c>
      <c r="T200" s="10">
        <f t="shared" si="17"/>
        <v>40425.208333333336</v>
      </c>
      <c r="U200" s="5">
        <f t="shared" si="18"/>
        <v>0.96666666666666667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2039</v>
      </c>
      <c r="R201" t="s">
        <v>2040</v>
      </c>
      <c r="S201" s="10">
        <f t="shared" si="16"/>
        <v>42192.208333333328</v>
      </c>
      <c r="T201" s="10">
        <f t="shared" si="17"/>
        <v>42196.208333333328</v>
      </c>
      <c r="U201" s="5">
        <f t="shared" si="18"/>
        <v>0.13333333333333333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10">
        <f t="shared" si="16"/>
        <v>40262.208333333336</v>
      </c>
      <c r="T202" s="10">
        <f t="shared" si="17"/>
        <v>40273.208333333336</v>
      </c>
      <c r="U202" s="5">
        <f t="shared" si="18"/>
        <v>0.36666666666666664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2044</v>
      </c>
      <c r="R203" t="s">
        <v>2047</v>
      </c>
      <c r="S203" s="10">
        <f t="shared" si="16"/>
        <v>41845.208333333336</v>
      </c>
      <c r="T203" s="10">
        <f t="shared" si="17"/>
        <v>41863.208333333336</v>
      </c>
      <c r="U203" s="5">
        <f t="shared" si="18"/>
        <v>0.6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6"/>
        <v>40818.208333333336</v>
      </c>
      <c r="T204" s="10">
        <f t="shared" si="17"/>
        <v>40822.208333333336</v>
      </c>
      <c r="U204" s="5">
        <f t="shared" si="18"/>
        <v>0.13333333333333333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10">
        <f t="shared" si="16"/>
        <v>42752.25</v>
      </c>
      <c r="T205" s="10">
        <f t="shared" si="17"/>
        <v>42754.25</v>
      </c>
      <c r="U205" s="5">
        <f t="shared" si="18"/>
        <v>6.6666666666666666E-2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2039</v>
      </c>
      <c r="R206" t="s">
        <v>2058</v>
      </c>
      <c r="S206" s="10">
        <f t="shared" si="16"/>
        <v>40636.208333333336</v>
      </c>
      <c r="T206" s="10">
        <f t="shared" si="17"/>
        <v>40646.208333333336</v>
      </c>
      <c r="U206" s="5">
        <f t="shared" si="18"/>
        <v>0.33333333333333331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10">
        <f t="shared" si="16"/>
        <v>43390.208333333328</v>
      </c>
      <c r="T207" s="10">
        <f t="shared" si="17"/>
        <v>43402.208333333328</v>
      </c>
      <c r="U207" s="5">
        <f t="shared" si="18"/>
        <v>0.4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2055</v>
      </c>
      <c r="R208" t="s">
        <v>2061</v>
      </c>
      <c r="S208" s="10">
        <f t="shared" si="16"/>
        <v>40236.25</v>
      </c>
      <c r="T208" s="10">
        <f t="shared" si="17"/>
        <v>40245.25</v>
      </c>
      <c r="U208" s="5">
        <f t="shared" si="18"/>
        <v>0.3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2039</v>
      </c>
      <c r="R209" t="s">
        <v>2040</v>
      </c>
      <c r="S209" s="10">
        <f t="shared" si="16"/>
        <v>43340.208333333328</v>
      </c>
      <c r="T209" s="10">
        <f t="shared" si="17"/>
        <v>43360.208333333328</v>
      </c>
      <c r="U209" s="5">
        <f t="shared" si="18"/>
        <v>0.66666666666666663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2035</v>
      </c>
      <c r="R210" t="s">
        <v>2036</v>
      </c>
      <c r="S210" s="10">
        <f t="shared" si="16"/>
        <v>43048.25</v>
      </c>
      <c r="T210" s="10">
        <f t="shared" si="17"/>
        <v>43072.25</v>
      </c>
      <c r="U210" s="5">
        <f t="shared" si="18"/>
        <v>0.8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2035</v>
      </c>
      <c r="R211" t="s">
        <v>2036</v>
      </c>
      <c r="S211" s="10">
        <f t="shared" si="16"/>
        <v>42496.208333333328</v>
      </c>
      <c r="T211" s="10">
        <f t="shared" si="17"/>
        <v>42503.208333333328</v>
      </c>
      <c r="U211" s="5">
        <f t="shared" si="18"/>
        <v>0.23333333333333334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2035</v>
      </c>
      <c r="R212" t="s">
        <v>2063</v>
      </c>
      <c r="S212" s="10">
        <f t="shared" si="16"/>
        <v>42797.25</v>
      </c>
      <c r="T212" s="10">
        <f t="shared" si="17"/>
        <v>42824.208333333328</v>
      </c>
      <c r="U212" s="5">
        <f t="shared" si="18"/>
        <v>0.89861111111094938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10">
        <f t="shared" si="16"/>
        <v>41513.208333333336</v>
      </c>
      <c r="T213" s="10">
        <f t="shared" si="17"/>
        <v>41537.208333333336</v>
      </c>
      <c r="U213" s="5">
        <f t="shared" si="18"/>
        <v>0.8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10">
        <f t="shared" si="16"/>
        <v>43814.25</v>
      </c>
      <c r="T214" s="10">
        <f t="shared" si="17"/>
        <v>43860.25</v>
      </c>
      <c r="U214" s="5">
        <f t="shared" si="18"/>
        <v>1.5333333333333334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2039</v>
      </c>
      <c r="R215" t="s">
        <v>2043</v>
      </c>
      <c r="S215" s="10">
        <f t="shared" si="16"/>
        <v>40488.208333333336</v>
      </c>
      <c r="T215" s="10">
        <f t="shared" si="17"/>
        <v>40496.25</v>
      </c>
      <c r="U215" s="5">
        <f t="shared" si="18"/>
        <v>0.26805555555547472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2039</v>
      </c>
      <c r="R216" t="s">
        <v>2040</v>
      </c>
      <c r="S216" s="10">
        <f t="shared" si="16"/>
        <v>40409.208333333336</v>
      </c>
      <c r="T216" s="10">
        <f t="shared" si="17"/>
        <v>40415.208333333336</v>
      </c>
      <c r="U216" s="5">
        <f t="shared" si="18"/>
        <v>0.2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10">
        <f t="shared" si="16"/>
        <v>43509.25</v>
      </c>
      <c r="T217" s="10">
        <f t="shared" si="17"/>
        <v>43511.25</v>
      </c>
      <c r="U217" s="5">
        <f t="shared" si="18"/>
        <v>6.6666666666666666E-2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10">
        <f t="shared" si="16"/>
        <v>40869.25</v>
      </c>
      <c r="T218" s="10">
        <f t="shared" si="17"/>
        <v>40871.25</v>
      </c>
      <c r="U218" s="5">
        <f t="shared" si="18"/>
        <v>6.6666666666666666E-2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2035</v>
      </c>
      <c r="R219" t="s">
        <v>2063</v>
      </c>
      <c r="S219" s="10">
        <f t="shared" si="16"/>
        <v>43583.208333333328</v>
      </c>
      <c r="T219" s="10">
        <f t="shared" si="17"/>
        <v>43592.208333333328</v>
      </c>
      <c r="U219" s="5">
        <f t="shared" si="18"/>
        <v>0.3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2035</v>
      </c>
      <c r="R220" t="s">
        <v>2059</v>
      </c>
      <c r="S220" s="10">
        <f t="shared" si="16"/>
        <v>40858.25</v>
      </c>
      <c r="T220" s="10">
        <f t="shared" si="17"/>
        <v>40892.25</v>
      </c>
      <c r="U220" s="5">
        <f t="shared" si="18"/>
        <v>1.1333333333333333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2035</v>
      </c>
      <c r="R221" t="s">
        <v>2048</v>
      </c>
      <c r="S221" s="10">
        <f t="shared" si="16"/>
        <v>41137.208333333336</v>
      </c>
      <c r="T221" s="10">
        <f t="shared" si="17"/>
        <v>41149.208333333336</v>
      </c>
      <c r="U221" s="5">
        <f t="shared" si="18"/>
        <v>0.4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10">
        <f t="shared" si="16"/>
        <v>40725.208333333336</v>
      </c>
      <c r="T222" s="10">
        <f t="shared" si="17"/>
        <v>40743.208333333336</v>
      </c>
      <c r="U222" s="5">
        <f t="shared" si="18"/>
        <v>0.6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6"/>
        <v>41081.208333333336</v>
      </c>
      <c r="T223" s="10">
        <f t="shared" si="17"/>
        <v>41083.208333333336</v>
      </c>
      <c r="U223" s="5">
        <f t="shared" si="18"/>
        <v>6.6666666666666666E-2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2051</v>
      </c>
      <c r="R224" t="s">
        <v>2052</v>
      </c>
      <c r="S224" s="10">
        <f t="shared" si="16"/>
        <v>41914.208333333336</v>
      </c>
      <c r="T224" s="10">
        <f t="shared" si="17"/>
        <v>41915.208333333336</v>
      </c>
      <c r="U224" s="5">
        <f t="shared" si="18"/>
        <v>3.3333333333333333E-2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10">
        <f t="shared" si="16"/>
        <v>42445.208333333328</v>
      </c>
      <c r="T225" s="10">
        <f t="shared" si="17"/>
        <v>42459.208333333328</v>
      </c>
      <c r="U225" s="5">
        <f t="shared" si="18"/>
        <v>0.46666666666666667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2035</v>
      </c>
      <c r="R226" t="s">
        <v>2063</v>
      </c>
      <c r="S226" s="10">
        <f t="shared" si="16"/>
        <v>41906.208333333336</v>
      </c>
      <c r="T226" s="10">
        <f t="shared" si="17"/>
        <v>41951.25</v>
      </c>
      <c r="U226" s="5">
        <f t="shared" si="18"/>
        <v>1.5013888888888081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2039</v>
      </c>
      <c r="R227" t="s">
        <v>2040</v>
      </c>
      <c r="S227" s="10">
        <f t="shared" si="16"/>
        <v>41762.208333333336</v>
      </c>
      <c r="T227" s="10">
        <f t="shared" si="17"/>
        <v>41762.208333333336</v>
      </c>
      <c r="U227" s="5">
        <f t="shared" si="18"/>
        <v>0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2051</v>
      </c>
      <c r="R228" t="s">
        <v>2052</v>
      </c>
      <c r="S228" s="10">
        <f t="shared" si="16"/>
        <v>40276.208333333336</v>
      </c>
      <c r="T228" s="10">
        <f t="shared" si="17"/>
        <v>40313.208333333336</v>
      </c>
      <c r="U228" s="5">
        <f t="shared" si="18"/>
        <v>1.2333333333333334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2062</v>
      </c>
      <c r="S229" s="10">
        <f t="shared" si="16"/>
        <v>42139.208333333328</v>
      </c>
      <c r="T229" s="10">
        <f t="shared" si="17"/>
        <v>42145.208333333328</v>
      </c>
      <c r="U229" s="5">
        <f t="shared" si="18"/>
        <v>0.2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2035</v>
      </c>
      <c r="R230" t="s">
        <v>2048</v>
      </c>
      <c r="S230" s="10">
        <f t="shared" si="16"/>
        <v>42613.208333333328</v>
      </c>
      <c r="T230" s="10">
        <f t="shared" si="17"/>
        <v>42638.208333333328</v>
      </c>
      <c r="U230" s="5">
        <f t="shared" si="18"/>
        <v>0.83333333333333337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2062</v>
      </c>
      <c r="S231" s="10">
        <f t="shared" si="16"/>
        <v>42887.208333333328</v>
      </c>
      <c r="T231" s="10">
        <f t="shared" si="17"/>
        <v>42935.208333333328</v>
      </c>
      <c r="U231" s="5">
        <f t="shared" si="18"/>
        <v>1.6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10">
        <f t="shared" si="16"/>
        <v>43805.25</v>
      </c>
      <c r="T232" s="10">
        <f t="shared" si="17"/>
        <v>43805.25</v>
      </c>
      <c r="U232" s="5">
        <f t="shared" si="18"/>
        <v>0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10">
        <f t="shared" si="16"/>
        <v>41415.208333333336</v>
      </c>
      <c r="T233" s="10">
        <f t="shared" si="17"/>
        <v>41473.208333333336</v>
      </c>
      <c r="U233" s="5">
        <f t="shared" si="18"/>
        <v>1.9333333333333333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10">
        <f t="shared" si="16"/>
        <v>42576.208333333328</v>
      </c>
      <c r="T234" s="10">
        <f t="shared" si="17"/>
        <v>42577.208333333328</v>
      </c>
      <c r="U234" s="5">
        <f t="shared" si="18"/>
        <v>3.3333333333333333E-2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2035</v>
      </c>
      <c r="R235" t="s">
        <v>2048</v>
      </c>
      <c r="S235" s="10">
        <f t="shared" si="16"/>
        <v>40706.208333333336</v>
      </c>
      <c r="T235" s="10">
        <f t="shared" si="17"/>
        <v>40722.208333333336</v>
      </c>
      <c r="U235" s="5">
        <f t="shared" si="18"/>
        <v>0.53333333333333333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10">
        <f t="shared" si="16"/>
        <v>42969.208333333328</v>
      </c>
      <c r="T236" s="10">
        <f t="shared" si="17"/>
        <v>42976.208333333328</v>
      </c>
      <c r="U236" s="5">
        <f t="shared" si="18"/>
        <v>0.23333333333333334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2035</v>
      </c>
      <c r="R237" t="s">
        <v>2048</v>
      </c>
      <c r="S237" s="10">
        <f t="shared" si="16"/>
        <v>42779.25</v>
      </c>
      <c r="T237" s="10">
        <f t="shared" si="17"/>
        <v>42784.25</v>
      </c>
      <c r="U237" s="5">
        <f t="shared" si="18"/>
        <v>0.16666666666666666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2039</v>
      </c>
      <c r="R238" t="s">
        <v>2040</v>
      </c>
      <c r="S238" s="10">
        <f t="shared" si="16"/>
        <v>43641.208333333328</v>
      </c>
      <c r="T238" s="10">
        <f t="shared" si="17"/>
        <v>43648.208333333328</v>
      </c>
      <c r="U238" s="5">
        <f t="shared" si="18"/>
        <v>0.23333333333333334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2035</v>
      </c>
      <c r="R239" t="s">
        <v>2048</v>
      </c>
      <c r="S239" s="10">
        <f t="shared" si="16"/>
        <v>41754.208333333336</v>
      </c>
      <c r="T239" s="10">
        <f t="shared" si="17"/>
        <v>41756.208333333336</v>
      </c>
      <c r="U239" s="5">
        <f t="shared" si="18"/>
        <v>6.6666666666666666E-2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10">
        <f t="shared" si="16"/>
        <v>43083.25</v>
      </c>
      <c r="T240" s="10">
        <f t="shared" si="17"/>
        <v>43108.25</v>
      </c>
      <c r="U240" s="5">
        <f t="shared" si="18"/>
        <v>0.83333333333333337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2044</v>
      </c>
      <c r="R241" t="s">
        <v>2045</v>
      </c>
      <c r="S241" s="10">
        <f t="shared" si="16"/>
        <v>42245.208333333328</v>
      </c>
      <c r="T241" s="10">
        <f t="shared" si="17"/>
        <v>42249.208333333328</v>
      </c>
      <c r="U241" s="5">
        <f t="shared" si="18"/>
        <v>0.13333333333333333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10">
        <f t="shared" si="16"/>
        <v>40396.208333333336</v>
      </c>
      <c r="T242" s="10">
        <f t="shared" si="17"/>
        <v>40397.208333333336</v>
      </c>
      <c r="U242" s="5">
        <f t="shared" si="18"/>
        <v>3.3333333333333333E-2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2055</v>
      </c>
      <c r="R243" t="s">
        <v>2056</v>
      </c>
      <c r="S243" s="10">
        <f t="shared" si="16"/>
        <v>41742.208333333336</v>
      </c>
      <c r="T243" s="10">
        <f t="shared" si="17"/>
        <v>41752.208333333336</v>
      </c>
      <c r="U243" s="5">
        <f t="shared" si="18"/>
        <v>0.33333333333333331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2039</v>
      </c>
      <c r="R244" t="s">
        <v>2040</v>
      </c>
      <c r="S244" s="10">
        <f t="shared" si="16"/>
        <v>42865.208333333328</v>
      </c>
      <c r="T244" s="10">
        <f t="shared" si="17"/>
        <v>42875.208333333328</v>
      </c>
      <c r="U244" s="5">
        <f t="shared" si="18"/>
        <v>0.33333333333333331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10">
        <f t="shared" si="16"/>
        <v>43163.25</v>
      </c>
      <c r="T245" s="10">
        <f t="shared" si="17"/>
        <v>43166.25</v>
      </c>
      <c r="U245" s="5">
        <f t="shared" si="18"/>
        <v>0.1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10">
        <f t="shared" si="16"/>
        <v>41834.208333333336</v>
      </c>
      <c r="T246" s="10">
        <f t="shared" si="17"/>
        <v>41886.208333333336</v>
      </c>
      <c r="U246" s="5">
        <f t="shared" si="18"/>
        <v>1.7333333333333334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10">
        <f t="shared" si="16"/>
        <v>41736.208333333336</v>
      </c>
      <c r="T247" s="10">
        <f t="shared" si="17"/>
        <v>41737.208333333336</v>
      </c>
      <c r="U247" s="5">
        <f t="shared" si="18"/>
        <v>3.3333333333333333E-2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2044</v>
      </c>
      <c r="R248" t="s">
        <v>2047</v>
      </c>
      <c r="S248" s="10">
        <f t="shared" si="16"/>
        <v>41491.208333333336</v>
      </c>
      <c r="T248" s="10">
        <f t="shared" si="17"/>
        <v>41495.208333333336</v>
      </c>
      <c r="U248" s="5">
        <f t="shared" si="18"/>
        <v>0.13333333333333333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2055</v>
      </c>
      <c r="R249" t="s">
        <v>2061</v>
      </c>
      <c r="S249" s="10">
        <f t="shared" si="16"/>
        <v>42726.25</v>
      </c>
      <c r="T249" s="10">
        <f t="shared" si="17"/>
        <v>42741.25</v>
      </c>
      <c r="U249" s="5">
        <f t="shared" si="18"/>
        <v>0.5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2062</v>
      </c>
      <c r="S250" s="10">
        <f t="shared" si="16"/>
        <v>42004.25</v>
      </c>
      <c r="T250" s="10">
        <f t="shared" si="17"/>
        <v>42009.25</v>
      </c>
      <c r="U250" s="5">
        <f t="shared" si="18"/>
        <v>0.16666666666666666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2055</v>
      </c>
      <c r="R251" t="s">
        <v>2060</v>
      </c>
      <c r="S251" s="10">
        <f t="shared" si="16"/>
        <v>42006.25</v>
      </c>
      <c r="T251" s="10">
        <f t="shared" si="17"/>
        <v>42013.25</v>
      </c>
      <c r="U251" s="5">
        <f t="shared" si="18"/>
        <v>0.23333333333333334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2039</v>
      </c>
      <c r="R252" t="s">
        <v>2040</v>
      </c>
      <c r="S252" s="10">
        <f t="shared" si="16"/>
        <v>40203.25</v>
      </c>
      <c r="T252" s="10">
        <f t="shared" si="17"/>
        <v>40238.25</v>
      </c>
      <c r="U252" s="5">
        <f t="shared" si="18"/>
        <v>1.1666666666666667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10">
        <f t="shared" si="16"/>
        <v>41252.25</v>
      </c>
      <c r="T253" s="10">
        <f t="shared" si="17"/>
        <v>41254.25</v>
      </c>
      <c r="U253" s="5">
        <f t="shared" si="18"/>
        <v>6.6666666666666666E-2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10">
        <f t="shared" si="16"/>
        <v>41572.208333333336</v>
      </c>
      <c r="T254" s="10">
        <f t="shared" si="17"/>
        <v>41577.208333333336</v>
      </c>
      <c r="U254" s="5">
        <f t="shared" si="18"/>
        <v>0.16666666666666666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2035</v>
      </c>
      <c r="R255" t="s">
        <v>2042</v>
      </c>
      <c r="S255" s="10">
        <f t="shared" si="16"/>
        <v>40641.208333333336</v>
      </c>
      <c r="T255" s="10">
        <f t="shared" si="17"/>
        <v>40653.208333333336</v>
      </c>
      <c r="U255" s="5">
        <f t="shared" si="18"/>
        <v>0.4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2055</v>
      </c>
      <c r="R256" t="s">
        <v>2056</v>
      </c>
      <c r="S256" s="10">
        <f t="shared" si="16"/>
        <v>42787.25</v>
      </c>
      <c r="T256" s="10">
        <f t="shared" si="17"/>
        <v>42789.25</v>
      </c>
      <c r="U256" s="5">
        <f t="shared" si="18"/>
        <v>6.6666666666666666E-2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2039</v>
      </c>
      <c r="R257" t="s">
        <v>2040</v>
      </c>
      <c r="S257" s="10">
        <f t="shared" si="16"/>
        <v>40590.25</v>
      </c>
      <c r="T257" s="10">
        <f t="shared" si="17"/>
        <v>40595.25</v>
      </c>
      <c r="U257" s="5">
        <f t="shared" si="18"/>
        <v>0.16666666666666666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0">E258/D258</f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2039</v>
      </c>
      <c r="R258" t="s">
        <v>2040</v>
      </c>
      <c r="S258" s="10">
        <f t="shared" ref="S258:S321" si="21">((($L258/60)/60)/24)+DATE(1970,1,1)</f>
        <v>42393.25</v>
      </c>
      <c r="T258" s="10">
        <f t="shared" ref="T258:T321" si="22">((($M258/60)/60)/24)+DATE(1970,1,1)</f>
        <v>42430.25</v>
      </c>
      <c r="U258" s="5">
        <f t="shared" ref="U258:U321" si="23">(T258-S258)/30</f>
        <v>1.2333333333333334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0"/>
        <v>1.46</v>
      </c>
      <c r="G259" t="s">
        <v>20</v>
      </c>
      <c r="H259">
        <v>92</v>
      </c>
      <c r="I259" s="6">
        <f t="shared" ref="I259:I322" si="24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10">
        <f t="shared" si="21"/>
        <v>41338.25</v>
      </c>
      <c r="T259" s="10">
        <f t="shared" si="22"/>
        <v>41352.208333333336</v>
      </c>
      <c r="U259" s="5">
        <f t="shared" si="23"/>
        <v>0.46527777777785861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 s="6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10">
        <f t="shared" si="21"/>
        <v>42712.25</v>
      </c>
      <c r="T260" s="10">
        <f t="shared" si="22"/>
        <v>42732.25</v>
      </c>
      <c r="U260" s="5">
        <f t="shared" si="23"/>
        <v>0.66666666666666663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 s="6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2051</v>
      </c>
      <c r="R261" t="s">
        <v>2052</v>
      </c>
      <c r="S261" s="10">
        <f t="shared" si="21"/>
        <v>41251.25</v>
      </c>
      <c r="T261" s="10">
        <f t="shared" si="22"/>
        <v>41270.25</v>
      </c>
      <c r="U261" s="5">
        <f t="shared" si="23"/>
        <v>0.6333333333333333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 s="6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2039</v>
      </c>
      <c r="R262" t="s">
        <v>2040</v>
      </c>
      <c r="S262" s="10">
        <f t="shared" si="21"/>
        <v>41180.208333333336</v>
      </c>
      <c r="T262" s="10">
        <f t="shared" si="22"/>
        <v>41192.208333333336</v>
      </c>
      <c r="U262" s="5">
        <f t="shared" si="23"/>
        <v>0.4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 s="6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2039</v>
      </c>
      <c r="R263" t="s">
        <v>2040</v>
      </c>
      <c r="S263" s="10">
        <f t="shared" si="21"/>
        <v>40415.208333333336</v>
      </c>
      <c r="T263" s="10">
        <f t="shared" si="22"/>
        <v>40419.208333333336</v>
      </c>
      <c r="U263" s="5">
        <f t="shared" si="23"/>
        <v>0.13333333333333333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 s="6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2039</v>
      </c>
      <c r="R264" t="s">
        <v>2043</v>
      </c>
      <c r="S264" s="10">
        <f t="shared" si="21"/>
        <v>40638.208333333336</v>
      </c>
      <c r="T264" s="10">
        <f t="shared" si="22"/>
        <v>40664.208333333336</v>
      </c>
      <c r="U264" s="5">
        <f t="shared" si="23"/>
        <v>0.8666666666666667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 s="6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2051</v>
      </c>
      <c r="R265" t="s">
        <v>2052</v>
      </c>
      <c r="S265" s="10">
        <f t="shared" si="21"/>
        <v>40187.25</v>
      </c>
      <c r="T265" s="10">
        <f t="shared" si="22"/>
        <v>40187.25</v>
      </c>
      <c r="U265" s="5">
        <f t="shared" si="23"/>
        <v>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 s="6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10">
        <f t="shared" si="21"/>
        <v>41317.25</v>
      </c>
      <c r="T266" s="10">
        <f t="shared" si="22"/>
        <v>41333.25</v>
      </c>
      <c r="U266" s="5">
        <f t="shared" si="23"/>
        <v>0.53333333333333333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 s="6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10">
        <f t="shared" si="21"/>
        <v>42372.25</v>
      </c>
      <c r="T267" s="10">
        <f t="shared" si="22"/>
        <v>42416.25</v>
      </c>
      <c r="U267" s="5">
        <f t="shared" si="23"/>
        <v>1.4666666666666666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 s="6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2039</v>
      </c>
      <c r="R268" t="s">
        <v>2058</v>
      </c>
      <c r="S268" s="10">
        <f t="shared" si="21"/>
        <v>41950.25</v>
      </c>
      <c r="T268" s="10">
        <f t="shared" si="22"/>
        <v>41983.25</v>
      </c>
      <c r="U268" s="5">
        <f t="shared" si="23"/>
        <v>1.1000000000000001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 s="6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10">
        <f t="shared" si="21"/>
        <v>41206.208333333336</v>
      </c>
      <c r="T269" s="10">
        <f t="shared" si="22"/>
        <v>41222.25</v>
      </c>
      <c r="U269" s="5">
        <f t="shared" si="23"/>
        <v>0.53472222222214139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 s="6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2035</v>
      </c>
      <c r="R270" t="s">
        <v>2036</v>
      </c>
      <c r="S270" s="10">
        <f t="shared" si="21"/>
        <v>41186.208333333336</v>
      </c>
      <c r="T270" s="10">
        <f t="shared" si="22"/>
        <v>41232.25</v>
      </c>
      <c r="U270" s="5">
        <f t="shared" si="23"/>
        <v>1.5347222222221413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 s="6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2035</v>
      </c>
      <c r="R271" t="s">
        <v>2046</v>
      </c>
      <c r="S271" s="10">
        <f t="shared" si="21"/>
        <v>43496.25</v>
      </c>
      <c r="T271" s="10">
        <f t="shared" si="22"/>
        <v>43517.25</v>
      </c>
      <c r="U271" s="5">
        <f t="shared" si="23"/>
        <v>0.7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 s="6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10">
        <f t="shared" si="21"/>
        <v>40514.25</v>
      </c>
      <c r="T272" s="10">
        <f t="shared" si="22"/>
        <v>40516.25</v>
      </c>
      <c r="U272" s="5">
        <f t="shared" si="23"/>
        <v>6.6666666666666666E-2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 s="6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2051</v>
      </c>
      <c r="R273" t="s">
        <v>2052</v>
      </c>
      <c r="S273" s="10">
        <f t="shared" si="21"/>
        <v>42345.25</v>
      </c>
      <c r="T273" s="10">
        <f t="shared" si="22"/>
        <v>42376.25</v>
      </c>
      <c r="U273" s="5">
        <f t="shared" si="23"/>
        <v>1.0333333333333334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 s="6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10">
        <f t="shared" si="21"/>
        <v>43656.208333333328</v>
      </c>
      <c r="T274" s="10">
        <f t="shared" si="22"/>
        <v>43681.208333333328</v>
      </c>
      <c r="U274" s="5">
        <f t="shared" si="23"/>
        <v>0.83333333333333337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 s="6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10">
        <f t="shared" si="21"/>
        <v>42995.208333333328</v>
      </c>
      <c r="T275" s="10">
        <f t="shared" si="22"/>
        <v>42998.208333333328</v>
      </c>
      <c r="U275" s="5">
        <f t="shared" si="23"/>
        <v>0.1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 s="6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10">
        <f t="shared" si="21"/>
        <v>43045.25</v>
      </c>
      <c r="T276" s="10">
        <f t="shared" si="22"/>
        <v>43050.25</v>
      </c>
      <c r="U276" s="5">
        <f t="shared" si="23"/>
        <v>0.16666666666666666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 s="6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2055</v>
      </c>
      <c r="R277" t="s">
        <v>2060</v>
      </c>
      <c r="S277" s="10">
        <f t="shared" si="21"/>
        <v>43561.208333333328</v>
      </c>
      <c r="T277" s="10">
        <f t="shared" si="22"/>
        <v>43569.208333333328</v>
      </c>
      <c r="U277" s="5">
        <f t="shared" si="23"/>
        <v>0.26666666666666666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 s="6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10">
        <f t="shared" si="21"/>
        <v>41018.208333333336</v>
      </c>
      <c r="T278" s="10">
        <f t="shared" si="22"/>
        <v>41023.208333333336</v>
      </c>
      <c r="U278" s="5">
        <f t="shared" si="23"/>
        <v>0.16666666666666666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 s="6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10">
        <f t="shared" si="21"/>
        <v>40378.208333333336</v>
      </c>
      <c r="T279" s="10">
        <f t="shared" si="22"/>
        <v>40380.208333333336</v>
      </c>
      <c r="U279" s="5">
        <f t="shared" si="23"/>
        <v>6.6666666666666666E-2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 s="6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2044</v>
      </c>
      <c r="R280" t="s">
        <v>2047</v>
      </c>
      <c r="S280" s="10">
        <f t="shared" si="21"/>
        <v>41239.25</v>
      </c>
      <c r="T280" s="10">
        <f t="shared" si="22"/>
        <v>41264.25</v>
      </c>
      <c r="U280" s="5">
        <f t="shared" si="23"/>
        <v>0.83333333333333337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 s="6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10">
        <f t="shared" si="21"/>
        <v>43346.208333333328</v>
      </c>
      <c r="T281" s="10">
        <f t="shared" si="22"/>
        <v>43349.208333333328</v>
      </c>
      <c r="U281" s="5">
        <f t="shared" si="23"/>
        <v>0.1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 s="6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2035</v>
      </c>
      <c r="R282" t="s">
        <v>2048</v>
      </c>
      <c r="S282" s="10">
        <f t="shared" si="21"/>
        <v>43060.25</v>
      </c>
      <c r="T282" s="10">
        <f t="shared" si="22"/>
        <v>43066.25</v>
      </c>
      <c r="U282" s="5">
        <f t="shared" si="23"/>
        <v>0.2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 s="6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10">
        <f t="shared" si="21"/>
        <v>40979.25</v>
      </c>
      <c r="T283" s="10">
        <f t="shared" si="22"/>
        <v>41000.208333333336</v>
      </c>
      <c r="U283" s="5">
        <f t="shared" si="23"/>
        <v>0.69861111111119201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 s="6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2035</v>
      </c>
      <c r="R284" t="s">
        <v>2046</v>
      </c>
      <c r="S284" s="10">
        <f t="shared" si="21"/>
        <v>42701.25</v>
      </c>
      <c r="T284" s="10">
        <f t="shared" si="22"/>
        <v>42707.25</v>
      </c>
      <c r="U284" s="5">
        <f t="shared" si="23"/>
        <v>0.2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 s="6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2039</v>
      </c>
      <c r="R285" t="s">
        <v>2040</v>
      </c>
      <c r="S285" s="10">
        <f t="shared" si="21"/>
        <v>42520.208333333328</v>
      </c>
      <c r="T285" s="10">
        <f t="shared" si="22"/>
        <v>42525.208333333328</v>
      </c>
      <c r="U285" s="5">
        <f t="shared" si="23"/>
        <v>0.16666666666666666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 s="6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2044</v>
      </c>
      <c r="R286" t="s">
        <v>2047</v>
      </c>
      <c r="S286" s="10">
        <f t="shared" si="21"/>
        <v>41030.208333333336</v>
      </c>
      <c r="T286" s="10">
        <f t="shared" si="22"/>
        <v>41035.208333333336</v>
      </c>
      <c r="U286" s="5">
        <f t="shared" si="23"/>
        <v>0.16666666666666666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 s="6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10">
        <f t="shared" si="21"/>
        <v>42623.208333333328</v>
      </c>
      <c r="T287" s="10">
        <f t="shared" si="22"/>
        <v>42661.208333333328</v>
      </c>
      <c r="U287" s="5">
        <f t="shared" si="23"/>
        <v>1.2666666666666666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 s="6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10">
        <f t="shared" si="21"/>
        <v>42697.25</v>
      </c>
      <c r="T288" s="10">
        <f t="shared" si="22"/>
        <v>42704.25</v>
      </c>
      <c r="U288" s="5">
        <f t="shared" si="23"/>
        <v>0.23333333333333334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 s="6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2039</v>
      </c>
      <c r="R289" t="s">
        <v>2041</v>
      </c>
      <c r="S289" s="10">
        <f t="shared" si="21"/>
        <v>42122.208333333328</v>
      </c>
      <c r="T289" s="10">
        <f t="shared" si="22"/>
        <v>42122.208333333328</v>
      </c>
      <c r="U289" s="5">
        <f t="shared" si="23"/>
        <v>0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 s="6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2039</v>
      </c>
      <c r="R290" t="s">
        <v>2057</v>
      </c>
      <c r="S290" s="10">
        <f t="shared" si="21"/>
        <v>40982.208333333336</v>
      </c>
      <c r="T290" s="10">
        <f t="shared" si="22"/>
        <v>40983.208333333336</v>
      </c>
      <c r="U290" s="5">
        <f t="shared" si="23"/>
        <v>3.3333333333333333E-2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 s="6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10">
        <f t="shared" si="21"/>
        <v>42219.208333333328</v>
      </c>
      <c r="T291" s="10">
        <f t="shared" si="22"/>
        <v>42222.208333333328</v>
      </c>
      <c r="U291" s="5">
        <f t="shared" si="23"/>
        <v>0.1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 s="6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2035</v>
      </c>
      <c r="R292" t="s">
        <v>2036</v>
      </c>
      <c r="S292" s="10">
        <f t="shared" si="21"/>
        <v>41404.208333333336</v>
      </c>
      <c r="T292" s="10">
        <f t="shared" si="22"/>
        <v>41436.208333333336</v>
      </c>
      <c r="U292" s="5">
        <f t="shared" si="23"/>
        <v>1.0666666666666667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 s="6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2044</v>
      </c>
      <c r="R293" t="s">
        <v>2047</v>
      </c>
      <c r="S293" s="10">
        <f t="shared" si="21"/>
        <v>40831.208333333336</v>
      </c>
      <c r="T293" s="10">
        <f t="shared" si="22"/>
        <v>40835.208333333336</v>
      </c>
      <c r="U293" s="5">
        <f t="shared" si="23"/>
        <v>0.13333333333333333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 s="6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21"/>
        <v>40984.208333333336</v>
      </c>
      <c r="T294" s="10">
        <f t="shared" si="22"/>
        <v>41002.208333333336</v>
      </c>
      <c r="U294" s="5">
        <f t="shared" si="23"/>
        <v>0.6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 s="6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10">
        <f t="shared" si="21"/>
        <v>40456.208333333336</v>
      </c>
      <c r="T295" s="10">
        <f t="shared" si="22"/>
        <v>40465.208333333336</v>
      </c>
      <c r="U295" s="5">
        <f t="shared" si="23"/>
        <v>0.3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 s="6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10">
        <f t="shared" si="21"/>
        <v>43399.208333333328</v>
      </c>
      <c r="T296" s="10">
        <f t="shared" si="22"/>
        <v>43411.25</v>
      </c>
      <c r="U296" s="5">
        <f t="shared" si="23"/>
        <v>0.40138888888905055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 s="6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10">
        <f t="shared" si="21"/>
        <v>41562.208333333336</v>
      </c>
      <c r="T297" s="10">
        <f t="shared" si="22"/>
        <v>41587.25</v>
      </c>
      <c r="U297" s="5">
        <f t="shared" si="23"/>
        <v>0.83472222222214143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 s="6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10">
        <f t="shared" si="21"/>
        <v>43493.25</v>
      </c>
      <c r="T298" s="10">
        <f t="shared" si="22"/>
        <v>43515.25</v>
      </c>
      <c r="U298" s="5">
        <f t="shared" si="23"/>
        <v>0.73333333333333328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 s="6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10">
        <f t="shared" si="21"/>
        <v>41653.25</v>
      </c>
      <c r="T299" s="10">
        <f t="shared" si="22"/>
        <v>41662.25</v>
      </c>
      <c r="U299" s="5">
        <f t="shared" si="23"/>
        <v>0.3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 s="6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2039</v>
      </c>
      <c r="R300" t="s">
        <v>2040</v>
      </c>
      <c r="S300" s="10">
        <f t="shared" si="21"/>
        <v>42426.25</v>
      </c>
      <c r="T300" s="10">
        <f t="shared" si="22"/>
        <v>42444.208333333328</v>
      </c>
      <c r="U300" s="5">
        <f t="shared" si="23"/>
        <v>0.59861111111094945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 s="6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21"/>
        <v>42432.25</v>
      </c>
      <c r="T301" s="10">
        <f t="shared" si="22"/>
        <v>42488.208333333328</v>
      </c>
      <c r="U301" s="5">
        <f t="shared" si="23"/>
        <v>1.8652777777776162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 s="6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2055</v>
      </c>
      <c r="R302" t="s">
        <v>2056</v>
      </c>
      <c r="S302" s="10">
        <f t="shared" si="21"/>
        <v>42977.208333333328</v>
      </c>
      <c r="T302" s="10">
        <f t="shared" si="22"/>
        <v>42978.208333333328</v>
      </c>
      <c r="U302" s="5">
        <f t="shared" si="23"/>
        <v>3.3333333333333333E-2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 s="6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2035</v>
      </c>
      <c r="R303" t="s">
        <v>2036</v>
      </c>
      <c r="S303" s="10">
        <f t="shared" si="21"/>
        <v>42061.25</v>
      </c>
      <c r="T303" s="10">
        <f t="shared" si="22"/>
        <v>42078.208333333328</v>
      </c>
      <c r="U303" s="5">
        <f t="shared" si="23"/>
        <v>0.56527777777761612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 s="6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10">
        <f t="shared" si="21"/>
        <v>43345.208333333328</v>
      </c>
      <c r="T304" s="10">
        <f t="shared" si="22"/>
        <v>43359.208333333328</v>
      </c>
      <c r="U304" s="5">
        <f t="shared" si="23"/>
        <v>0.46666666666666667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 s="6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2039</v>
      </c>
      <c r="R305" t="s">
        <v>2043</v>
      </c>
      <c r="S305" s="10">
        <f t="shared" si="21"/>
        <v>42376.25</v>
      </c>
      <c r="T305" s="10">
        <f t="shared" si="22"/>
        <v>42381.25</v>
      </c>
      <c r="U305" s="5">
        <f t="shared" si="23"/>
        <v>0.16666666666666666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 s="6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2035</v>
      </c>
      <c r="R306" t="s">
        <v>2036</v>
      </c>
      <c r="S306" s="10">
        <f t="shared" si="21"/>
        <v>42589.208333333328</v>
      </c>
      <c r="T306" s="10">
        <f t="shared" si="22"/>
        <v>42630.208333333328</v>
      </c>
      <c r="U306" s="5">
        <f t="shared" si="23"/>
        <v>1.3666666666666667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 s="6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10">
        <f t="shared" si="21"/>
        <v>42448.208333333328</v>
      </c>
      <c r="T307" s="10">
        <f t="shared" si="22"/>
        <v>42489.208333333328</v>
      </c>
      <c r="U307" s="5">
        <f t="shared" si="23"/>
        <v>1.3666666666666667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 s="6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10">
        <f t="shared" si="21"/>
        <v>42930.208333333328</v>
      </c>
      <c r="T308" s="10">
        <f t="shared" si="22"/>
        <v>42933.208333333328</v>
      </c>
      <c r="U308" s="5">
        <f t="shared" si="23"/>
        <v>0.1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 s="6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2055</v>
      </c>
      <c r="R309" t="s">
        <v>2061</v>
      </c>
      <c r="S309" s="10">
        <f t="shared" si="21"/>
        <v>41066.208333333336</v>
      </c>
      <c r="T309" s="10">
        <f t="shared" si="22"/>
        <v>41086.208333333336</v>
      </c>
      <c r="U309" s="5">
        <f t="shared" si="23"/>
        <v>0.66666666666666663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 s="6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10">
        <f t="shared" si="21"/>
        <v>40651.208333333336</v>
      </c>
      <c r="T310" s="10">
        <f t="shared" si="22"/>
        <v>40652.208333333336</v>
      </c>
      <c r="U310" s="5">
        <f t="shared" si="23"/>
        <v>3.3333333333333333E-2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 s="6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2039</v>
      </c>
      <c r="R311" t="s">
        <v>2043</v>
      </c>
      <c r="S311" s="10">
        <f t="shared" si="21"/>
        <v>40807.208333333336</v>
      </c>
      <c r="T311" s="10">
        <f t="shared" si="22"/>
        <v>40827.208333333336</v>
      </c>
      <c r="U311" s="5">
        <f t="shared" si="23"/>
        <v>0.66666666666666663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 s="6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10">
        <f t="shared" si="21"/>
        <v>40277.208333333336</v>
      </c>
      <c r="T312" s="10">
        <f t="shared" si="22"/>
        <v>40293.208333333336</v>
      </c>
      <c r="U312" s="5">
        <f t="shared" si="23"/>
        <v>0.53333333333333333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 s="6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10">
        <f t="shared" si="21"/>
        <v>40590.25</v>
      </c>
      <c r="T313" s="10">
        <f t="shared" si="22"/>
        <v>40602.25</v>
      </c>
      <c r="U313" s="5">
        <f t="shared" si="23"/>
        <v>0.4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 s="6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10">
        <f t="shared" si="21"/>
        <v>41572.208333333336</v>
      </c>
      <c r="T314" s="10">
        <f t="shared" si="22"/>
        <v>41579.208333333336</v>
      </c>
      <c r="U314" s="5">
        <f t="shared" si="23"/>
        <v>0.23333333333333334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 s="6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2039</v>
      </c>
      <c r="R315" t="s">
        <v>2040</v>
      </c>
      <c r="S315" s="10">
        <f t="shared" si="21"/>
        <v>40966.25</v>
      </c>
      <c r="T315" s="10">
        <f t="shared" si="22"/>
        <v>40968.25</v>
      </c>
      <c r="U315" s="5">
        <f t="shared" si="23"/>
        <v>6.6666666666666666E-2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 s="6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2035</v>
      </c>
      <c r="R316" t="s">
        <v>2036</v>
      </c>
      <c r="S316" s="10">
        <f t="shared" si="21"/>
        <v>43536.208333333328</v>
      </c>
      <c r="T316" s="10">
        <f t="shared" si="22"/>
        <v>43541.208333333328</v>
      </c>
      <c r="U316" s="5">
        <f t="shared" si="23"/>
        <v>0.16666666666666666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 s="6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10">
        <f t="shared" si="21"/>
        <v>41783.208333333336</v>
      </c>
      <c r="T317" s="10">
        <f t="shared" si="22"/>
        <v>41812.208333333336</v>
      </c>
      <c r="U317" s="5">
        <f t="shared" si="23"/>
        <v>0.96666666666666667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 s="6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21"/>
        <v>43788.25</v>
      </c>
      <c r="T318" s="10">
        <f t="shared" si="22"/>
        <v>43789.25</v>
      </c>
      <c r="U318" s="5">
        <f t="shared" si="23"/>
        <v>3.3333333333333333E-2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 s="6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10">
        <f t="shared" si="21"/>
        <v>42869.208333333328</v>
      </c>
      <c r="T319" s="10">
        <f t="shared" si="22"/>
        <v>42882.208333333328</v>
      </c>
      <c r="U319" s="5">
        <f t="shared" si="23"/>
        <v>0.43333333333333335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 s="6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2039</v>
      </c>
      <c r="R320" t="s">
        <v>2040</v>
      </c>
      <c r="S320" s="10">
        <f t="shared" si="21"/>
        <v>41684.25</v>
      </c>
      <c r="T320" s="10">
        <f t="shared" si="22"/>
        <v>41686.25</v>
      </c>
      <c r="U320" s="5">
        <f t="shared" si="23"/>
        <v>6.6666666666666666E-2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 s="6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2044</v>
      </c>
      <c r="R321" t="s">
        <v>2047</v>
      </c>
      <c r="S321" s="10">
        <f t="shared" si="21"/>
        <v>40402.208333333336</v>
      </c>
      <c r="T321" s="10">
        <f t="shared" si="22"/>
        <v>40426.208333333336</v>
      </c>
      <c r="U321" s="5">
        <f t="shared" si="23"/>
        <v>0.8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5">E322/D322</f>
        <v>9.5876777251184833E-2</v>
      </c>
      <c r="G322" t="s">
        <v>14</v>
      </c>
      <c r="H322">
        <v>80</v>
      </c>
      <c r="I322" s="6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2055</v>
      </c>
      <c r="R322" t="s">
        <v>2061</v>
      </c>
      <c r="S322" s="10">
        <f t="shared" ref="S322:S385" si="26">((($L322/60)/60)/24)+DATE(1970,1,1)</f>
        <v>40673.208333333336</v>
      </c>
      <c r="T322" s="10">
        <f t="shared" ref="T322:T385" si="27">((($M322/60)/60)/24)+DATE(1970,1,1)</f>
        <v>40682.208333333336</v>
      </c>
      <c r="U322" s="5">
        <f t="shared" ref="U322:U385" si="28">(T322-S322)/30</f>
        <v>0.3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5"/>
        <v>0.94144366197183094</v>
      </c>
      <c r="G323" t="s">
        <v>14</v>
      </c>
      <c r="H323">
        <v>2468</v>
      </c>
      <c r="I323" s="6">
        <f t="shared" ref="I323:I386" si="29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2035</v>
      </c>
      <c r="R323" t="s">
        <v>2059</v>
      </c>
      <c r="S323" s="10">
        <f t="shared" si="26"/>
        <v>40634.208333333336</v>
      </c>
      <c r="T323" s="10">
        <f t="shared" si="27"/>
        <v>40642.208333333336</v>
      </c>
      <c r="U323" s="5">
        <f t="shared" si="28"/>
        <v>0.26666666666666666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 s="6">
        <f t="shared" si="2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10">
        <f t="shared" si="26"/>
        <v>40507.25</v>
      </c>
      <c r="T324" s="10">
        <f t="shared" si="27"/>
        <v>40520.25</v>
      </c>
      <c r="U324" s="5">
        <f t="shared" si="28"/>
        <v>0.43333333333333335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 s="6">
        <f t="shared" si="29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2035</v>
      </c>
      <c r="R325" t="s">
        <v>2036</v>
      </c>
      <c r="S325" s="10">
        <f t="shared" si="26"/>
        <v>41725.208333333336</v>
      </c>
      <c r="T325" s="10">
        <f t="shared" si="27"/>
        <v>41727.208333333336</v>
      </c>
      <c r="U325" s="5">
        <f t="shared" si="28"/>
        <v>6.6666666666666666E-2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 s="6">
        <f t="shared" si="29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10">
        <f t="shared" si="26"/>
        <v>42176.208333333328</v>
      </c>
      <c r="T326" s="10">
        <f t="shared" si="27"/>
        <v>42188.208333333328</v>
      </c>
      <c r="U326" s="5">
        <f t="shared" si="28"/>
        <v>0.4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 s="6">
        <f t="shared" si="29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10">
        <f t="shared" si="26"/>
        <v>43267.208333333328</v>
      </c>
      <c r="T327" s="10">
        <f t="shared" si="27"/>
        <v>43290.208333333328</v>
      </c>
      <c r="U327" s="5">
        <f t="shared" si="28"/>
        <v>0.76666666666666672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 s="6">
        <f t="shared" si="29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2035</v>
      </c>
      <c r="R328" t="s">
        <v>2048</v>
      </c>
      <c r="S328" s="10">
        <f t="shared" si="26"/>
        <v>42364.25</v>
      </c>
      <c r="T328" s="10">
        <f t="shared" si="27"/>
        <v>42370.25</v>
      </c>
      <c r="U328" s="5">
        <f t="shared" si="28"/>
        <v>0.2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 s="6">
        <f t="shared" si="29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10">
        <f t="shared" si="26"/>
        <v>43705.208333333328</v>
      </c>
      <c r="T329" s="10">
        <f t="shared" si="27"/>
        <v>43709.208333333328</v>
      </c>
      <c r="U329" s="5">
        <f t="shared" si="28"/>
        <v>0.13333333333333333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 s="6">
        <f t="shared" si="29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2039</v>
      </c>
      <c r="R330" t="s">
        <v>2040</v>
      </c>
      <c r="S330" s="10">
        <f t="shared" si="26"/>
        <v>43434.25</v>
      </c>
      <c r="T330" s="10">
        <f t="shared" si="27"/>
        <v>43445.25</v>
      </c>
      <c r="U330" s="5">
        <f t="shared" si="28"/>
        <v>0.36666666666666664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 s="6">
        <f t="shared" si="29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10">
        <f t="shared" si="26"/>
        <v>42716.25</v>
      </c>
      <c r="T331" s="10">
        <f t="shared" si="27"/>
        <v>42727.25</v>
      </c>
      <c r="U331" s="5">
        <f t="shared" si="28"/>
        <v>0.36666666666666664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 s="6">
        <f t="shared" si="29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2035</v>
      </c>
      <c r="R332" t="s">
        <v>2036</v>
      </c>
      <c r="S332" s="10">
        <f t="shared" si="26"/>
        <v>43077.25</v>
      </c>
      <c r="T332" s="10">
        <f t="shared" si="27"/>
        <v>43078.25</v>
      </c>
      <c r="U332" s="5">
        <f t="shared" si="28"/>
        <v>3.3333333333333333E-2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 s="6">
        <f t="shared" si="29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6"/>
        <v>40896.25</v>
      </c>
      <c r="T333" s="10">
        <f t="shared" si="27"/>
        <v>40897.25</v>
      </c>
      <c r="U333" s="5">
        <f t="shared" si="28"/>
        <v>3.3333333333333333E-2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 s="6">
        <f t="shared" si="29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2044</v>
      </c>
      <c r="R334" t="s">
        <v>2045</v>
      </c>
      <c r="S334" s="10">
        <f t="shared" si="26"/>
        <v>41361.208333333336</v>
      </c>
      <c r="T334" s="10">
        <f t="shared" si="27"/>
        <v>41362.208333333336</v>
      </c>
      <c r="U334" s="5">
        <f t="shared" si="28"/>
        <v>3.3333333333333333E-2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 s="6">
        <f t="shared" si="29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10">
        <f t="shared" si="26"/>
        <v>43424.25</v>
      </c>
      <c r="T335" s="10">
        <f t="shared" si="27"/>
        <v>43452.25</v>
      </c>
      <c r="U335" s="5">
        <f t="shared" si="28"/>
        <v>0.93333333333333335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 s="6">
        <f t="shared" si="29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2039</v>
      </c>
      <c r="R336" t="s">
        <v>2040</v>
      </c>
      <c r="S336" s="10">
        <f t="shared" si="26"/>
        <v>43110.25</v>
      </c>
      <c r="T336" s="10">
        <f t="shared" si="27"/>
        <v>43117.25</v>
      </c>
      <c r="U336" s="5">
        <f t="shared" si="28"/>
        <v>0.23333333333333334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 s="6">
        <f t="shared" si="29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2039</v>
      </c>
      <c r="R337" t="s">
        <v>2040</v>
      </c>
      <c r="S337" s="10">
        <f t="shared" si="26"/>
        <v>43784.25</v>
      </c>
      <c r="T337" s="10">
        <f t="shared" si="27"/>
        <v>43797.25</v>
      </c>
      <c r="U337" s="5">
        <f t="shared" si="28"/>
        <v>0.43333333333333335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 s="6">
        <f t="shared" si="29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2039</v>
      </c>
      <c r="R338" t="s">
        <v>2040</v>
      </c>
      <c r="S338" s="10">
        <f t="shared" si="26"/>
        <v>40527.25</v>
      </c>
      <c r="T338" s="10">
        <f t="shared" si="27"/>
        <v>40528.25</v>
      </c>
      <c r="U338" s="5">
        <f t="shared" si="28"/>
        <v>3.3333333333333333E-2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 s="6">
        <f t="shared" si="29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10">
        <f t="shared" si="26"/>
        <v>43780.25</v>
      </c>
      <c r="T339" s="10">
        <f t="shared" si="27"/>
        <v>43781.25</v>
      </c>
      <c r="U339" s="5">
        <f t="shared" si="28"/>
        <v>3.3333333333333333E-2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 s="6">
        <f t="shared" si="29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10">
        <f t="shared" si="26"/>
        <v>40821.208333333336</v>
      </c>
      <c r="T340" s="10">
        <f t="shared" si="27"/>
        <v>40851.208333333336</v>
      </c>
      <c r="U340" s="5">
        <f t="shared" si="28"/>
        <v>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 s="6">
        <f t="shared" si="29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10">
        <f t="shared" si="26"/>
        <v>42949.208333333328</v>
      </c>
      <c r="T341" s="10">
        <f t="shared" si="27"/>
        <v>42963.208333333328</v>
      </c>
      <c r="U341" s="5">
        <f t="shared" si="28"/>
        <v>0.46666666666666667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 s="6">
        <f t="shared" si="29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2051</v>
      </c>
      <c r="R342" t="s">
        <v>2052</v>
      </c>
      <c r="S342" s="10">
        <f t="shared" si="26"/>
        <v>40889.25</v>
      </c>
      <c r="T342" s="10">
        <f t="shared" si="27"/>
        <v>40890.25</v>
      </c>
      <c r="U342" s="5">
        <f t="shared" si="28"/>
        <v>3.3333333333333333E-2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 s="6">
        <f t="shared" si="29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2039</v>
      </c>
      <c r="R343" t="s">
        <v>2043</v>
      </c>
      <c r="S343" s="10">
        <f t="shared" si="26"/>
        <v>42244.208333333328</v>
      </c>
      <c r="T343" s="10">
        <f t="shared" si="27"/>
        <v>42251.208333333328</v>
      </c>
      <c r="U343" s="5">
        <f t="shared" si="28"/>
        <v>0.23333333333333334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 s="6">
        <f t="shared" si="29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10">
        <f t="shared" si="26"/>
        <v>41475.208333333336</v>
      </c>
      <c r="T344" s="10">
        <f t="shared" si="27"/>
        <v>41487.208333333336</v>
      </c>
      <c r="U344" s="5">
        <f t="shared" si="28"/>
        <v>0.4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 s="6">
        <f t="shared" si="29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10">
        <f t="shared" si="26"/>
        <v>41597.25</v>
      </c>
      <c r="T345" s="10">
        <f t="shared" si="27"/>
        <v>41650.25</v>
      </c>
      <c r="U345" s="5">
        <f t="shared" si="28"/>
        <v>1.7666666666666666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 s="6">
        <f t="shared" si="29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10">
        <f t="shared" si="26"/>
        <v>43122.25</v>
      </c>
      <c r="T346" s="10">
        <f t="shared" si="27"/>
        <v>43162.25</v>
      </c>
      <c r="U346" s="5">
        <f t="shared" si="28"/>
        <v>1.3333333333333333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 s="6">
        <f t="shared" si="29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2035</v>
      </c>
      <c r="R347" t="s">
        <v>2042</v>
      </c>
      <c r="S347" s="10">
        <f t="shared" si="26"/>
        <v>42194.208333333328</v>
      </c>
      <c r="T347" s="10">
        <f t="shared" si="27"/>
        <v>42195.208333333328</v>
      </c>
      <c r="U347" s="5">
        <f t="shared" si="28"/>
        <v>3.3333333333333333E-2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 s="6">
        <f t="shared" si="29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2039</v>
      </c>
      <c r="R348" t="s">
        <v>2043</v>
      </c>
      <c r="S348" s="10">
        <f t="shared" si="26"/>
        <v>42971.208333333328</v>
      </c>
      <c r="T348" s="10">
        <f t="shared" si="27"/>
        <v>43026.208333333328</v>
      </c>
      <c r="U348" s="5">
        <f t="shared" si="28"/>
        <v>1.8333333333333333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 s="6">
        <f t="shared" si="29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2044</v>
      </c>
      <c r="R349" t="s">
        <v>2047</v>
      </c>
      <c r="S349" s="10">
        <f t="shared" si="26"/>
        <v>42046.25</v>
      </c>
      <c r="T349" s="10">
        <f t="shared" si="27"/>
        <v>42070.25</v>
      </c>
      <c r="U349" s="5">
        <f t="shared" si="28"/>
        <v>0.8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 s="6">
        <f t="shared" si="29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6"/>
        <v>42782.25</v>
      </c>
      <c r="T350" s="10">
        <f t="shared" si="27"/>
        <v>42795.25</v>
      </c>
      <c r="U350" s="5">
        <f t="shared" si="28"/>
        <v>0.43333333333333335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 s="6">
        <f t="shared" si="29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10">
        <f t="shared" si="26"/>
        <v>42930.208333333328</v>
      </c>
      <c r="T351" s="10">
        <f t="shared" si="27"/>
        <v>42960.208333333328</v>
      </c>
      <c r="U351" s="5">
        <f t="shared" si="28"/>
        <v>1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 s="6">
        <f t="shared" si="29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2039</v>
      </c>
      <c r="R352" t="s">
        <v>2058</v>
      </c>
      <c r="S352" s="10">
        <f t="shared" si="26"/>
        <v>42144.208333333328</v>
      </c>
      <c r="T352" s="10">
        <f t="shared" si="27"/>
        <v>42162.208333333328</v>
      </c>
      <c r="U352" s="5">
        <f t="shared" si="28"/>
        <v>0.6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 s="6">
        <f t="shared" si="29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2039</v>
      </c>
      <c r="R353" t="s">
        <v>2040</v>
      </c>
      <c r="S353" s="10">
        <f t="shared" si="26"/>
        <v>42240.208333333328</v>
      </c>
      <c r="T353" s="10">
        <f t="shared" si="27"/>
        <v>42254.208333333328</v>
      </c>
      <c r="U353" s="5">
        <f t="shared" si="28"/>
        <v>0.46666666666666667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 s="6">
        <f t="shared" si="29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10">
        <f t="shared" si="26"/>
        <v>42315.25</v>
      </c>
      <c r="T354" s="10">
        <f t="shared" si="27"/>
        <v>42323.25</v>
      </c>
      <c r="U354" s="5">
        <f t="shared" si="28"/>
        <v>0.26666666666666666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 s="6">
        <f t="shared" si="29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10">
        <f t="shared" si="26"/>
        <v>43651.208333333328</v>
      </c>
      <c r="T355" s="10">
        <f t="shared" si="27"/>
        <v>43652.208333333328</v>
      </c>
      <c r="U355" s="5">
        <f t="shared" si="28"/>
        <v>3.3333333333333333E-2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 s="6">
        <f t="shared" si="29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2035</v>
      </c>
      <c r="R356" t="s">
        <v>2036</v>
      </c>
      <c r="S356" s="10">
        <f t="shared" si="26"/>
        <v>41520.208333333336</v>
      </c>
      <c r="T356" s="10">
        <f t="shared" si="27"/>
        <v>41527.208333333336</v>
      </c>
      <c r="U356" s="5">
        <f t="shared" si="28"/>
        <v>0.23333333333333334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 s="6">
        <f t="shared" si="29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2044</v>
      </c>
      <c r="R357" t="s">
        <v>2045</v>
      </c>
      <c r="S357" s="10">
        <f t="shared" si="26"/>
        <v>42757.25</v>
      </c>
      <c r="T357" s="10">
        <f t="shared" si="27"/>
        <v>42797.25</v>
      </c>
      <c r="U357" s="5">
        <f t="shared" si="28"/>
        <v>1.3333333333333333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 s="6">
        <f t="shared" si="29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10">
        <f t="shared" si="26"/>
        <v>40922.25</v>
      </c>
      <c r="T358" s="10">
        <f t="shared" si="27"/>
        <v>40931.25</v>
      </c>
      <c r="U358" s="5">
        <f t="shared" si="28"/>
        <v>0.3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 s="6">
        <f t="shared" si="29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10">
        <f t="shared" si="26"/>
        <v>42250.208333333328</v>
      </c>
      <c r="T359" s="10">
        <f t="shared" si="27"/>
        <v>42275.208333333328</v>
      </c>
      <c r="U359" s="5">
        <f t="shared" si="28"/>
        <v>0.83333333333333337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 s="6">
        <f t="shared" si="29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2051</v>
      </c>
      <c r="R360" t="s">
        <v>2052</v>
      </c>
      <c r="S360" s="10">
        <f t="shared" si="26"/>
        <v>43322.208333333328</v>
      </c>
      <c r="T360" s="10">
        <f t="shared" si="27"/>
        <v>43325.208333333328</v>
      </c>
      <c r="U360" s="5">
        <f t="shared" si="28"/>
        <v>0.1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 s="6">
        <f t="shared" si="29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2035</v>
      </c>
      <c r="R361" t="s">
        <v>2048</v>
      </c>
      <c r="S361" s="10">
        <f t="shared" si="26"/>
        <v>40782.208333333336</v>
      </c>
      <c r="T361" s="10">
        <f t="shared" si="27"/>
        <v>40789.208333333336</v>
      </c>
      <c r="U361" s="5">
        <f t="shared" si="28"/>
        <v>0.23333333333333334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 s="6">
        <f t="shared" si="29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10">
        <f t="shared" si="26"/>
        <v>40544.25</v>
      </c>
      <c r="T362" s="10">
        <f t="shared" si="27"/>
        <v>40558.25</v>
      </c>
      <c r="U362" s="5">
        <f t="shared" si="28"/>
        <v>0.46666666666666667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 s="6">
        <f t="shared" si="29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10">
        <f t="shared" si="26"/>
        <v>43015.208333333328</v>
      </c>
      <c r="T363" s="10">
        <f t="shared" si="27"/>
        <v>43039.208333333328</v>
      </c>
      <c r="U363" s="5">
        <f t="shared" si="28"/>
        <v>0.8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 s="6">
        <f t="shared" si="29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2039</v>
      </c>
      <c r="R364" t="s">
        <v>2040</v>
      </c>
      <c r="S364" s="10">
        <f t="shared" si="26"/>
        <v>40570.25</v>
      </c>
      <c r="T364" s="10">
        <f t="shared" si="27"/>
        <v>40608.25</v>
      </c>
      <c r="U364" s="5">
        <f t="shared" si="28"/>
        <v>1.2666666666666666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 s="6">
        <f t="shared" si="29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2039</v>
      </c>
      <c r="R365" t="s">
        <v>2040</v>
      </c>
      <c r="S365" s="10">
        <f t="shared" si="26"/>
        <v>40904.25</v>
      </c>
      <c r="T365" s="10">
        <f t="shared" si="27"/>
        <v>40905.25</v>
      </c>
      <c r="U365" s="5">
        <f t="shared" si="28"/>
        <v>3.3333333333333333E-2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 s="6">
        <f t="shared" si="29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2039</v>
      </c>
      <c r="R366" t="s">
        <v>2043</v>
      </c>
      <c r="S366" s="10">
        <f t="shared" si="26"/>
        <v>43164.25</v>
      </c>
      <c r="T366" s="10">
        <f t="shared" si="27"/>
        <v>43194.208333333328</v>
      </c>
      <c r="U366" s="5">
        <f t="shared" si="28"/>
        <v>0.99861111111094947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 s="6">
        <f t="shared" si="29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10">
        <f t="shared" si="26"/>
        <v>42733.25</v>
      </c>
      <c r="T367" s="10">
        <f t="shared" si="27"/>
        <v>42760.25</v>
      </c>
      <c r="U367" s="5">
        <f t="shared" si="28"/>
        <v>0.9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 s="6">
        <f t="shared" si="29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10">
        <f t="shared" si="26"/>
        <v>40546.25</v>
      </c>
      <c r="T368" s="10">
        <f t="shared" si="27"/>
        <v>40547.25</v>
      </c>
      <c r="U368" s="5">
        <f t="shared" si="28"/>
        <v>3.3333333333333333E-2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 s="6">
        <f t="shared" si="29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10">
        <f t="shared" si="26"/>
        <v>41930.208333333336</v>
      </c>
      <c r="T369" s="10">
        <f t="shared" si="27"/>
        <v>41954.25</v>
      </c>
      <c r="U369" s="5">
        <f t="shared" si="28"/>
        <v>0.80138888888880799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 s="6">
        <f t="shared" si="29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2035</v>
      </c>
      <c r="R370" t="s">
        <v>2036</v>
      </c>
      <c r="S370" s="10">
        <f t="shared" si="26"/>
        <v>40464.208333333336</v>
      </c>
      <c r="T370" s="10">
        <f t="shared" si="27"/>
        <v>40487.208333333336</v>
      </c>
      <c r="U370" s="5">
        <f t="shared" si="28"/>
        <v>0.76666666666666672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 s="6">
        <f t="shared" si="29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2035</v>
      </c>
      <c r="R371" t="s">
        <v>2046</v>
      </c>
      <c r="S371" s="10">
        <f t="shared" si="26"/>
        <v>41308.25</v>
      </c>
      <c r="T371" s="10">
        <f t="shared" si="27"/>
        <v>41347.208333333336</v>
      </c>
      <c r="U371" s="5">
        <f t="shared" si="28"/>
        <v>1.298611111111192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 s="6">
        <f t="shared" si="29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10">
        <f t="shared" si="26"/>
        <v>43570.208333333328</v>
      </c>
      <c r="T372" s="10">
        <f t="shared" si="27"/>
        <v>43576.208333333328</v>
      </c>
      <c r="U372" s="5">
        <f t="shared" si="28"/>
        <v>0.2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 s="6">
        <f t="shared" si="29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10">
        <f t="shared" si="26"/>
        <v>42043.25</v>
      </c>
      <c r="T373" s="10">
        <f t="shared" si="27"/>
        <v>42094.208333333328</v>
      </c>
      <c r="U373" s="5">
        <f t="shared" si="28"/>
        <v>1.6986111111109494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 s="6">
        <f t="shared" si="29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2035</v>
      </c>
      <c r="R374" t="s">
        <v>2036</v>
      </c>
      <c r="S374" s="10">
        <f t="shared" si="26"/>
        <v>42012.25</v>
      </c>
      <c r="T374" s="10">
        <f t="shared" si="27"/>
        <v>42032.25</v>
      </c>
      <c r="U374" s="5">
        <f t="shared" si="28"/>
        <v>0.66666666666666663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 s="6">
        <f t="shared" si="29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10">
        <f t="shared" si="26"/>
        <v>42964.208333333328</v>
      </c>
      <c r="T375" s="10">
        <f t="shared" si="27"/>
        <v>42972.208333333328</v>
      </c>
      <c r="U375" s="5">
        <f t="shared" si="28"/>
        <v>0.26666666666666666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 s="6">
        <f t="shared" si="29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2035</v>
      </c>
      <c r="R376" t="s">
        <v>2036</v>
      </c>
      <c r="S376" s="10">
        <f t="shared" si="26"/>
        <v>43476.25</v>
      </c>
      <c r="T376" s="10">
        <f t="shared" si="27"/>
        <v>43481.25</v>
      </c>
      <c r="U376" s="5">
        <f t="shared" si="28"/>
        <v>0.16666666666666666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 s="6">
        <f t="shared" si="29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2039</v>
      </c>
      <c r="R377" t="s">
        <v>2043</v>
      </c>
      <c r="S377" s="10">
        <f t="shared" si="26"/>
        <v>42293.208333333328</v>
      </c>
      <c r="T377" s="10">
        <f t="shared" si="27"/>
        <v>42350.25</v>
      </c>
      <c r="U377" s="5">
        <f t="shared" si="28"/>
        <v>1.9013888888890507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 s="6">
        <f t="shared" si="29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2039</v>
      </c>
      <c r="R378" t="s">
        <v>2040</v>
      </c>
      <c r="S378" s="10">
        <f t="shared" si="26"/>
        <v>41826.208333333336</v>
      </c>
      <c r="T378" s="10">
        <f t="shared" si="27"/>
        <v>41832.208333333336</v>
      </c>
      <c r="U378" s="5">
        <f t="shared" si="28"/>
        <v>0.2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 s="6">
        <f t="shared" si="29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10">
        <f t="shared" si="26"/>
        <v>43760.208333333328</v>
      </c>
      <c r="T379" s="10">
        <f t="shared" si="27"/>
        <v>43774.25</v>
      </c>
      <c r="U379" s="5">
        <f t="shared" si="28"/>
        <v>0.46805555555571726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 s="6">
        <f t="shared" si="29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2035</v>
      </c>
      <c r="R380" t="s">
        <v>2036</v>
      </c>
      <c r="S380" s="10">
        <f t="shared" si="26"/>
        <v>43241.208333333328</v>
      </c>
      <c r="T380" s="10">
        <f t="shared" si="27"/>
        <v>43279.208333333328</v>
      </c>
      <c r="U380" s="5">
        <f t="shared" si="28"/>
        <v>1.2666666666666666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 s="6">
        <f t="shared" si="29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10">
        <f t="shared" si="26"/>
        <v>40843.208333333336</v>
      </c>
      <c r="T381" s="10">
        <f t="shared" si="27"/>
        <v>40857.25</v>
      </c>
      <c r="U381" s="5">
        <f t="shared" si="28"/>
        <v>0.46805555555547473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 s="6">
        <f t="shared" si="29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10">
        <f t="shared" si="26"/>
        <v>41448.208333333336</v>
      </c>
      <c r="T382" s="10">
        <f t="shared" si="27"/>
        <v>41453.208333333336</v>
      </c>
      <c r="U382" s="5">
        <f t="shared" si="28"/>
        <v>0.16666666666666666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 s="6">
        <f t="shared" si="29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10">
        <f t="shared" si="26"/>
        <v>42163.208333333328</v>
      </c>
      <c r="T383" s="10">
        <f t="shared" si="27"/>
        <v>42209.208333333328</v>
      </c>
      <c r="U383" s="5">
        <f t="shared" si="28"/>
        <v>1.5333333333333334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 s="6">
        <f t="shared" si="29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2051</v>
      </c>
      <c r="R384" t="s">
        <v>2052</v>
      </c>
      <c r="S384" s="10">
        <f t="shared" si="26"/>
        <v>43024.208333333328</v>
      </c>
      <c r="T384" s="10">
        <f t="shared" si="27"/>
        <v>43043.208333333328</v>
      </c>
      <c r="U384" s="5">
        <f t="shared" si="28"/>
        <v>0.6333333333333333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 s="6">
        <f t="shared" si="29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6"/>
        <v>43509.25</v>
      </c>
      <c r="T385" s="10">
        <f t="shared" si="27"/>
        <v>43515.25</v>
      </c>
      <c r="U385" s="5">
        <f t="shared" si="28"/>
        <v>0.2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0">E386/D386</f>
        <v>1.7200961538461539</v>
      </c>
      <c r="G386" t="s">
        <v>20</v>
      </c>
      <c r="H386">
        <v>4799</v>
      </c>
      <c r="I386" s="6">
        <f t="shared" si="29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2035</v>
      </c>
      <c r="R386" t="s">
        <v>2036</v>
      </c>
      <c r="S386" s="10">
        <f t="shared" ref="S386:S449" si="31">((($L386/60)/60)/24)+DATE(1970,1,1)</f>
        <v>42776.25</v>
      </c>
      <c r="T386" s="10">
        <f t="shared" ref="T386:T449" si="32">((($M386/60)/60)/24)+DATE(1970,1,1)</f>
        <v>42803.25</v>
      </c>
      <c r="U386" s="5">
        <f t="shared" ref="U386:U449" si="33">(T386-S386)/30</f>
        <v>0.9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0"/>
        <v>1.4616709511568124</v>
      </c>
      <c r="G387" t="s">
        <v>20</v>
      </c>
      <c r="H387">
        <v>1137</v>
      </c>
      <c r="I387" s="6">
        <f t="shared" ref="I387:I450" si="34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2055</v>
      </c>
      <c r="R387" t="s">
        <v>2056</v>
      </c>
      <c r="S387" s="10">
        <f t="shared" si="31"/>
        <v>43553.208333333328</v>
      </c>
      <c r="T387" s="10">
        <f t="shared" si="32"/>
        <v>43585.208333333328</v>
      </c>
      <c r="U387" s="5">
        <f t="shared" si="33"/>
        <v>1.0666666666666667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 s="6">
        <f t="shared" si="3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10">
        <f t="shared" si="31"/>
        <v>40355.208333333336</v>
      </c>
      <c r="T388" s="10">
        <f t="shared" si="32"/>
        <v>40367.208333333336</v>
      </c>
      <c r="U388" s="5">
        <f t="shared" si="33"/>
        <v>0.4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 s="6">
        <f t="shared" si="3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2044</v>
      </c>
      <c r="R389" t="s">
        <v>2045</v>
      </c>
      <c r="S389" s="10">
        <f t="shared" si="31"/>
        <v>41072.208333333336</v>
      </c>
      <c r="T389" s="10">
        <f t="shared" si="32"/>
        <v>41077.208333333336</v>
      </c>
      <c r="U389" s="5">
        <f t="shared" si="33"/>
        <v>0.16666666666666666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 s="6">
        <f t="shared" si="3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2039</v>
      </c>
      <c r="R390" t="s">
        <v>2043</v>
      </c>
      <c r="S390" s="10">
        <f t="shared" si="31"/>
        <v>40912.25</v>
      </c>
      <c r="T390" s="10">
        <f t="shared" si="32"/>
        <v>40914.25</v>
      </c>
      <c r="U390" s="5">
        <f t="shared" si="33"/>
        <v>6.6666666666666666E-2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 s="6">
        <f t="shared" si="3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10">
        <f t="shared" si="31"/>
        <v>40479.208333333336</v>
      </c>
      <c r="T391" s="10">
        <f t="shared" si="32"/>
        <v>40506.25</v>
      </c>
      <c r="U391" s="5">
        <f t="shared" si="33"/>
        <v>0.90138888888880808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 s="6">
        <f t="shared" si="3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2051</v>
      </c>
      <c r="R392" t="s">
        <v>2052</v>
      </c>
      <c r="S392" s="10">
        <f t="shared" si="31"/>
        <v>41530.208333333336</v>
      </c>
      <c r="T392" s="10">
        <f t="shared" si="32"/>
        <v>41545.208333333336</v>
      </c>
      <c r="U392" s="5">
        <f t="shared" si="33"/>
        <v>0.5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 s="6">
        <f t="shared" si="3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2055</v>
      </c>
      <c r="R393" t="s">
        <v>2056</v>
      </c>
      <c r="S393" s="10">
        <f t="shared" si="31"/>
        <v>41653.25</v>
      </c>
      <c r="T393" s="10">
        <f t="shared" si="32"/>
        <v>41655.25</v>
      </c>
      <c r="U393" s="5">
        <f t="shared" si="33"/>
        <v>6.6666666666666666E-2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 s="6">
        <f t="shared" si="3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2044</v>
      </c>
      <c r="R394" t="s">
        <v>2045</v>
      </c>
      <c r="S394" s="10">
        <f t="shared" si="31"/>
        <v>40549.25</v>
      </c>
      <c r="T394" s="10">
        <f t="shared" si="32"/>
        <v>40551.25</v>
      </c>
      <c r="U394" s="5">
        <f t="shared" si="33"/>
        <v>6.6666666666666666E-2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 s="6">
        <f t="shared" si="3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2039</v>
      </c>
      <c r="R395" t="s">
        <v>2058</v>
      </c>
      <c r="S395" s="10">
        <f t="shared" si="31"/>
        <v>42933.208333333328</v>
      </c>
      <c r="T395" s="10">
        <f t="shared" si="32"/>
        <v>42934.208333333328</v>
      </c>
      <c r="U395" s="5">
        <f t="shared" si="33"/>
        <v>3.3333333333333333E-2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 s="6">
        <f t="shared" si="3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2035</v>
      </c>
      <c r="R396" t="s">
        <v>2036</v>
      </c>
      <c r="S396" s="10">
        <f t="shared" si="31"/>
        <v>41484.208333333336</v>
      </c>
      <c r="T396" s="10">
        <f t="shared" si="32"/>
        <v>41494.208333333336</v>
      </c>
      <c r="U396" s="5">
        <f t="shared" si="33"/>
        <v>0.33333333333333331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 s="6">
        <f t="shared" si="3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10">
        <f t="shared" si="31"/>
        <v>40885.25</v>
      </c>
      <c r="T397" s="10">
        <f t="shared" si="32"/>
        <v>40886.25</v>
      </c>
      <c r="U397" s="5">
        <f t="shared" si="33"/>
        <v>3.3333333333333333E-2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 s="6">
        <f t="shared" si="3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2035</v>
      </c>
      <c r="R398" t="s">
        <v>2042</v>
      </c>
      <c r="S398" s="10">
        <f t="shared" si="31"/>
        <v>43378.208333333328</v>
      </c>
      <c r="T398" s="10">
        <f t="shared" si="32"/>
        <v>43386.208333333328</v>
      </c>
      <c r="U398" s="5">
        <f t="shared" si="33"/>
        <v>0.26666666666666666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 s="6">
        <f t="shared" si="3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2039</v>
      </c>
      <c r="R399" t="s">
        <v>2040</v>
      </c>
      <c r="S399" s="10">
        <f t="shared" si="31"/>
        <v>41417.208333333336</v>
      </c>
      <c r="T399" s="10">
        <f t="shared" si="32"/>
        <v>41423.208333333336</v>
      </c>
      <c r="U399" s="5">
        <f t="shared" si="33"/>
        <v>0.2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 s="6">
        <f t="shared" si="3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2035</v>
      </c>
      <c r="R400" t="s">
        <v>2048</v>
      </c>
      <c r="S400" s="10">
        <f t="shared" si="31"/>
        <v>43228.208333333328</v>
      </c>
      <c r="T400" s="10">
        <f t="shared" si="32"/>
        <v>43230.208333333328</v>
      </c>
      <c r="U400" s="5">
        <f t="shared" si="33"/>
        <v>6.6666666666666666E-2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 s="6">
        <f t="shared" si="3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2039</v>
      </c>
      <c r="R401" t="s">
        <v>2043</v>
      </c>
      <c r="S401" s="10">
        <f t="shared" si="31"/>
        <v>40576.25</v>
      </c>
      <c r="T401" s="10">
        <f t="shared" si="32"/>
        <v>40583.25</v>
      </c>
      <c r="U401" s="5">
        <f t="shared" si="33"/>
        <v>0.23333333333333334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 s="6">
        <f t="shared" si="3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2051</v>
      </c>
      <c r="R402" t="s">
        <v>2052</v>
      </c>
      <c r="S402" s="10">
        <f t="shared" si="31"/>
        <v>41502.208333333336</v>
      </c>
      <c r="T402" s="10">
        <f t="shared" si="32"/>
        <v>41524.208333333336</v>
      </c>
      <c r="U402" s="5">
        <f t="shared" si="33"/>
        <v>0.73333333333333328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 s="6">
        <f t="shared" si="3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10">
        <f t="shared" si="31"/>
        <v>43765.208333333328</v>
      </c>
      <c r="T403" s="10">
        <f t="shared" si="32"/>
        <v>43765.208333333328</v>
      </c>
      <c r="U403" s="5">
        <f t="shared" si="33"/>
        <v>0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 s="6">
        <f t="shared" si="3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2035</v>
      </c>
      <c r="R404" t="s">
        <v>2059</v>
      </c>
      <c r="S404" s="10">
        <f t="shared" si="31"/>
        <v>40914.25</v>
      </c>
      <c r="T404" s="10">
        <f t="shared" si="32"/>
        <v>40961.25</v>
      </c>
      <c r="U404" s="5">
        <f t="shared" si="33"/>
        <v>1.5666666666666667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 s="6">
        <f t="shared" si="3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10">
        <f t="shared" si="31"/>
        <v>40310.208333333336</v>
      </c>
      <c r="T405" s="10">
        <f t="shared" si="32"/>
        <v>40346.208333333336</v>
      </c>
      <c r="U405" s="5">
        <f t="shared" si="33"/>
        <v>1.2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 s="6">
        <f t="shared" si="3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10">
        <f t="shared" si="31"/>
        <v>43053.25</v>
      </c>
      <c r="T406" s="10">
        <f t="shared" si="32"/>
        <v>43056.25</v>
      </c>
      <c r="U406" s="5">
        <f t="shared" si="33"/>
        <v>0.1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 s="6">
        <f t="shared" si="3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10">
        <f t="shared" si="31"/>
        <v>43255.208333333328</v>
      </c>
      <c r="T407" s="10">
        <f t="shared" si="32"/>
        <v>43305.208333333328</v>
      </c>
      <c r="U407" s="5">
        <f t="shared" si="33"/>
        <v>1.6666666666666667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 s="6">
        <f t="shared" si="3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2035</v>
      </c>
      <c r="R408" t="s">
        <v>2036</v>
      </c>
      <c r="S408" s="10">
        <f t="shared" si="31"/>
        <v>41304.25</v>
      </c>
      <c r="T408" s="10">
        <f t="shared" si="32"/>
        <v>41316.25</v>
      </c>
      <c r="U408" s="5">
        <f t="shared" si="33"/>
        <v>0.4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 s="6">
        <f t="shared" si="3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10">
        <f t="shared" si="31"/>
        <v>43751.208333333328</v>
      </c>
      <c r="T409" s="10">
        <f t="shared" si="32"/>
        <v>43758.208333333328</v>
      </c>
      <c r="U409" s="5">
        <f t="shared" si="33"/>
        <v>0.23333333333333334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 s="6">
        <f t="shared" si="3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2035</v>
      </c>
      <c r="R410" t="s">
        <v>2036</v>
      </c>
      <c r="S410" s="10">
        <f t="shared" si="31"/>
        <v>42541.208333333328</v>
      </c>
      <c r="T410" s="10">
        <f t="shared" si="32"/>
        <v>42561.208333333328</v>
      </c>
      <c r="U410" s="5">
        <f t="shared" si="33"/>
        <v>0.66666666666666663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 s="6">
        <f t="shared" si="3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2039</v>
      </c>
      <c r="R411" t="s">
        <v>2040</v>
      </c>
      <c r="S411" s="10">
        <f t="shared" si="31"/>
        <v>42843.208333333328</v>
      </c>
      <c r="T411" s="10">
        <f t="shared" si="32"/>
        <v>42847.208333333328</v>
      </c>
      <c r="U411" s="5">
        <f t="shared" si="33"/>
        <v>0.13333333333333333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 s="6">
        <f t="shared" si="3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2062</v>
      </c>
      <c r="S412" s="10">
        <f t="shared" si="31"/>
        <v>42122.208333333328</v>
      </c>
      <c r="T412" s="10">
        <f t="shared" si="32"/>
        <v>42122.208333333328</v>
      </c>
      <c r="U412" s="5">
        <f t="shared" si="33"/>
        <v>0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 s="6">
        <f t="shared" si="3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10">
        <f t="shared" si="31"/>
        <v>42884.208333333328</v>
      </c>
      <c r="T413" s="10">
        <f t="shared" si="32"/>
        <v>42886.208333333328</v>
      </c>
      <c r="U413" s="5">
        <f t="shared" si="33"/>
        <v>6.6666666666666666E-2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 s="6">
        <f t="shared" si="3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2055</v>
      </c>
      <c r="R414" t="s">
        <v>2061</v>
      </c>
      <c r="S414" s="10">
        <f t="shared" si="31"/>
        <v>41642.25</v>
      </c>
      <c r="T414" s="10">
        <f t="shared" si="32"/>
        <v>41652.25</v>
      </c>
      <c r="U414" s="5">
        <f t="shared" si="33"/>
        <v>0.33333333333333331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 s="6">
        <f t="shared" si="3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2035</v>
      </c>
      <c r="R415" t="s">
        <v>2048</v>
      </c>
      <c r="S415" s="10">
        <f t="shared" si="31"/>
        <v>43431.25</v>
      </c>
      <c r="T415" s="10">
        <f t="shared" si="32"/>
        <v>43458.25</v>
      </c>
      <c r="U415" s="5">
        <f t="shared" si="33"/>
        <v>0.9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 s="6">
        <f t="shared" si="3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31"/>
        <v>40288.208333333336</v>
      </c>
      <c r="T416" s="10">
        <f t="shared" si="32"/>
        <v>40296.208333333336</v>
      </c>
      <c r="U416" s="5">
        <f t="shared" si="33"/>
        <v>0.26666666666666666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 s="6">
        <f t="shared" si="3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10">
        <f t="shared" si="31"/>
        <v>40921.25</v>
      </c>
      <c r="T417" s="10">
        <f t="shared" si="32"/>
        <v>40938.25</v>
      </c>
      <c r="U417" s="5">
        <f t="shared" si="33"/>
        <v>0.56666666666666665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 s="6">
        <f t="shared" si="3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2035</v>
      </c>
      <c r="R418" t="s">
        <v>2036</v>
      </c>
      <c r="S418" s="10">
        <f t="shared" si="31"/>
        <v>40560.25</v>
      </c>
      <c r="T418" s="10">
        <f t="shared" si="32"/>
        <v>40569.25</v>
      </c>
      <c r="U418" s="5">
        <f t="shared" si="33"/>
        <v>0.3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 s="6">
        <f t="shared" si="3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10">
        <f t="shared" si="31"/>
        <v>43407.208333333328</v>
      </c>
      <c r="T419" s="10">
        <f t="shared" si="32"/>
        <v>43431.25</v>
      </c>
      <c r="U419" s="5">
        <f t="shared" si="33"/>
        <v>0.80138888888905058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 s="6">
        <f t="shared" si="3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2035</v>
      </c>
      <c r="R420" t="s">
        <v>2036</v>
      </c>
      <c r="S420" s="10">
        <f t="shared" si="31"/>
        <v>41035.208333333336</v>
      </c>
      <c r="T420" s="10">
        <f t="shared" si="32"/>
        <v>41036.208333333336</v>
      </c>
      <c r="U420" s="5">
        <f t="shared" si="33"/>
        <v>3.3333333333333333E-2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 s="6">
        <f t="shared" si="3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2044</v>
      </c>
      <c r="R421" t="s">
        <v>2047</v>
      </c>
      <c r="S421" s="10">
        <f t="shared" si="31"/>
        <v>40899.25</v>
      </c>
      <c r="T421" s="10">
        <f t="shared" si="32"/>
        <v>40905.25</v>
      </c>
      <c r="U421" s="5">
        <f t="shared" si="33"/>
        <v>0.2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 s="6">
        <f t="shared" si="3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10">
        <f t="shared" si="31"/>
        <v>42911.208333333328</v>
      </c>
      <c r="T422" s="10">
        <f t="shared" si="32"/>
        <v>42925.208333333328</v>
      </c>
      <c r="U422" s="5">
        <f t="shared" si="33"/>
        <v>0.46666666666666667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 s="6">
        <f t="shared" si="3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2044</v>
      </c>
      <c r="R423" t="s">
        <v>2045</v>
      </c>
      <c r="S423" s="10">
        <f t="shared" si="31"/>
        <v>42915.208333333328</v>
      </c>
      <c r="T423" s="10">
        <f t="shared" si="32"/>
        <v>42945.208333333328</v>
      </c>
      <c r="U423" s="5">
        <f t="shared" si="33"/>
        <v>1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 s="6">
        <f t="shared" si="3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10">
        <f t="shared" si="31"/>
        <v>40285.208333333336</v>
      </c>
      <c r="T424" s="10">
        <f t="shared" si="32"/>
        <v>40305.208333333336</v>
      </c>
      <c r="U424" s="5">
        <f t="shared" si="33"/>
        <v>0.66666666666666663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 s="6">
        <f t="shared" si="3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31"/>
        <v>40808.208333333336</v>
      </c>
      <c r="T425" s="10">
        <f t="shared" si="32"/>
        <v>40810.208333333336</v>
      </c>
      <c r="U425" s="5">
        <f t="shared" si="33"/>
        <v>6.6666666666666666E-2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 s="6">
        <f t="shared" si="3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2039</v>
      </c>
      <c r="R426" t="s">
        <v>2043</v>
      </c>
      <c r="S426" s="10">
        <f t="shared" si="31"/>
        <v>43208.208333333328</v>
      </c>
      <c r="T426" s="10">
        <f t="shared" si="32"/>
        <v>43214.208333333328</v>
      </c>
      <c r="U426" s="5">
        <f t="shared" si="33"/>
        <v>0.2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 s="6">
        <f t="shared" si="3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2051</v>
      </c>
      <c r="R427" t="s">
        <v>2052</v>
      </c>
      <c r="S427" s="10">
        <f t="shared" si="31"/>
        <v>42213.208333333328</v>
      </c>
      <c r="T427" s="10">
        <f t="shared" si="32"/>
        <v>42219.208333333328</v>
      </c>
      <c r="U427" s="5">
        <f t="shared" si="33"/>
        <v>0.2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 s="6">
        <f t="shared" si="3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10">
        <f t="shared" si="31"/>
        <v>41332.25</v>
      </c>
      <c r="T428" s="10">
        <f t="shared" si="32"/>
        <v>41339.25</v>
      </c>
      <c r="U428" s="5">
        <f t="shared" si="33"/>
        <v>0.23333333333333334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 s="6">
        <f t="shared" si="3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10">
        <f t="shared" si="31"/>
        <v>41895.208333333336</v>
      </c>
      <c r="T429" s="10">
        <f t="shared" si="32"/>
        <v>41927.208333333336</v>
      </c>
      <c r="U429" s="5">
        <f t="shared" si="33"/>
        <v>1.0666666666666667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 s="6">
        <f t="shared" si="3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2035</v>
      </c>
      <c r="R430" t="s">
        <v>2048</v>
      </c>
      <c r="S430" s="10">
        <f t="shared" si="31"/>
        <v>40585.25</v>
      </c>
      <c r="T430" s="10">
        <f t="shared" si="32"/>
        <v>40592.25</v>
      </c>
      <c r="U430" s="5">
        <f t="shared" si="33"/>
        <v>0.23333333333333334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 s="6">
        <f t="shared" si="3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2051</v>
      </c>
      <c r="R431" t="s">
        <v>2052</v>
      </c>
      <c r="S431" s="10">
        <f t="shared" si="31"/>
        <v>41680.25</v>
      </c>
      <c r="T431" s="10">
        <f t="shared" si="32"/>
        <v>41708.208333333336</v>
      </c>
      <c r="U431" s="5">
        <f t="shared" si="33"/>
        <v>0.93194444444452529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 s="6">
        <f t="shared" si="3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10">
        <f t="shared" si="31"/>
        <v>43737.208333333328</v>
      </c>
      <c r="T432" s="10">
        <f t="shared" si="32"/>
        <v>43771.208333333328</v>
      </c>
      <c r="U432" s="5">
        <f t="shared" si="33"/>
        <v>1.1333333333333333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 s="6">
        <f t="shared" si="3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10">
        <f t="shared" si="31"/>
        <v>43273.208333333328</v>
      </c>
      <c r="T433" s="10">
        <f t="shared" si="32"/>
        <v>43290.208333333328</v>
      </c>
      <c r="U433" s="5">
        <f t="shared" si="33"/>
        <v>0.56666666666666665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 s="6">
        <f t="shared" si="3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10">
        <f t="shared" si="31"/>
        <v>41761.208333333336</v>
      </c>
      <c r="T434" s="10">
        <f t="shared" si="32"/>
        <v>41781.208333333336</v>
      </c>
      <c r="U434" s="5">
        <f t="shared" si="33"/>
        <v>0.66666666666666663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 s="6">
        <f t="shared" si="3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2035</v>
      </c>
      <c r="R435" t="s">
        <v>2036</v>
      </c>
      <c r="S435" s="10">
        <f t="shared" si="31"/>
        <v>41603.25</v>
      </c>
      <c r="T435" s="10">
        <f t="shared" si="32"/>
        <v>41619.25</v>
      </c>
      <c r="U435" s="5">
        <f t="shared" si="33"/>
        <v>0.53333333333333333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 s="6">
        <f t="shared" si="3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10">
        <f t="shared" si="31"/>
        <v>42705.25</v>
      </c>
      <c r="T436" s="10">
        <f t="shared" si="32"/>
        <v>42719.25</v>
      </c>
      <c r="U436" s="5">
        <f t="shared" si="33"/>
        <v>0.46666666666666667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 s="6">
        <f t="shared" si="3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10">
        <f t="shared" si="31"/>
        <v>41988.25</v>
      </c>
      <c r="T437" s="10">
        <f t="shared" si="32"/>
        <v>42000.25</v>
      </c>
      <c r="U437" s="5">
        <f t="shared" si="33"/>
        <v>0.4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 s="6">
        <f t="shared" si="3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2039</v>
      </c>
      <c r="R438" t="s">
        <v>2058</v>
      </c>
      <c r="S438" s="10">
        <f t="shared" si="31"/>
        <v>43575.208333333328</v>
      </c>
      <c r="T438" s="10">
        <f t="shared" si="32"/>
        <v>43576.208333333328</v>
      </c>
      <c r="U438" s="5">
        <f t="shared" si="33"/>
        <v>3.3333333333333333E-2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 s="6">
        <f t="shared" si="34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2035</v>
      </c>
      <c r="R439" t="s">
        <v>2048</v>
      </c>
      <c r="S439" s="10">
        <f t="shared" si="31"/>
        <v>42260.208333333328</v>
      </c>
      <c r="T439" s="10">
        <f t="shared" si="32"/>
        <v>42263.208333333328</v>
      </c>
      <c r="U439" s="5">
        <f t="shared" si="33"/>
        <v>0.1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 s="6">
        <f t="shared" si="3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10">
        <f t="shared" si="31"/>
        <v>41337.25</v>
      </c>
      <c r="T440" s="10">
        <f t="shared" si="32"/>
        <v>41367.208333333336</v>
      </c>
      <c r="U440" s="5">
        <f t="shared" si="33"/>
        <v>0.99861111111119194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 s="6">
        <f t="shared" si="3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2035</v>
      </c>
      <c r="R441" t="s">
        <v>2063</v>
      </c>
      <c r="S441" s="10">
        <f t="shared" si="31"/>
        <v>42680.208333333328</v>
      </c>
      <c r="T441" s="10">
        <f t="shared" si="32"/>
        <v>42687.25</v>
      </c>
      <c r="U441" s="5">
        <f t="shared" si="33"/>
        <v>0.2347222222223839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 s="6">
        <f t="shared" si="3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2035</v>
      </c>
      <c r="R442" t="s">
        <v>2046</v>
      </c>
      <c r="S442" s="10">
        <f t="shared" si="31"/>
        <v>42916.208333333328</v>
      </c>
      <c r="T442" s="10">
        <f t="shared" si="32"/>
        <v>42926.208333333328</v>
      </c>
      <c r="U442" s="5">
        <f t="shared" si="33"/>
        <v>0.33333333333333331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 s="6">
        <f t="shared" si="3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2044</v>
      </c>
      <c r="R443" t="s">
        <v>2045</v>
      </c>
      <c r="S443" s="10">
        <f t="shared" si="31"/>
        <v>41025.208333333336</v>
      </c>
      <c r="T443" s="10">
        <f t="shared" si="32"/>
        <v>41053.208333333336</v>
      </c>
      <c r="U443" s="5">
        <f t="shared" si="33"/>
        <v>0.93333333333333335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 s="6">
        <f t="shared" si="3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10">
        <f t="shared" si="31"/>
        <v>42980.208333333328</v>
      </c>
      <c r="T444" s="10">
        <f t="shared" si="32"/>
        <v>42996.208333333328</v>
      </c>
      <c r="U444" s="5">
        <f t="shared" si="33"/>
        <v>0.53333333333333333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 s="6">
        <f t="shared" si="3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10">
        <f t="shared" si="31"/>
        <v>40451.208333333336</v>
      </c>
      <c r="T445" s="10">
        <f t="shared" si="32"/>
        <v>40470.208333333336</v>
      </c>
      <c r="U445" s="5">
        <f t="shared" si="33"/>
        <v>0.6333333333333333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 s="6">
        <f t="shared" si="3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2039</v>
      </c>
      <c r="R446" t="s">
        <v>2043</v>
      </c>
      <c r="S446" s="10">
        <f t="shared" si="31"/>
        <v>40748.208333333336</v>
      </c>
      <c r="T446" s="10">
        <f t="shared" si="32"/>
        <v>40750.208333333336</v>
      </c>
      <c r="U446" s="5">
        <f t="shared" si="33"/>
        <v>6.6666666666666666E-2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 s="6">
        <f t="shared" si="3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10">
        <f t="shared" si="31"/>
        <v>40515.25</v>
      </c>
      <c r="T447" s="10">
        <f t="shared" si="32"/>
        <v>40536.25</v>
      </c>
      <c r="U447" s="5">
        <f t="shared" si="33"/>
        <v>0.7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 s="6">
        <f t="shared" si="3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2044</v>
      </c>
      <c r="R448" t="s">
        <v>2045</v>
      </c>
      <c r="S448" s="10">
        <f t="shared" si="31"/>
        <v>41261.25</v>
      </c>
      <c r="T448" s="10">
        <f t="shared" si="32"/>
        <v>41263.25</v>
      </c>
      <c r="U448" s="5">
        <f t="shared" si="33"/>
        <v>6.6666666666666666E-2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 s="6">
        <f t="shared" si="3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2035</v>
      </c>
      <c r="R449" t="s">
        <v>2046</v>
      </c>
      <c r="S449" s="10">
        <f t="shared" si="31"/>
        <v>43088.25</v>
      </c>
      <c r="T449" s="10">
        <f t="shared" si="32"/>
        <v>43104.25</v>
      </c>
      <c r="U449" s="5">
        <f t="shared" si="33"/>
        <v>0.53333333333333333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35">E450/D450</f>
        <v>0.50482758620689661</v>
      </c>
      <c r="G450" t="s">
        <v>14</v>
      </c>
      <c r="H450">
        <v>605</v>
      </c>
      <c r="I450" s="6">
        <f t="shared" si="3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10">
        <f t="shared" ref="S450:S513" si="36">((($L450/60)/60)/24)+DATE(1970,1,1)</f>
        <v>41378.208333333336</v>
      </c>
      <c r="T450" s="10">
        <f t="shared" ref="T450:T513" si="37">((($M450/60)/60)/24)+DATE(1970,1,1)</f>
        <v>41380.208333333336</v>
      </c>
      <c r="U450" s="5">
        <f t="shared" ref="U450:U513" si="38">(T450-S450)/30</f>
        <v>6.6666666666666666E-2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35"/>
        <v>9.67</v>
      </c>
      <c r="G451" t="s">
        <v>20</v>
      </c>
      <c r="H451">
        <v>86</v>
      </c>
      <c r="I451" s="6">
        <f t="shared" ref="I451:I514" si="3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10">
        <f t="shared" si="36"/>
        <v>43530.25</v>
      </c>
      <c r="T451" s="10">
        <f t="shared" si="37"/>
        <v>43547.208333333328</v>
      </c>
      <c r="U451" s="5">
        <f t="shared" si="38"/>
        <v>0.56527777777761612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 s="6">
        <f t="shared" si="3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2035</v>
      </c>
      <c r="R452" t="s">
        <v>2048</v>
      </c>
      <c r="S452" s="10">
        <f t="shared" si="36"/>
        <v>43394.208333333328</v>
      </c>
      <c r="T452" s="10">
        <f t="shared" si="37"/>
        <v>43417.25</v>
      </c>
      <c r="U452" s="5">
        <f t="shared" si="38"/>
        <v>0.76805555555571725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 s="6">
        <f t="shared" si="3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2039</v>
      </c>
      <c r="R453" t="s">
        <v>2040</v>
      </c>
      <c r="S453" s="10">
        <f t="shared" si="36"/>
        <v>42935.208333333328</v>
      </c>
      <c r="T453" s="10">
        <f t="shared" si="37"/>
        <v>42966.208333333328</v>
      </c>
      <c r="U453" s="5">
        <f t="shared" si="38"/>
        <v>1.0333333333333334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 s="6">
        <f t="shared" si="3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2035</v>
      </c>
      <c r="R454" t="s">
        <v>2042</v>
      </c>
      <c r="S454" s="10">
        <f t="shared" si="36"/>
        <v>40365.208333333336</v>
      </c>
      <c r="T454" s="10">
        <f t="shared" si="37"/>
        <v>40366.208333333336</v>
      </c>
      <c r="U454" s="5">
        <f t="shared" si="38"/>
        <v>3.3333333333333333E-2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 s="6">
        <f t="shared" si="3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2035</v>
      </c>
      <c r="R455" t="s">
        <v>2063</v>
      </c>
      <c r="S455" s="10">
        <f t="shared" si="36"/>
        <v>42705.25</v>
      </c>
      <c r="T455" s="10">
        <f t="shared" si="37"/>
        <v>42746.25</v>
      </c>
      <c r="U455" s="5">
        <f t="shared" si="38"/>
        <v>1.3666666666666667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 s="6">
        <f t="shared" si="3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2035</v>
      </c>
      <c r="R456" t="s">
        <v>2042</v>
      </c>
      <c r="S456" s="10">
        <f t="shared" si="36"/>
        <v>41568.208333333336</v>
      </c>
      <c r="T456" s="10">
        <f t="shared" si="37"/>
        <v>41604.25</v>
      </c>
      <c r="U456" s="5">
        <f t="shared" si="38"/>
        <v>1.201388888888808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 s="6">
        <f t="shared" si="3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10">
        <f t="shared" si="36"/>
        <v>40809.208333333336</v>
      </c>
      <c r="T457" s="10">
        <f t="shared" si="37"/>
        <v>40832.208333333336</v>
      </c>
      <c r="U457" s="5">
        <f t="shared" si="38"/>
        <v>0.76666666666666672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 s="6">
        <f t="shared" si="3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2039</v>
      </c>
      <c r="R458" t="s">
        <v>2043</v>
      </c>
      <c r="S458" s="10">
        <f t="shared" si="36"/>
        <v>43141.25</v>
      </c>
      <c r="T458" s="10">
        <f t="shared" si="37"/>
        <v>43141.25</v>
      </c>
      <c r="U458" s="5">
        <f t="shared" si="38"/>
        <v>0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 s="6">
        <f t="shared" si="3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10">
        <f t="shared" si="36"/>
        <v>42657.208333333328</v>
      </c>
      <c r="T459" s="10">
        <f t="shared" si="37"/>
        <v>42659.208333333328</v>
      </c>
      <c r="U459" s="5">
        <f t="shared" si="38"/>
        <v>6.6666666666666666E-2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 s="6">
        <f t="shared" si="3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10">
        <f t="shared" si="36"/>
        <v>40265.208333333336</v>
      </c>
      <c r="T460" s="10">
        <f t="shared" si="37"/>
        <v>40309.208333333336</v>
      </c>
      <c r="U460" s="5">
        <f t="shared" si="38"/>
        <v>1.4666666666666666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 s="6">
        <f t="shared" si="3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2035</v>
      </c>
      <c r="R461" t="s">
        <v>2036</v>
      </c>
      <c r="S461" s="10">
        <f t="shared" si="36"/>
        <v>42001.25</v>
      </c>
      <c r="T461" s="10">
        <f t="shared" si="37"/>
        <v>42026.25</v>
      </c>
      <c r="U461" s="5">
        <f t="shared" si="38"/>
        <v>0.83333333333333337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 s="6">
        <f t="shared" si="3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10">
        <f t="shared" si="36"/>
        <v>40399.208333333336</v>
      </c>
      <c r="T462" s="10">
        <f t="shared" si="37"/>
        <v>40402.208333333336</v>
      </c>
      <c r="U462" s="5">
        <f t="shared" si="38"/>
        <v>0.1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 s="6">
        <f t="shared" si="3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2035</v>
      </c>
      <c r="R463" t="s">
        <v>2042</v>
      </c>
      <c r="S463" s="10">
        <f t="shared" si="36"/>
        <v>41757.208333333336</v>
      </c>
      <c r="T463" s="10">
        <f t="shared" si="37"/>
        <v>41777.208333333336</v>
      </c>
      <c r="U463" s="5">
        <f t="shared" si="38"/>
        <v>0.66666666666666663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 s="6">
        <f t="shared" si="3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2062</v>
      </c>
      <c r="S464" s="10">
        <f t="shared" si="36"/>
        <v>41304.25</v>
      </c>
      <c r="T464" s="10">
        <f t="shared" si="37"/>
        <v>41342.25</v>
      </c>
      <c r="U464" s="5">
        <f t="shared" si="38"/>
        <v>1.2666666666666666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 s="6">
        <f t="shared" si="3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2035</v>
      </c>
      <c r="R465" t="s">
        <v>2048</v>
      </c>
      <c r="S465" s="10">
        <f t="shared" si="36"/>
        <v>41639.25</v>
      </c>
      <c r="T465" s="10">
        <f t="shared" si="37"/>
        <v>41643.25</v>
      </c>
      <c r="U465" s="5">
        <f t="shared" si="38"/>
        <v>0.13333333333333333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 s="6">
        <f t="shared" si="3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10">
        <f t="shared" si="36"/>
        <v>43142.25</v>
      </c>
      <c r="T466" s="10">
        <f t="shared" si="37"/>
        <v>43156.25</v>
      </c>
      <c r="U466" s="5">
        <f t="shared" si="38"/>
        <v>0.46666666666666667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 s="6">
        <f t="shared" si="3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2055</v>
      </c>
      <c r="R467" t="s">
        <v>2060</v>
      </c>
      <c r="S467" s="10">
        <f t="shared" si="36"/>
        <v>43127.25</v>
      </c>
      <c r="T467" s="10">
        <f t="shared" si="37"/>
        <v>43136.25</v>
      </c>
      <c r="U467" s="5">
        <f t="shared" si="38"/>
        <v>0.3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 s="6">
        <f t="shared" si="3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2044</v>
      </c>
      <c r="R468" t="s">
        <v>2045</v>
      </c>
      <c r="S468" s="10">
        <f t="shared" si="36"/>
        <v>41409.208333333336</v>
      </c>
      <c r="T468" s="10">
        <f t="shared" si="37"/>
        <v>41432.208333333336</v>
      </c>
      <c r="U468" s="5">
        <f t="shared" si="38"/>
        <v>0.76666666666666672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 s="6">
        <f t="shared" si="3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2044</v>
      </c>
      <c r="R469" t="s">
        <v>2047</v>
      </c>
      <c r="S469" s="10">
        <f t="shared" si="36"/>
        <v>42331.25</v>
      </c>
      <c r="T469" s="10">
        <f t="shared" si="37"/>
        <v>42338.25</v>
      </c>
      <c r="U469" s="5">
        <f t="shared" si="38"/>
        <v>0.23333333333333334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 s="6">
        <f t="shared" si="3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10">
        <f t="shared" si="36"/>
        <v>43569.208333333328</v>
      </c>
      <c r="T470" s="10">
        <f t="shared" si="37"/>
        <v>43585.208333333328</v>
      </c>
      <c r="U470" s="5">
        <f t="shared" si="38"/>
        <v>0.53333333333333333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 s="6">
        <f t="shared" si="3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2035</v>
      </c>
      <c r="R471" t="s">
        <v>2042</v>
      </c>
      <c r="S471" s="10">
        <f t="shared" si="36"/>
        <v>42142.208333333328</v>
      </c>
      <c r="T471" s="10">
        <f t="shared" si="37"/>
        <v>42144.208333333328</v>
      </c>
      <c r="U471" s="5">
        <f t="shared" si="38"/>
        <v>6.6666666666666666E-2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 s="6">
        <f t="shared" si="3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2044</v>
      </c>
      <c r="R472" t="s">
        <v>2045</v>
      </c>
      <c r="S472" s="10">
        <f t="shared" si="36"/>
        <v>42716.25</v>
      </c>
      <c r="T472" s="10">
        <f t="shared" si="37"/>
        <v>42723.25</v>
      </c>
      <c r="U472" s="5">
        <f t="shared" si="38"/>
        <v>0.23333333333333334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 s="6">
        <f t="shared" si="3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6"/>
        <v>41031.208333333336</v>
      </c>
      <c r="T473" s="10">
        <f t="shared" si="37"/>
        <v>41031.208333333336</v>
      </c>
      <c r="U473" s="5">
        <f t="shared" si="38"/>
        <v>0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 s="6">
        <f t="shared" si="3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2039</v>
      </c>
      <c r="R474" t="s">
        <v>2040</v>
      </c>
      <c r="S474" s="10">
        <f t="shared" si="36"/>
        <v>43535.208333333328</v>
      </c>
      <c r="T474" s="10">
        <f t="shared" si="37"/>
        <v>43589.208333333328</v>
      </c>
      <c r="U474" s="5">
        <f t="shared" si="38"/>
        <v>1.8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 s="6">
        <f t="shared" si="3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2039</v>
      </c>
      <c r="R475" t="s">
        <v>2041</v>
      </c>
      <c r="S475" s="10">
        <f t="shared" si="36"/>
        <v>43277.208333333328</v>
      </c>
      <c r="T475" s="10">
        <f t="shared" si="37"/>
        <v>43278.208333333328</v>
      </c>
      <c r="U475" s="5">
        <f t="shared" si="38"/>
        <v>3.3333333333333333E-2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 s="6">
        <f t="shared" si="3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2035</v>
      </c>
      <c r="R476" t="s">
        <v>2046</v>
      </c>
      <c r="S476" s="10">
        <f t="shared" si="36"/>
        <v>41989.25</v>
      </c>
      <c r="T476" s="10">
        <f t="shared" si="37"/>
        <v>41990.25</v>
      </c>
      <c r="U476" s="5">
        <f t="shared" si="38"/>
        <v>3.3333333333333333E-2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 s="6">
        <f t="shared" si="3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2055</v>
      </c>
      <c r="R477" t="s">
        <v>2060</v>
      </c>
      <c r="S477" s="10">
        <f t="shared" si="36"/>
        <v>41450.208333333336</v>
      </c>
      <c r="T477" s="10">
        <f t="shared" si="37"/>
        <v>41454.208333333336</v>
      </c>
      <c r="U477" s="5">
        <f t="shared" si="38"/>
        <v>0.13333333333333333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 s="6">
        <f t="shared" si="3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2055</v>
      </c>
      <c r="R478" t="s">
        <v>2061</v>
      </c>
      <c r="S478" s="10">
        <f t="shared" si="36"/>
        <v>43322.208333333328</v>
      </c>
      <c r="T478" s="10">
        <f t="shared" si="37"/>
        <v>43328.208333333328</v>
      </c>
      <c r="U478" s="5">
        <f t="shared" si="38"/>
        <v>0.2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 s="6">
        <f t="shared" si="3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2035</v>
      </c>
      <c r="R479" t="s">
        <v>2063</v>
      </c>
      <c r="S479" s="10">
        <f t="shared" si="36"/>
        <v>40720.208333333336</v>
      </c>
      <c r="T479" s="10">
        <f t="shared" si="37"/>
        <v>40747.208333333336</v>
      </c>
      <c r="U479" s="5">
        <f t="shared" si="38"/>
        <v>0.9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 s="6">
        <f t="shared" si="3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2044</v>
      </c>
      <c r="R480" t="s">
        <v>2045</v>
      </c>
      <c r="S480" s="10">
        <f t="shared" si="36"/>
        <v>42072.208333333328</v>
      </c>
      <c r="T480" s="10">
        <f t="shared" si="37"/>
        <v>42084.208333333328</v>
      </c>
      <c r="U480" s="5">
        <f t="shared" si="38"/>
        <v>0.4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 s="6">
        <f t="shared" si="3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6"/>
        <v>42945.208333333328</v>
      </c>
      <c r="T481" s="10">
        <f t="shared" si="37"/>
        <v>42947.208333333328</v>
      </c>
      <c r="U481" s="5">
        <f t="shared" si="38"/>
        <v>6.6666666666666666E-2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 s="6">
        <f t="shared" si="3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2051</v>
      </c>
      <c r="R482" t="s">
        <v>2052</v>
      </c>
      <c r="S482" s="10">
        <f t="shared" si="36"/>
        <v>40248.25</v>
      </c>
      <c r="T482" s="10">
        <f t="shared" si="37"/>
        <v>40257.208333333336</v>
      </c>
      <c r="U482" s="5">
        <f t="shared" si="38"/>
        <v>0.29861111111119193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 s="6">
        <f t="shared" si="3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10">
        <f t="shared" si="36"/>
        <v>41913.208333333336</v>
      </c>
      <c r="T483" s="10">
        <f t="shared" si="37"/>
        <v>41955.25</v>
      </c>
      <c r="U483" s="5">
        <f t="shared" si="38"/>
        <v>1.401388888888808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 s="6">
        <f t="shared" si="3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2055</v>
      </c>
      <c r="R484" t="s">
        <v>2061</v>
      </c>
      <c r="S484" s="10">
        <f t="shared" si="36"/>
        <v>40963.25</v>
      </c>
      <c r="T484" s="10">
        <f t="shared" si="37"/>
        <v>40974.25</v>
      </c>
      <c r="U484" s="5">
        <f t="shared" si="38"/>
        <v>0.36666666666666664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 s="6">
        <f t="shared" si="3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10">
        <f t="shared" si="36"/>
        <v>43811.25</v>
      </c>
      <c r="T485" s="10">
        <f t="shared" si="37"/>
        <v>43818.25</v>
      </c>
      <c r="U485" s="5">
        <f t="shared" si="38"/>
        <v>0.23333333333333334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 s="6">
        <f t="shared" si="3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6"/>
        <v>41855.208333333336</v>
      </c>
      <c r="T486" s="10">
        <f t="shared" si="37"/>
        <v>41904.208333333336</v>
      </c>
      <c r="U486" s="5">
        <f t="shared" si="38"/>
        <v>1.6333333333333333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 s="6">
        <f t="shared" si="3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10">
        <f t="shared" si="36"/>
        <v>43626.208333333328</v>
      </c>
      <c r="T487" s="10">
        <f t="shared" si="37"/>
        <v>43667.208333333328</v>
      </c>
      <c r="U487" s="5">
        <f t="shared" si="38"/>
        <v>1.3666666666666667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 s="6">
        <f t="shared" si="3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2055</v>
      </c>
      <c r="R488" t="s">
        <v>2060</v>
      </c>
      <c r="S488" s="10">
        <f t="shared" si="36"/>
        <v>43168.25</v>
      </c>
      <c r="T488" s="10">
        <f t="shared" si="37"/>
        <v>43183.208333333328</v>
      </c>
      <c r="U488" s="5">
        <f t="shared" si="38"/>
        <v>0.49861111111094941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 s="6">
        <f t="shared" si="3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10">
        <f t="shared" si="36"/>
        <v>42845.208333333328</v>
      </c>
      <c r="T489" s="10">
        <f t="shared" si="37"/>
        <v>42878.208333333328</v>
      </c>
      <c r="U489" s="5">
        <f t="shared" si="38"/>
        <v>1.1000000000000001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 s="6">
        <f t="shared" si="3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10">
        <f t="shared" si="36"/>
        <v>42403.25</v>
      </c>
      <c r="T490" s="10">
        <f t="shared" si="37"/>
        <v>42420.25</v>
      </c>
      <c r="U490" s="5">
        <f t="shared" si="38"/>
        <v>0.56666666666666665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 s="6">
        <f t="shared" si="3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2044</v>
      </c>
      <c r="R491" t="s">
        <v>2045</v>
      </c>
      <c r="S491" s="10">
        <f t="shared" si="36"/>
        <v>40406.208333333336</v>
      </c>
      <c r="T491" s="10">
        <f t="shared" si="37"/>
        <v>40411.208333333336</v>
      </c>
      <c r="U491" s="5">
        <f t="shared" si="38"/>
        <v>0.16666666666666666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 s="6">
        <f t="shared" si="3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2053</v>
      </c>
      <c r="R492" t="s">
        <v>2054</v>
      </c>
      <c r="S492" s="10">
        <f t="shared" si="36"/>
        <v>43786.25</v>
      </c>
      <c r="T492" s="10">
        <f t="shared" si="37"/>
        <v>43793.25</v>
      </c>
      <c r="U492" s="5">
        <f t="shared" si="38"/>
        <v>0.23333333333333334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 s="6">
        <f t="shared" si="3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6"/>
        <v>41456.208333333336</v>
      </c>
      <c r="T493" s="10">
        <f t="shared" si="37"/>
        <v>41482.208333333336</v>
      </c>
      <c r="U493" s="5">
        <f t="shared" si="38"/>
        <v>0.8666666666666667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 s="6">
        <f t="shared" si="3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2035</v>
      </c>
      <c r="R494" t="s">
        <v>2059</v>
      </c>
      <c r="S494" s="10">
        <f t="shared" si="36"/>
        <v>40336.208333333336</v>
      </c>
      <c r="T494" s="10">
        <f t="shared" si="37"/>
        <v>40371.208333333336</v>
      </c>
      <c r="U494" s="5">
        <f t="shared" si="38"/>
        <v>1.1666666666666667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 s="6">
        <f t="shared" si="3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2051</v>
      </c>
      <c r="R495" t="s">
        <v>2052</v>
      </c>
      <c r="S495" s="10">
        <f t="shared" si="36"/>
        <v>43645.208333333328</v>
      </c>
      <c r="T495" s="10">
        <f t="shared" si="37"/>
        <v>43658.208333333328</v>
      </c>
      <c r="U495" s="5">
        <f t="shared" si="38"/>
        <v>0.43333333333333335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 s="6">
        <f t="shared" si="3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2044</v>
      </c>
      <c r="R496" t="s">
        <v>2045</v>
      </c>
      <c r="S496" s="10">
        <f t="shared" si="36"/>
        <v>40990.208333333336</v>
      </c>
      <c r="T496" s="10">
        <f t="shared" si="37"/>
        <v>40991.208333333336</v>
      </c>
      <c r="U496" s="5">
        <f t="shared" si="38"/>
        <v>3.3333333333333333E-2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 s="6">
        <f t="shared" si="3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10">
        <f t="shared" si="36"/>
        <v>41800.208333333336</v>
      </c>
      <c r="T497" s="10">
        <f t="shared" si="37"/>
        <v>41804.208333333336</v>
      </c>
      <c r="U497" s="5">
        <f t="shared" si="38"/>
        <v>0.13333333333333333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 s="6">
        <f t="shared" si="3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2035</v>
      </c>
      <c r="R498" t="s">
        <v>2048</v>
      </c>
      <c r="S498" s="10">
        <f t="shared" si="36"/>
        <v>42876.208333333328</v>
      </c>
      <c r="T498" s="10">
        <f t="shared" si="37"/>
        <v>42893.208333333328</v>
      </c>
      <c r="U498" s="5">
        <f t="shared" si="38"/>
        <v>0.56666666666666665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 s="6">
        <f t="shared" si="3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2044</v>
      </c>
      <c r="R499" t="s">
        <v>2045</v>
      </c>
      <c r="S499" s="10">
        <f t="shared" si="36"/>
        <v>42724.25</v>
      </c>
      <c r="T499" s="10">
        <f t="shared" si="37"/>
        <v>42724.25</v>
      </c>
      <c r="U499" s="5">
        <f t="shared" si="38"/>
        <v>0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 s="6">
        <f t="shared" si="3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2044</v>
      </c>
      <c r="R500" t="s">
        <v>2047</v>
      </c>
      <c r="S500" s="10">
        <f t="shared" si="36"/>
        <v>42005.25</v>
      </c>
      <c r="T500" s="10">
        <f t="shared" si="37"/>
        <v>42007.25</v>
      </c>
      <c r="U500" s="5">
        <f t="shared" si="38"/>
        <v>6.6666666666666666E-2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 s="6">
        <f t="shared" si="3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2035</v>
      </c>
      <c r="R501" t="s">
        <v>2036</v>
      </c>
      <c r="S501" s="10">
        <f t="shared" si="36"/>
        <v>42444.208333333328</v>
      </c>
      <c r="T501" s="10">
        <f t="shared" si="37"/>
        <v>42449.208333333328</v>
      </c>
      <c r="U501" s="5">
        <f t="shared" si="38"/>
        <v>0.16666666666666666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s="6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10">
        <f t="shared" si="36"/>
        <v>41395.208333333336</v>
      </c>
      <c r="T502" s="10">
        <f t="shared" si="37"/>
        <v>41423.208333333336</v>
      </c>
      <c r="U502" s="5">
        <f t="shared" si="38"/>
        <v>0.93333333333333335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 s="6">
        <f t="shared" ref="I503:I566" si="40"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2035</v>
      </c>
      <c r="R503" t="s">
        <v>2036</v>
      </c>
      <c r="S503" s="10">
        <f t="shared" si="36"/>
        <v>41345.208333333336</v>
      </c>
      <c r="T503" s="10">
        <f t="shared" si="37"/>
        <v>41347.208333333336</v>
      </c>
      <c r="U503" s="5">
        <f t="shared" si="38"/>
        <v>6.6666666666666666E-2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 s="6">
        <f t="shared" si="4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10">
        <f t="shared" si="36"/>
        <v>41117.208333333336</v>
      </c>
      <c r="T504" s="10">
        <f t="shared" si="37"/>
        <v>41146.208333333336</v>
      </c>
      <c r="U504" s="5">
        <f t="shared" si="38"/>
        <v>0.96666666666666667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 s="6">
        <f t="shared" si="4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2035</v>
      </c>
      <c r="R505" t="s">
        <v>2042</v>
      </c>
      <c r="S505" s="10">
        <f t="shared" si="36"/>
        <v>42186.208333333328</v>
      </c>
      <c r="T505" s="10">
        <f t="shared" si="37"/>
        <v>42206.208333333328</v>
      </c>
      <c r="U505" s="5">
        <f t="shared" si="38"/>
        <v>0.66666666666666663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 s="6">
        <f t="shared" si="4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2039</v>
      </c>
      <c r="R506" t="s">
        <v>2040</v>
      </c>
      <c r="S506" s="10">
        <f t="shared" si="36"/>
        <v>42142.208333333328</v>
      </c>
      <c r="T506" s="10">
        <f t="shared" si="37"/>
        <v>42143.208333333328</v>
      </c>
      <c r="U506" s="5">
        <f t="shared" si="38"/>
        <v>3.3333333333333333E-2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 s="6">
        <f t="shared" si="4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2055</v>
      </c>
      <c r="R507" t="s">
        <v>2064</v>
      </c>
      <c r="S507" s="10">
        <f t="shared" si="36"/>
        <v>41341.25</v>
      </c>
      <c r="T507" s="10">
        <f t="shared" si="37"/>
        <v>41383.208333333336</v>
      </c>
      <c r="U507" s="5">
        <f t="shared" si="38"/>
        <v>1.3986111111111919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 s="6">
        <f t="shared" si="4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10">
        <f t="shared" si="36"/>
        <v>43062.25</v>
      </c>
      <c r="T508" s="10">
        <f t="shared" si="37"/>
        <v>43079.25</v>
      </c>
      <c r="U508" s="5">
        <f t="shared" si="38"/>
        <v>0.56666666666666665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 s="6">
        <f t="shared" si="4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2044</v>
      </c>
      <c r="R509" t="s">
        <v>2047</v>
      </c>
      <c r="S509" s="10">
        <f t="shared" si="36"/>
        <v>41373.208333333336</v>
      </c>
      <c r="T509" s="10">
        <f t="shared" si="37"/>
        <v>41422.208333333336</v>
      </c>
      <c r="U509" s="5">
        <f t="shared" si="38"/>
        <v>1.6333333333333333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 s="6">
        <f t="shared" si="4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10">
        <f t="shared" si="36"/>
        <v>43310.208333333328</v>
      </c>
      <c r="T510" s="10">
        <f t="shared" si="37"/>
        <v>43331.208333333328</v>
      </c>
      <c r="U510" s="5">
        <f t="shared" si="38"/>
        <v>0.7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 s="6">
        <f t="shared" si="40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10">
        <f t="shared" si="36"/>
        <v>41034.208333333336</v>
      </c>
      <c r="T511" s="10">
        <f t="shared" si="37"/>
        <v>41044.208333333336</v>
      </c>
      <c r="U511" s="5">
        <f t="shared" si="38"/>
        <v>0.33333333333333331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 s="6">
        <f t="shared" si="4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2035</v>
      </c>
      <c r="R512" t="s">
        <v>2042</v>
      </c>
      <c r="S512" s="10">
        <f t="shared" si="36"/>
        <v>43251.208333333328</v>
      </c>
      <c r="T512" s="10">
        <f t="shared" si="37"/>
        <v>43275.208333333328</v>
      </c>
      <c r="U512" s="5">
        <f t="shared" si="38"/>
        <v>0.8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 s="6">
        <f t="shared" si="4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10">
        <f t="shared" si="36"/>
        <v>43671.208333333328</v>
      </c>
      <c r="T513" s="10">
        <f t="shared" si="37"/>
        <v>43681.208333333328</v>
      </c>
      <c r="U513" s="5">
        <f t="shared" si="38"/>
        <v>0.33333333333333331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1">E514/D514</f>
        <v>1.3931868131868133</v>
      </c>
      <c r="G514" t="s">
        <v>20</v>
      </c>
      <c r="H514">
        <v>239</v>
      </c>
      <c r="I514" s="6">
        <f t="shared" si="4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10">
        <f t="shared" ref="S514:S577" si="42">((($L514/60)/60)/24)+DATE(1970,1,1)</f>
        <v>41825.208333333336</v>
      </c>
      <c r="T514" s="10">
        <f t="shared" ref="T514:T577" si="43">((($M514/60)/60)/24)+DATE(1970,1,1)</f>
        <v>41826.208333333336</v>
      </c>
      <c r="U514" s="5">
        <f t="shared" ref="U514:U577" si="44">(T514-S514)/30</f>
        <v>3.3333333333333333E-2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1"/>
        <v>0.39277108433734942</v>
      </c>
      <c r="G515" t="s">
        <v>74</v>
      </c>
      <c r="H515">
        <v>35</v>
      </c>
      <c r="I515" s="6">
        <f t="shared" si="40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2035</v>
      </c>
      <c r="R515" t="s">
        <v>2046</v>
      </c>
      <c r="S515" s="10">
        <f t="shared" si="42"/>
        <v>40430.208333333336</v>
      </c>
      <c r="T515" s="10">
        <f t="shared" si="43"/>
        <v>40432.208333333336</v>
      </c>
      <c r="U515" s="5">
        <f t="shared" si="44"/>
        <v>6.6666666666666666E-2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1"/>
        <v>0.22439077144917088</v>
      </c>
      <c r="G516" t="s">
        <v>74</v>
      </c>
      <c r="H516">
        <v>528</v>
      </c>
      <c r="I516" s="6">
        <f t="shared" si="4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2039</v>
      </c>
      <c r="R516" t="s">
        <v>2040</v>
      </c>
      <c r="S516" s="10">
        <f t="shared" si="42"/>
        <v>41614.25</v>
      </c>
      <c r="T516" s="10">
        <f t="shared" si="43"/>
        <v>41619.25</v>
      </c>
      <c r="U516" s="5">
        <f t="shared" si="44"/>
        <v>0.16666666666666666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1"/>
        <v>0.55779069767441858</v>
      </c>
      <c r="G517" t="s">
        <v>14</v>
      </c>
      <c r="H517">
        <v>133</v>
      </c>
      <c r="I517" s="6">
        <f t="shared" si="4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10">
        <f t="shared" si="42"/>
        <v>40900.25</v>
      </c>
      <c r="T517" s="10">
        <f t="shared" si="43"/>
        <v>40902.25</v>
      </c>
      <c r="U517" s="5">
        <f t="shared" si="44"/>
        <v>6.6666666666666666E-2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1"/>
        <v>0.42523125996810207</v>
      </c>
      <c r="G518" t="s">
        <v>14</v>
      </c>
      <c r="H518">
        <v>846</v>
      </c>
      <c r="I518" s="6">
        <f t="shared" si="4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2055</v>
      </c>
      <c r="R518" t="s">
        <v>2056</v>
      </c>
      <c r="S518" s="10">
        <f t="shared" si="42"/>
        <v>40396.208333333336</v>
      </c>
      <c r="T518" s="10">
        <f t="shared" si="43"/>
        <v>40434.208333333336</v>
      </c>
      <c r="U518" s="5">
        <f t="shared" si="44"/>
        <v>1.2666666666666666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1"/>
        <v>1.1200000000000001</v>
      </c>
      <c r="G519" t="s">
        <v>20</v>
      </c>
      <c r="H519">
        <v>78</v>
      </c>
      <c r="I519" s="6">
        <f t="shared" si="4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42"/>
        <v>42860.208333333328</v>
      </c>
      <c r="T519" s="10">
        <f t="shared" si="43"/>
        <v>42865.208333333328</v>
      </c>
      <c r="U519" s="5">
        <f t="shared" si="44"/>
        <v>0.16666666666666666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1"/>
        <v>7.0681818181818179E-2</v>
      </c>
      <c r="G520" t="s">
        <v>14</v>
      </c>
      <c r="H520">
        <v>10</v>
      </c>
      <c r="I520" s="6">
        <f t="shared" si="40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2035</v>
      </c>
      <c r="R520" t="s">
        <v>2048</v>
      </c>
      <c r="S520" s="10">
        <f t="shared" si="42"/>
        <v>43154.25</v>
      </c>
      <c r="T520" s="10">
        <f t="shared" si="43"/>
        <v>43156.25</v>
      </c>
      <c r="U520" s="5">
        <f t="shared" si="44"/>
        <v>6.6666666666666666E-2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1"/>
        <v>1.0174563871693867</v>
      </c>
      <c r="G521" t="s">
        <v>20</v>
      </c>
      <c r="H521">
        <v>1773</v>
      </c>
      <c r="I521" s="6">
        <f t="shared" si="4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2039</v>
      </c>
      <c r="R521" t="s">
        <v>2040</v>
      </c>
      <c r="S521" s="10">
        <f t="shared" si="42"/>
        <v>42012.25</v>
      </c>
      <c r="T521" s="10">
        <f t="shared" si="43"/>
        <v>42026.25</v>
      </c>
      <c r="U521" s="5">
        <f t="shared" si="44"/>
        <v>0.46666666666666667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1"/>
        <v>4.2575000000000003</v>
      </c>
      <c r="G522" t="s">
        <v>20</v>
      </c>
      <c r="H522">
        <v>32</v>
      </c>
      <c r="I522" s="6">
        <f t="shared" si="40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10">
        <f t="shared" si="42"/>
        <v>43574.208333333328</v>
      </c>
      <c r="T522" s="10">
        <f t="shared" si="43"/>
        <v>43577.208333333328</v>
      </c>
      <c r="U522" s="5">
        <f t="shared" si="44"/>
        <v>0.1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1"/>
        <v>1.4553947368421052</v>
      </c>
      <c r="G523" t="s">
        <v>20</v>
      </c>
      <c r="H523">
        <v>369</v>
      </c>
      <c r="I523" s="6">
        <f t="shared" si="4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2035</v>
      </c>
      <c r="R523" t="s">
        <v>2042</v>
      </c>
      <c r="S523" s="10">
        <f t="shared" si="42"/>
        <v>42605.208333333328</v>
      </c>
      <c r="T523" s="10">
        <f t="shared" si="43"/>
        <v>42611.208333333328</v>
      </c>
      <c r="U523" s="5">
        <f t="shared" si="44"/>
        <v>0.2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1"/>
        <v>0.32453465346534655</v>
      </c>
      <c r="G524" t="s">
        <v>14</v>
      </c>
      <c r="H524">
        <v>191</v>
      </c>
      <c r="I524" s="6">
        <f t="shared" si="4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2035</v>
      </c>
      <c r="R524" t="s">
        <v>2059</v>
      </c>
      <c r="S524" s="10">
        <f t="shared" si="42"/>
        <v>41093.208333333336</v>
      </c>
      <c r="T524" s="10">
        <f t="shared" si="43"/>
        <v>41105.208333333336</v>
      </c>
      <c r="U524" s="5">
        <f t="shared" si="44"/>
        <v>0.4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1"/>
        <v>7.003333333333333</v>
      </c>
      <c r="G525" t="s">
        <v>20</v>
      </c>
      <c r="H525">
        <v>89</v>
      </c>
      <c r="I525" s="6">
        <f t="shared" si="4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2035</v>
      </c>
      <c r="R525" t="s">
        <v>2059</v>
      </c>
      <c r="S525" s="10">
        <f t="shared" si="42"/>
        <v>40241.25</v>
      </c>
      <c r="T525" s="10">
        <f t="shared" si="43"/>
        <v>40246.25</v>
      </c>
      <c r="U525" s="5">
        <f t="shared" si="44"/>
        <v>0.16666666666666666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1"/>
        <v>0.83904860392967939</v>
      </c>
      <c r="G526" t="s">
        <v>14</v>
      </c>
      <c r="H526">
        <v>1979</v>
      </c>
      <c r="I526" s="6">
        <f t="shared" si="4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10">
        <f t="shared" si="42"/>
        <v>40294.208333333336</v>
      </c>
      <c r="T526" s="10">
        <f t="shared" si="43"/>
        <v>40307.208333333336</v>
      </c>
      <c r="U526" s="5">
        <f t="shared" si="44"/>
        <v>0.43333333333333335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1"/>
        <v>0.84190476190476193</v>
      </c>
      <c r="G527" t="s">
        <v>14</v>
      </c>
      <c r="H527">
        <v>63</v>
      </c>
      <c r="I527" s="6">
        <f t="shared" si="4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2044</v>
      </c>
      <c r="R527" t="s">
        <v>2045</v>
      </c>
      <c r="S527" s="10">
        <f t="shared" si="42"/>
        <v>40505.25</v>
      </c>
      <c r="T527" s="10">
        <f t="shared" si="43"/>
        <v>40509.25</v>
      </c>
      <c r="U527" s="5">
        <f t="shared" si="44"/>
        <v>0.13333333333333333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1"/>
        <v>1.5595180722891566</v>
      </c>
      <c r="G528" t="s">
        <v>20</v>
      </c>
      <c r="H528">
        <v>147</v>
      </c>
      <c r="I528" s="6">
        <f t="shared" si="4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10">
        <f t="shared" si="42"/>
        <v>42364.25</v>
      </c>
      <c r="T528" s="10">
        <f t="shared" si="43"/>
        <v>42401.25</v>
      </c>
      <c r="U528" s="5">
        <f t="shared" si="44"/>
        <v>1.2333333333333334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1"/>
        <v>0.99619450317124736</v>
      </c>
      <c r="G529" t="s">
        <v>14</v>
      </c>
      <c r="H529">
        <v>6080</v>
      </c>
      <c r="I529" s="6">
        <f t="shared" si="40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2035</v>
      </c>
      <c r="R529" t="s">
        <v>2048</v>
      </c>
      <c r="S529" s="10">
        <f t="shared" si="42"/>
        <v>42405.25</v>
      </c>
      <c r="T529" s="10">
        <f t="shared" si="43"/>
        <v>42441.25</v>
      </c>
      <c r="U529" s="5">
        <f t="shared" si="44"/>
        <v>1.2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1"/>
        <v>0.80300000000000005</v>
      </c>
      <c r="G530" t="s">
        <v>14</v>
      </c>
      <c r="H530">
        <v>80</v>
      </c>
      <c r="I530" s="6">
        <f t="shared" si="4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2039</v>
      </c>
      <c r="R530" t="s">
        <v>2043</v>
      </c>
      <c r="S530" s="10">
        <f t="shared" si="42"/>
        <v>41601.25</v>
      </c>
      <c r="T530" s="10">
        <f t="shared" si="43"/>
        <v>41646.25</v>
      </c>
      <c r="U530" s="5">
        <f t="shared" si="44"/>
        <v>1.5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1"/>
        <v>0.11254901960784314</v>
      </c>
      <c r="G531" t="s">
        <v>14</v>
      </c>
      <c r="H531">
        <v>9</v>
      </c>
      <c r="I531" s="6">
        <f t="shared" si="4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10">
        <f t="shared" si="42"/>
        <v>41769.208333333336</v>
      </c>
      <c r="T531" s="10">
        <f t="shared" si="43"/>
        <v>41797.208333333336</v>
      </c>
      <c r="U531" s="5">
        <f t="shared" si="44"/>
        <v>0.93333333333333335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1"/>
        <v>0.91740952380952379</v>
      </c>
      <c r="G532" t="s">
        <v>14</v>
      </c>
      <c r="H532">
        <v>1784</v>
      </c>
      <c r="I532" s="6">
        <f t="shared" si="4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2055</v>
      </c>
      <c r="R532" t="s">
        <v>2061</v>
      </c>
      <c r="S532" s="10">
        <f t="shared" si="42"/>
        <v>40421.208333333336</v>
      </c>
      <c r="T532" s="10">
        <f t="shared" si="43"/>
        <v>40435.208333333336</v>
      </c>
      <c r="U532" s="5">
        <f t="shared" si="44"/>
        <v>0.46666666666666667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1"/>
        <v>0.95521156936261387</v>
      </c>
      <c r="G533" t="s">
        <v>47</v>
      </c>
      <c r="H533">
        <v>3640</v>
      </c>
      <c r="I533" s="6">
        <f t="shared" si="4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10">
        <f t="shared" si="42"/>
        <v>41589.25</v>
      </c>
      <c r="T533" s="10">
        <f t="shared" si="43"/>
        <v>41645.25</v>
      </c>
      <c r="U533" s="5">
        <f t="shared" si="44"/>
        <v>1.8666666666666667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1"/>
        <v>5.0287499999999996</v>
      </c>
      <c r="G534" t="s">
        <v>20</v>
      </c>
      <c r="H534">
        <v>126</v>
      </c>
      <c r="I534" s="6">
        <f t="shared" si="4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10">
        <f t="shared" si="42"/>
        <v>43125.25</v>
      </c>
      <c r="T534" s="10">
        <f t="shared" si="43"/>
        <v>43126.25</v>
      </c>
      <c r="U534" s="5">
        <f t="shared" si="44"/>
        <v>3.3333333333333333E-2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1"/>
        <v>1.5924394463667819</v>
      </c>
      <c r="G535" t="s">
        <v>20</v>
      </c>
      <c r="H535">
        <v>2218</v>
      </c>
      <c r="I535" s="6">
        <f t="shared" si="4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2039</v>
      </c>
      <c r="R535" t="s">
        <v>2043</v>
      </c>
      <c r="S535" s="10">
        <f t="shared" si="42"/>
        <v>41479.208333333336</v>
      </c>
      <c r="T535" s="10">
        <f t="shared" si="43"/>
        <v>41515.208333333336</v>
      </c>
      <c r="U535" s="5">
        <f t="shared" si="44"/>
        <v>1.2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1"/>
        <v>0.15022446689113356</v>
      </c>
      <c r="G536" t="s">
        <v>14</v>
      </c>
      <c r="H536">
        <v>243</v>
      </c>
      <c r="I536" s="6">
        <f t="shared" si="4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2035</v>
      </c>
      <c r="R536" t="s">
        <v>2042</v>
      </c>
      <c r="S536" s="10">
        <f t="shared" si="42"/>
        <v>43329.208333333328</v>
      </c>
      <c r="T536" s="10">
        <f t="shared" si="43"/>
        <v>43330.208333333328</v>
      </c>
      <c r="U536" s="5">
        <f t="shared" si="44"/>
        <v>3.3333333333333333E-2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1"/>
        <v>4.820384615384615</v>
      </c>
      <c r="G537" t="s">
        <v>20</v>
      </c>
      <c r="H537">
        <v>202</v>
      </c>
      <c r="I537" s="6">
        <f t="shared" si="4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10">
        <f t="shared" si="42"/>
        <v>43259.208333333328</v>
      </c>
      <c r="T537" s="10">
        <f t="shared" si="43"/>
        <v>43261.208333333328</v>
      </c>
      <c r="U537" s="5">
        <f t="shared" si="44"/>
        <v>6.6666666666666666E-2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1"/>
        <v>1.4996938775510205</v>
      </c>
      <c r="G538" t="s">
        <v>20</v>
      </c>
      <c r="H538">
        <v>140</v>
      </c>
      <c r="I538" s="6">
        <f t="shared" si="4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2055</v>
      </c>
      <c r="R538" t="s">
        <v>2061</v>
      </c>
      <c r="S538" s="10">
        <f t="shared" si="42"/>
        <v>40414.208333333336</v>
      </c>
      <c r="T538" s="10">
        <f t="shared" si="43"/>
        <v>40440.208333333336</v>
      </c>
      <c r="U538" s="5">
        <f t="shared" si="44"/>
        <v>0.8666666666666667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1"/>
        <v>1.1722156398104266</v>
      </c>
      <c r="G539" t="s">
        <v>20</v>
      </c>
      <c r="H539">
        <v>1052</v>
      </c>
      <c r="I539" s="6">
        <f t="shared" si="4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2035</v>
      </c>
      <c r="R539" t="s">
        <v>2036</v>
      </c>
      <c r="S539" s="10">
        <f t="shared" si="42"/>
        <v>43342.208333333328</v>
      </c>
      <c r="T539" s="10">
        <f t="shared" si="43"/>
        <v>43365.208333333328</v>
      </c>
      <c r="U539" s="5">
        <f t="shared" si="44"/>
        <v>0.76666666666666672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1"/>
        <v>0.37695968274950431</v>
      </c>
      <c r="G540" t="s">
        <v>14</v>
      </c>
      <c r="H540">
        <v>1296</v>
      </c>
      <c r="I540" s="6">
        <f t="shared" si="4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2062</v>
      </c>
      <c r="S540" s="10">
        <f t="shared" si="42"/>
        <v>41539.208333333336</v>
      </c>
      <c r="T540" s="10">
        <f t="shared" si="43"/>
        <v>41555.208333333336</v>
      </c>
      <c r="U540" s="5">
        <f t="shared" si="44"/>
        <v>0.53333333333333333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1"/>
        <v>0.72653061224489801</v>
      </c>
      <c r="G541" t="s">
        <v>14</v>
      </c>
      <c r="H541">
        <v>77</v>
      </c>
      <c r="I541" s="6">
        <f t="shared" si="4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42"/>
        <v>43647.208333333328</v>
      </c>
      <c r="T541" s="10">
        <f t="shared" si="43"/>
        <v>43653.208333333328</v>
      </c>
      <c r="U541" s="5">
        <f t="shared" si="44"/>
        <v>0.2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1"/>
        <v>2.6598113207547169</v>
      </c>
      <c r="G542" t="s">
        <v>20</v>
      </c>
      <c r="H542">
        <v>247</v>
      </c>
      <c r="I542" s="6">
        <f t="shared" si="4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2051</v>
      </c>
      <c r="R542" t="s">
        <v>2052</v>
      </c>
      <c r="S542" s="10">
        <f t="shared" si="42"/>
        <v>43225.208333333328</v>
      </c>
      <c r="T542" s="10">
        <f t="shared" si="43"/>
        <v>43247.208333333328</v>
      </c>
      <c r="U542" s="5">
        <f t="shared" si="44"/>
        <v>0.73333333333333328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1"/>
        <v>0.24205617977528091</v>
      </c>
      <c r="G543" t="s">
        <v>14</v>
      </c>
      <c r="H543">
        <v>395</v>
      </c>
      <c r="I543" s="6">
        <f t="shared" si="4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2062</v>
      </c>
      <c r="S543" s="10">
        <f t="shared" si="42"/>
        <v>42165.208333333328</v>
      </c>
      <c r="T543" s="10">
        <f t="shared" si="43"/>
        <v>42191.208333333328</v>
      </c>
      <c r="U543" s="5">
        <f t="shared" si="44"/>
        <v>0.8666666666666667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1"/>
        <v>2.5064935064935064E-2</v>
      </c>
      <c r="G544" t="s">
        <v>14</v>
      </c>
      <c r="H544">
        <v>49</v>
      </c>
      <c r="I544" s="6">
        <f t="shared" si="4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2039</v>
      </c>
      <c r="R544" t="s">
        <v>2043</v>
      </c>
      <c r="S544" s="10">
        <f t="shared" si="42"/>
        <v>42391.25</v>
      </c>
      <c r="T544" s="10">
        <f t="shared" si="43"/>
        <v>42421.25</v>
      </c>
      <c r="U544" s="5">
        <f t="shared" si="44"/>
        <v>1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1"/>
        <v>0.1632979976442874</v>
      </c>
      <c r="G545" t="s">
        <v>14</v>
      </c>
      <c r="H545">
        <v>180</v>
      </c>
      <c r="I545" s="6">
        <f t="shared" si="4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10">
        <f t="shared" si="42"/>
        <v>41528.208333333336</v>
      </c>
      <c r="T545" s="10">
        <f t="shared" si="43"/>
        <v>41543.208333333336</v>
      </c>
      <c r="U545" s="5">
        <f t="shared" si="44"/>
        <v>0.5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1"/>
        <v>2.7650000000000001</v>
      </c>
      <c r="G546" t="s">
        <v>20</v>
      </c>
      <c r="H546">
        <v>84</v>
      </c>
      <c r="I546" s="6">
        <f t="shared" si="4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2039</v>
      </c>
      <c r="R546" t="s">
        <v>2040</v>
      </c>
      <c r="S546" s="10">
        <f t="shared" si="42"/>
        <v>42377.25</v>
      </c>
      <c r="T546" s="10">
        <f t="shared" si="43"/>
        <v>42390.25</v>
      </c>
      <c r="U546" s="5">
        <f t="shared" si="44"/>
        <v>0.43333333333333335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1"/>
        <v>0.88803571428571426</v>
      </c>
      <c r="G547" t="s">
        <v>14</v>
      </c>
      <c r="H547">
        <v>2690</v>
      </c>
      <c r="I547" s="6">
        <f t="shared" si="4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10">
        <f t="shared" si="42"/>
        <v>43824.25</v>
      </c>
      <c r="T547" s="10">
        <f t="shared" si="43"/>
        <v>43844.25</v>
      </c>
      <c r="U547" s="5">
        <f t="shared" si="44"/>
        <v>0.66666666666666663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1"/>
        <v>1.6357142857142857</v>
      </c>
      <c r="G548" t="s">
        <v>20</v>
      </c>
      <c r="H548">
        <v>88</v>
      </c>
      <c r="I548" s="6">
        <f t="shared" si="4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10">
        <f t="shared" si="42"/>
        <v>43360.208333333328</v>
      </c>
      <c r="T548" s="10">
        <f t="shared" si="43"/>
        <v>43363.208333333328</v>
      </c>
      <c r="U548" s="5">
        <f t="shared" si="44"/>
        <v>0.1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1"/>
        <v>9.69</v>
      </c>
      <c r="G549" t="s">
        <v>20</v>
      </c>
      <c r="H549">
        <v>156</v>
      </c>
      <c r="I549" s="6">
        <f t="shared" si="40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2035</v>
      </c>
      <c r="R549" t="s">
        <v>2042</v>
      </c>
      <c r="S549" s="10">
        <f t="shared" si="42"/>
        <v>42029.25</v>
      </c>
      <c r="T549" s="10">
        <f t="shared" si="43"/>
        <v>42041.25</v>
      </c>
      <c r="U549" s="5">
        <f t="shared" si="44"/>
        <v>0.4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1"/>
        <v>2.7091376701966716</v>
      </c>
      <c r="G550" t="s">
        <v>20</v>
      </c>
      <c r="H550">
        <v>2985</v>
      </c>
      <c r="I550" s="6">
        <f t="shared" si="4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10">
        <f t="shared" si="42"/>
        <v>42461.208333333328</v>
      </c>
      <c r="T550" s="10">
        <f t="shared" si="43"/>
        <v>42474.208333333328</v>
      </c>
      <c r="U550" s="5">
        <f t="shared" si="44"/>
        <v>0.43333333333333335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1"/>
        <v>2.8421355932203389</v>
      </c>
      <c r="G551" t="s">
        <v>20</v>
      </c>
      <c r="H551">
        <v>762</v>
      </c>
      <c r="I551" s="6">
        <f t="shared" si="4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2044</v>
      </c>
      <c r="R551" t="s">
        <v>2045</v>
      </c>
      <c r="S551" s="10">
        <f t="shared" si="42"/>
        <v>41422.208333333336</v>
      </c>
      <c r="T551" s="10">
        <f t="shared" si="43"/>
        <v>41431.208333333336</v>
      </c>
      <c r="U551" s="5">
        <f t="shared" si="44"/>
        <v>0.3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1"/>
        <v>0.04</v>
      </c>
      <c r="G552" t="s">
        <v>74</v>
      </c>
      <c r="H552">
        <v>1</v>
      </c>
      <c r="I552" s="6">
        <f t="shared" si="40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2039</v>
      </c>
      <c r="R552" t="s">
        <v>2043</v>
      </c>
      <c r="S552" s="10">
        <f t="shared" si="42"/>
        <v>40968.25</v>
      </c>
      <c r="T552" s="10">
        <f t="shared" si="43"/>
        <v>40989.208333333336</v>
      </c>
      <c r="U552" s="5">
        <f t="shared" si="44"/>
        <v>0.69861111111119201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1"/>
        <v>0.58632981676846196</v>
      </c>
      <c r="G553" t="s">
        <v>14</v>
      </c>
      <c r="H553">
        <v>2779</v>
      </c>
      <c r="I553" s="6">
        <f t="shared" si="4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2044</v>
      </c>
      <c r="R553" t="s">
        <v>2047</v>
      </c>
      <c r="S553" s="10">
        <f t="shared" si="42"/>
        <v>41993.25</v>
      </c>
      <c r="T553" s="10">
        <f t="shared" si="43"/>
        <v>42033.25</v>
      </c>
      <c r="U553" s="5">
        <f t="shared" si="44"/>
        <v>1.3333333333333333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1"/>
        <v>0.98511111111111116</v>
      </c>
      <c r="G554" t="s">
        <v>14</v>
      </c>
      <c r="H554">
        <v>92</v>
      </c>
      <c r="I554" s="6">
        <f t="shared" si="4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10">
        <f t="shared" si="42"/>
        <v>42700.25</v>
      </c>
      <c r="T554" s="10">
        <f t="shared" si="43"/>
        <v>42702.25</v>
      </c>
      <c r="U554" s="5">
        <f t="shared" si="44"/>
        <v>6.6666666666666666E-2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1"/>
        <v>0.43975381008206332</v>
      </c>
      <c r="G555" t="s">
        <v>14</v>
      </c>
      <c r="H555">
        <v>1028</v>
      </c>
      <c r="I555" s="6">
        <f t="shared" si="4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2039</v>
      </c>
      <c r="R555" t="s">
        <v>2040</v>
      </c>
      <c r="S555" s="10">
        <f t="shared" si="42"/>
        <v>40545.25</v>
      </c>
      <c r="T555" s="10">
        <f t="shared" si="43"/>
        <v>40546.25</v>
      </c>
      <c r="U555" s="5">
        <f t="shared" si="44"/>
        <v>3.3333333333333333E-2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1"/>
        <v>1.5166315789473683</v>
      </c>
      <c r="G556" t="s">
        <v>20</v>
      </c>
      <c r="H556">
        <v>554</v>
      </c>
      <c r="I556" s="6">
        <f t="shared" si="4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2039</v>
      </c>
      <c r="R556" t="s">
        <v>2043</v>
      </c>
      <c r="S556" s="10">
        <f t="shared" si="42"/>
        <v>42723.25</v>
      </c>
      <c r="T556" s="10">
        <f t="shared" si="43"/>
        <v>42729.25</v>
      </c>
      <c r="U556" s="5">
        <f t="shared" si="44"/>
        <v>0.2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1"/>
        <v>2.2363492063492063</v>
      </c>
      <c r="G557" t="s">
        <v>20</v>
      </c>
      <c r="H557">
        <v>135</v>
      </c>
      <c r="I557" s="6">
        <f t="shared" si="4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2039</v>
      </c>
      <c r="R557" t="s">
        <v>2040</v>
      </c>
      <c r="S557" s="10">
        <f t="shared" si="42"/>
        <v>41731.208333333336</v>
      </c>
      <c r="T557" s="10">
        <f t="shared" si="43"/>
        <v>41762.208333333336</v>
      </c>
      <c r="U557" s="5">
        <f t="shared" si="44"/>
        <v>1.0333333333333334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1"/>
        <v>2.3975</v>
      </c>
      <c r="G558" t="s">
        <v>20</v>
      </c>
      <c r="H558">
        <v>122</v>
      </c>
      <c r="I558" s="6">
        <f t="shared" si="4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2055</v>
      </c>
      <c r="R558" t="s">
        <v>2060</v>
      </c>
      <c r="S558" s="10">
        <f t="shared" si="42"/>
        <v>40792.208333333336</v>
      </c>
      <c r="T558" s="10">
        <f t="shared" si="43"/>
        <v>40799.208333333336</v>
      </c>
      <c r="U558" s="5">
        <f t="shared" si="44"/>
        <v>0.23333333333333334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1"/>
        <v>1.9933333333333334</v>
      </c>
      <c r="G559" t="s">
        <v>20</v>
      </c>
      <c r="H559">
        <v>221</v>
      </c>
      <c r="I559" s="6">
        <f t="shared" si="4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2035</v>
      </c>
      <c r="R559" t="s">
        <v>2063</v>
      </c>
      <c r="S559" s="10">
        <f t="shared" si="42"/>
        <v>42279.208333333328</v>
      </c>
      <c r="T559" s="10">
        <f t="shared" si="43"/>
        <v>42282.208333333328</v>
      </c>
      <c r="U559" s="5">
        <f t="shared" si="44"/>
        <v>0.1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1"/>
        <v>1.373448275862069</v>
      </c>
      <c r="G560" t="s">
        <v>20</v>
      </c>
      <c r="H560">
        <v>126</v>
      </c>
      <c r="I560" s="6">
        <f t="shared" si="4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10">
        <f t="shared" si="42"/>
        <v>42424.25</v>
      </c>
      <c r="T560" s="10">
        <f t="shared" si="43"/>
        <v>42467.208333333328</v>
      </c>
      <c r="U560" s="5">
        <f t="shared" si="44"/>
        <v>1.4319444444442828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1"/>
        <v>1.009696106362773</v>
      </c>
      <c r="G561" t="s">
        <v>20</v>
      </c>
      <c r="H561">
        <v>1022</v>
      </c>
      <c r="I561" s="6">
        <f t="shared" si="4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10">
        <f t="shared" si="42"/>
        <v>42584.208333333328</v>
      </c>
      <c r="T561" s="10">
        <f t="shared" si="43"/>
        <v>42591.208333333328</v>
      </c>
      <c r="U561" s="5">
        <f t="shared" si="44"/>
        <v>0.23333333333333334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1"/>
        <v>7.9416000000000002</v>
      </c>
      <c r="G562" t="s">
        <v>20</v>
      </c>
      <c r="H562">
        <v>3177</v>
      </c>
      <c r="I562" s="6">
        <f t="shared" si="4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2035</v>
      </c>
      <c r="R562" t="s">
        <v>2048</v>
      </c>
      <c r="S562" s="10">
        <f t="shared" si="42"/>
        <v>40865.25</v>
      </c>
      <c r="T562" s="10">
        <f t="shared" si="43"/>
        <v>40905.25</v>
      </c>
      <c r="U562" s="5">
        <f t="shared" si="44"/>
        <v>1.3333333333333333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1"/>
        <v>3.6970000000000001</v>
      </c>
      <c r="G563" t="s">
        <v>20</v>
      </c>
      <c r="H563">
        <v>198</v>
      </c>
      <c r="I563" s="6">
        <f t="shared" si="4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10">
        <f t="shared" si="42"/>
        <v>40833.208333333336</v>
      </c>
      <c r="T563" s="10">
        <f t="shared" si="43"/>
        <v>40835.208333333336</v>
      </c>
      <c r="U563" s="5">
        <f t="shared" si="44"/>
        <v>6.6666666666666666E-2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1"/>
        <v>0.12818181818181817</v>
      </c>
      <c r="G564" t="s">
        <v>14</v>
      </c>
      <c r="H564">
        <v>26</v>
      </c>
      <c r="I564" s="6">
        <f t="shared" si="4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2039</v>
      </c>
      <c r="R564" t="s">
        <v>2040</v>
      </c>
      <c r="S564" s="10">
        <f t="shared" si="42"/>
        <v>43536.208333333328</v>
      </c>
      <c r="T564" s="10">
        <f t="shared" si="43"/>
        <v>43538.208333333328</v>
      </c>
      <c r="U564" s="5">
        <f t="shared" si="44"/>
        <v>6.6666666666666666E-2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1"/>
        <v>1.3802702702702703</v>
      </c>
      <c r="G565" t="s">
        <v>20</v>
      </c>
      <c r="H565">
        <v>85</v>
      </c>
      <c r="I565" s="6">
        <f t="shared" si="4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2035</v>
      </c>
      <c r="R565" t="s">
        <v>2036</v>
      </c>
      <c r="S565" s="10">
        <f t="shared" si="42"/>
        <v>43417.25</v>
      </c>
      <c r="T565" s="10">
        <f t="shared" si="43"/>
        <v>43437.25</v>
      </c>
      <c r="U565" s="5">
        <f t="shared" si="44"/>
        <v>0.66666666666666663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1"/>
        <v>0.83813278008298753</v>
      </c>
      <c r="G566" t="s">
        <v>14</v>
      </c>
      <c r="H566">
        <v>1790</v>
      </c>
      <c r="I566" s="6">
        <f t="shared" si="4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10">
        <f t="shared" si="42"/>
        <v>42078.208333333328</v>
      </c>
      <c r="T566" s="10">
        <f t="shared" si="43"/>
        <v>42086.208333333328</v>
      </c>
      <c r="U566" s="5">
        <f t="shared" si="44"/>
        <v>0.26666666666666666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1"/>
        <v>2.0460063224446787</v>
      </c>
      <c r="G567" t="s">
        <v>20</v>
      </c>
      <c r="H567">
        <v>3596</v>
      </c>
      <c r="I567" s="6">
        <f t="shared" ref="I567:I630" si="45"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10">
        <f t="shared" si="42"/>
        <v>40862.25</v>
      </c>
      <c r="T567" s="10">
        <f t="shared" si="43"/>
        <v>40882.25</v>
      </c>
      <c r="U567" s="5">
        <f t="shared" si="44"/>
        <v>0.66666666666666663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1"/>
        <v>0.44344086021505374</v>
      </c>
      <c r="G568" t="s">
        <v>14</v>
      </c>
      <c r="H568">
        <v>37</v>
      </c>
      <c r="I568" s="6">
        <f t="shared" si="4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2039</v>
      </c>
      <c r="R568" t="s">
        <v>2041</v>
      </c>
      <c r="S568" s="10">
        <f t="shared" si="42"/>
        <v>42424.25</v>
      </c>
      <c r="T568" s="10">
        <f t="shared" si="43"/>
        <v>42447.208333333328</v>
      </c>
      <c r="U568" s="5">
        <f t="shared" si="44"/>
        <v>0.76527777777761608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1"/>
        <v>2.1860294117647059</v>
      </c>
      <c r="G569" t="s">
        <v>20</v>
      </c>
      <c r="H569">
        <v>244</v>
      </c>
      <c r="I569" s="6">
        <f t="shared" si="4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2039</v>
      </c>
      <c r="R569" t="s">
        <v>2040</v>
      </c>
      <c r="S569" s="10">
        <f t="shared" si="42"/>
        <v>41830.208333333336</v>
      </c>
      <c r="T569" s="10">
        <f t="shared" si="43"/>
        <v>41832.208333333336</v>
      </c>
      <c r="U569" s="5">
        <f t="shared" si="44"/>
        <v>6.6666666666666666E-2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1"/>
        <v>1.8603314917127072</v>
      </c>
      <c r="G570" t="s">
        <v>20</v>
      </c>
      <c r="H570">
        <v>5180</v>
      </c>
      <c r="I570" s="6">
        <f t="shared" si="4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10">
        <f t="shared" si="42"/>
        <v>40374.208333333336</v>
      </c>
      <c r="T570" s="10">
        <f t="shared" si="43"/>
        <v>40419.208333333336</v>
      </c>
      <c r="U570" s="5">
        <f t="shared" si="44"/>
        <v>1.5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1"/>
        <v>2.3733830845771142</v>
      </c>
      <c r="G571" t="s">
        <v>20</v>
      </c>
      <c r="H571">
        <v>589</v>
      </c>
      <c r="I571" s="6">
        <f t="shared" si="4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2035</v>
      </c>
      <c r="R571" t="s">
        <v>2048</v>
      </c>
      <c r="S571" s="10">
        <f t="shared" si="42"/>
        <v>40554.25</v>
      </c>
      <c r="T571" s="10">
        <f t="shared" si="43"/>
        <v>40566.25</v>
      </c>
      <c r="U571" s="5">
        <f t="shared" si="44"/>
        <v>0.4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1"/>
        <v>3.0565384615384614</v>
      </c>
      <c r="G572" t="s">
        <v>20</v>
      </c>
      <c r="H572">
        <v>2725</v>
      </c>
      <c r="I572" s="6">
        <f t="shared" si="4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2039</v>
      </c>
      <c r="R572" t="s">
        <v>2040</v>
      </c>
      <c r="S572" s="10">
        <f t="shared" si="42"/>
        <v>41993.25</v>
      </c>
      <c r="T572" s="10">
        <f t="shared" si="43"/>
        <v>41999.25</v>
      </c>
      <c r="U572" s="5">
        <f t="shared" si="44"/>
        <v>0.2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1"/>
        <v>0.94142857142857139</v>
      </c>
      <c r="G573" t="s">
        <v>14</v>
      </c>
      <c r="H573">
        <v>35</v>
      </c>
      <c r="I573" s="6">
        <f t="shared" si="4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2035</v>
      </c>
      <c r="R573" t="s">
        <v>2059</v>
      </c>
      <c r="S573" s="10">
        <f t="shared" si="42"/>
        <v>42174.208333333328</v>
      </c>
      <c r="T573" s="10">
        <f t="shared" si="43"/>
        <v>42221.208333333328</v>
      </c>
      <c r="U573" s="5">
        <f t="shared" si="44"/>
        <v>1.5666666666666667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1"/>
        <v>0.54400000000000004</v>
      </c>
      <c r="G574" t="s">
        <v>74</v>
      </c>
      <c r="H574">
        <v>94</v>
      </c>
      <c r="I574" s="6">
        <f t="shared" si="4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2039</v>
      </c>
      <c r="R574" t="s">
        <v>2040</v>
      </c>
      <c r="S574" s="10">
        <f t="shared" si="42"/>
        <v>42275.208333333328</v>
      </c>
      <c r="T574" s="10">
        <f t="shared" si="43"/>
        <v>42291.208333333328</v>
      </c>
      <c r="U574" s="5">
        <f t="shared" si="44"/>
        <v>0.53333333333333333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1"/>
        <v>1.1188059701492536</v>
      </c>
      <c r="G575" t="s">
        <v>20</v>
      </c>
      <c r="H575">
        <v>300</v>
      </c>
      <c r="I575" s="6">
        <f t="shared" si="4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2053</v>
      </c>
      <c r="R575" t="s">
        <v>2054</v>
      </c>
      <c r="S575" s="10">
        <f t="shared" si="42"/>
        <v>41761.208333333336</v>
      </c>
      <c r="T575" s="10">
        <f t="shared" si="43"/>
        <v>41763.208333333336</v>
      </c>
      <c r="U575" s="5">
        <f t="shared" si="44"/>
        <v>6.6666666666666666E-2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1"/>
        <v>3.6914814814814814</v>
      </c>
      <c r="G576" t="s">
        <v>20</v>
      </c>
      <c r="H576">
        <v>144</v>
      </c>
      <c r="I576" s="6">
        <f t="shared" si="4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42"/>
        <v>43806.25</v>
      </c>
      <c r="T576" s="10">
        <f t="shared" si="43"/>
        <v>43816.25</v>
      </c>
      <c r="U576" s="5">
        <f t="shared" si="44"/>
        <v>0.33333333333333331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1"/>
        <v>0.62930372148859548</v>
      </c>
      <c r="G577" t="s">
        <v>14</v>
      </c>
      <c r="H577">
        <v>558</v>
      </c>
      <c r="I577" s="6">
        <f t="shared" si="4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10">
        <f t="shared" si="42"/>
        <v>41779.208333333336</v>
      </c>
      <c r="T577" s="10">
        <f t="shared" si="43"/>
        <v>41782.208333333336</v>
      </c>
      <c r="U577" s="5">
        <f t="shared" si="44"/>
        <v>0.1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46">E578/D578</f>
        <v>0.6492783505154639</v>
      </c>
      <c r="G578" t="s">
        <v>14</v>
      </c>
      <c r="H578">
        <v>64</v>
      </c>
      <c r="I578" s="6">
        <f t="shared" si="4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10">
        <f t="shared" ref="S578:S641" si="47">((($L578/60)/60)/24)+DATE(1970,1,1)</f>
        <v>43040.208333333328</v>
      </c>
      <c r="T578" s="10">
        <f t="shared" ref="T578:T641" si="48">((($M578/60)/60)/24)+DATE(1970,1,1)</f>
        <v>43057.25</v>
      </c>
      <c r="U578" s="5">
        <f t="shared" ref="U578:U641" si="49">(T578-S578)/30</f>
        <v>0.5680555555557173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46"/>
        <v>0.18853658536585366</v>
      </c>
      <c r="G579" t="s">
        <v>74</v>
      </c>
      <c r="H579">
        <v>37</v>
      </c>
      <c r="I579" s="6">
        <f t="shared" si="4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2039</v>
      </c>
      <c r="R579" t="s">
        <v>2058</v>
      </c>
      <c r="S579" s="10">
        <f t="shared" si="47"/>
        <v>40613.25</v>
      </c>
      <c r="T579" s="10">
        <f t="shared" si="48"/>
        <v>40639.208333333336</v>
      </c>
      <c r="U579" s="5">
        <f t="shared" si="49"/>
        <v>0.86527777777785864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6"/>
        <v>0.1675440414507772</v>
      </c>
      <c r="G580" t="s">
        <v>14</v>
      </c>
      <c r="H580">
        <v>245</v>
      </c>
      <c r="I580" s="6">
        <f t="shared" si="4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2035</v>
      </c>
      <c r="R580" t="s">
        <v>2063</v>
      </c>
      <c r="S580" s="10">
        <f t="shared" si="47"/>
        <v>40878.25</v>
      </c>
      <c r="T580" s="10">
        <f t="shared" si="48"/>
        <v>40881.25</v>
      </c>
      <c r="U580" s="5">
        <f t="shared" si="49"/>
        <v>0.1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6"/>
        <v>1.0111290322580646</v>
      </c>
      <c r="G581" t="s">
        <v>20</v>
      </c>
      <c r="H581">
        <v>87</v>
      </c>
      <c r="I581" s="6">
        <f t="shared" si="4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2039</v>
      </c>
      <c r="R581" t="s">
        <v>2058</v>
      </c>
      <c r="S581" s="10">
        <f t="shared" si="47"/>
        <v>40762.208333333336</v>
      </c>
      <c r="T581" s="10">
        <f t="shared" si="48"/>
        <v>40774.208333333336</v>
      </c>
      <c r="U581" s="5">
        <f t="shared" si="49"/>
        <v>0.4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6"/>
        <v>3.4150228310502282</v>
      </c>
      <c r="G582" t="s">
        <v>20</v>
      </c>
      <c r="H582">
        <v>3116</v>
      </c>
      <c r="I582" s="6">
        <f t="shared" si="4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10">
        <f t="shared" si="47"/>
        <v>41696.25</v>
      </c>
      <c r="T582" s="10">
        <f t="shared" si="48"/>
        <v>41704.25</v>
      </c>
      <c r="U582" s="5">
        <f t="shared" si="49"/>
        <v>0.26666666666666666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6"/>
        <v>0.64016666666666666</v>
      </c>
      <c r="G583" t="s">
        <v>14</v>
      </c>
      <c r="H583">
        <v>71</v>
      </c>
      <c r="I583" s="6">
        <f t="shared" si="4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2044</v>
      </c>
      <c r="R583" t="s">
        <v>2047</v>
      </c>
      <c r="S583" s="10">
        <f t="shared" si="47"/>
        <v>40662.208333333336</v>
      </c>
      <c r="T583" s="10">
        <f t="shared" si="48"/>
        <v>40677.208333333336</v>
      </c>
      <c r="U583" s="5">
        <f t="shared" si="49"/>
        <v>0.5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6"/>
        <v>0.5208045977011494</v>
      </c>
      <c r="G584" t="s">
        <v>14</v>
      </c>
      <c r="H584">
        <v>42</v>
      </c>
      <c r="I584" s="6">
        <f t="shared" si="4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10">
        <f t="shared" si="47"/>
        <v>42165.208333333328</v>
      </c>
      <c r="T584" s="10">
        <f t="shared" si="48"/>
        <v>42170.208333333328</v>
      </c>
      <c r="U584" s="5">
        <f t="shared" si="49"/>
        <v>0.16666666666666666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6"/>
        <v>3.2240211640211642</v>
      </c>
      <c r="G585" t="s">
        <v>20</v>
      </c>
      <c r="H585">
        <v>909</v>
      </c>
      <c r="I585" s="6">
        <f t="shared" si="4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2035</v>
      </c>
      <c r="R585" t="s">
        <v>2036</v>
      </c>
      <c r="S585" s="10">
        <f t="shared" si="47"/>
        <v>40959.25</v>
      </c>
      <c r="T585" s="10">
        <f t="shared" si="48"/>
        <v>40976.25</v>
      </c>
      <c r="U585" s="5">
        <f t="shared" si="49"/>
        <v>0.56666666666666665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6"/>
        <v>1.1950810185185186</v>
      </c>
      <c r="G586" t="s">
        <v>20</v>
      </c>
      <c r="H586">
        <v>1613</v>
      </c>
      <c r="I586" s="6">
        <f t="shared" si="4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2044</v>
      </c>
      <c r="R586" t="s">
        <v>2047</v>
      </c>
      <c r="S586" s="10">
        <f t="shared" si="47"/>
        <v>41024.208333333336</v>
      </c>
      <c r="T586" s="10">
        <f t="shared" si="48"/>
        <v>41038.208333333336</v>
      </c>
      <c r="U586" s="5">
        <f t="shared" si="49"/>
        <v>0.46666666666666667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6"/>
        <v>1.4679775280898877</v>
      </c>
      <c r="G587" t="s">
        <v>20</v>
      </c>
      <c r="H587">
        <v>136</v>
      </c>
      <c r="I587" s="6">
        <f t="shared" si="4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2055</v>
      </c>
      <c r="R587" t="s">
        <v>2060</v>
      </c>
      <c r="S587" s="10">
        <f t="shared" si="47"/>
        <v>40255.208333333336</v>
      </c>
      <c r="T587" s="10">
        <f t="shared" si="48"/>
        <v>40265.208333333336</v>
      </c>
      <c r="U587" s="5">
        <f t="shared" si="49"/>
        <v>0.33333333333333331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6"/>
        <v>9.5057142857142853</v>
      </c>
      <c r="G588" t="s">
        <v>20</v>
      </c>
      <c r="H588">
        <v>130</v>
      </c>
      <c r="I588" s="6">
        <f t="shared" si="4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2039</v>
      </c>
      <c r="R588" t="s">
        <v>2040</v>
      </c>
      <c r="S588" s="10">
        <f t="shared" si="47"/>
        <v>40499.25</v>
      </c>
      <c r="T588" s="10">
        <f t="shared" si="48"/>
        <v>40518.25</v>
      </c>
      <c r="U588" s="5">
        <f t="shared" si="49"/>
        <v>0.6333333333333333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6"/>
        <v>0.72893617021276591</v>
      </c>
      <c r="G589" t="s">
        <v>14</v>
      </c>
      <c r="H589">
        <v>156</v>
      </c>
      <c r="I589" s="6">
        <f t="shared" si="4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47"/>
        <v>43484.25</v>
      </c>
      <c r="T589" s="10">
        <f t="shared" si="48"/>
        <v>43536.208333333328</v>
      </c>
      <c r="U589" s="5">
        <f t="shared" si="49"/>
        <v>1.7319444444442829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6"/>
        <v>0.7900824873096447</v>
      </c>
      <c r="G590" t="s">
        <v>14</v>
      </c>
      <c r="H590">
        <v>1368</v>
      </c>
      <c r="I590" s="6">
        <f t="shared" si="4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10">
        <f t="shared" si="47"/>
        <v>40262.208333333336</v>
      </c>
      <c r="T590" s="10">
        <f t="shared" si="48"/>
        <v>40293.208333333336</v>
      </c>
      <c r="U590" s="5">
        <f t="shared" si="49"/>
        <v>1.0333333333333334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6"/>
        <v>0.64721518987341775</v>
      </c>
      <c r="G591" t="s">
        <v>14</v>
      </c>
      <c r="H591">
        <v>102</v>
      </c>
      <c r="I591" s="6">
        <f t="shared" si="4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2035</v>
      </c>
      <c r="R591" t="s">
        <v>2036</v>
      </c>
      <c r="S591" s="10">
        <f t="shared" si="47"/>
        <v>42190.208333333328</v>
      </c>
      <c r="T591" s="10">
        <f t="shared" si="48"/>
        <v>42197.208333333328</v>
      </c>
      <c r="U591" s="5">
        <f t="shared" si="49"/>
        <v>0.23333333333333334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6"/>
        <v>0.82028169014084507</v>
      </c>
      <c r="G592" t="s">
        <v>14</v>
      </c>
      <c r="H592">
        <v>86</v>
      </c>
      <c r="I592" s="6">
        <f t="shared" si="4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2055</v>
      </c>
      <c r="R592" t="s">
        <v>2064</v>
      </c>
      <c r="S592" s="10">
        <f t="shared" si="47"/>
        <v>41994.25</v>
      </c>
      <c r="T592" s="10">
        <f t="shared" si="48"/>
        <v>42005.25</v>
      </c>
      <c r="U592" s="5">
        <f t="shared" si="49"/>
        <v>0.36666666666666664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6"/>
        <v>10.376666666666667</v>
      </c>
      <c r="G593" t="s">
        <v>20</v>
      </c>
      <c r="H593">
        <v>102</v>
      </c>
      <c r="I593" s="6">
        <f t="shared" si="4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10">
        <f t="shared" si="47"/>
        <v>40373.208333333336</v>
      </c>
      <c r="T593" s="10">
        <f t="shared" si="48"/>
        <v>40383.208333333336</v>
      </c>
      <c r="U593" s="5">
        <f t="shared" si="49"/>
        <v>0.33333333333333331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6"/>
        <v>0.12910076530612244</v>
      </c>
      <c r="G594" t="s">
        <v>14</v>
      </c>
      <c r="H594">
        <v>253</v>
      </c>
      <c r="I594" s="6">
        <f t="shared" si="4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10">
        <f t="shared" si="47"/>
        <v>41789.208333333336</v>
      </c>
      <c r="T594" s="10">
        <f t="shared" si="48"/>
        <v>41798.208333333336</v>
      </c>
      <c r="U594" s="5">
        <f t="shared" si="49"/>
        <v>0.3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6"/>
        <v>1.5484210526315789</v>
      </c>
      <c r="G595" t="s">
        <v>20</v>
      </c>
      <c r="H595">
        <v>4006</v>
      </c>
      <c r="I595" s="6">
        <f t="shared" si="4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2035</v>
      </c>
      <c r="R595" t="s">
        <v>2048</v>
      </c>
      <c r="S595" s="10">
        <f t="shared" si="47"/>
        <v>41724.208333333336</v>
      </c>
      <c r="T595" s="10">
        <f t="shared" si="48"/>
        <v>41737.208333333336</v>
      </c>
      <c r="U595" s="5">
        <f t="shared" si="49"/>
        <v>0.43333333333333335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6"/>
        <v>7.0991735537190084E-2</v>
      </c>
      <c r="G596" t="s">
        <v>14</v>
      </c>
      <c r="H596">
        <v>157</v>
      </c>
      <c r="I596" s="6">
        <f t="shared" si="4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10">
        <f t="shared" si="47"/>
        <v>42548.208333333328</v>
      </c>
      <c r="T596" s="10">
        <f t="shared" si="48"/>
        <v>42551.208333333328</v>
      </c>
      <c r="U596" s="5">
        <f t="shared" si="49"/>
        <v>0.1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6"/>
        <v>2.0852773826458035</v>
      </c>
      <c r="G597" t="s">
        <v>20</v>
      </c>
      <c r="H597">
        <v>1629</v>
      </c>
      <c r="I597" s="6">
        <f t="shared" si="4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10">
        <f t="shared" si="47"/>
        <v>40253.208333333336</v>
      </c>
      <c r="T597" s="10">
        <f t="shared" si="48"/>
        <v>40274.208333333336</v>
      </c>
      <c r="U597" s="5">
        <f t="shared" si="49"/>
        <v>0.7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6"/>
        <v>0.99683544303797467</v>
      </c>
      <c r="G598" t="s">
        <v>14</v>
      </c>
      <c r="H598">
        <v>183</v>
      </c>
      <c r="I598" s="6">
        <f t="shared" si="4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2035</v>
      </c>
      <c r="R598" t="s">
        <v>2042</v>
      </c>
      <c r="S598" s="10">
        <f t="shared" si="47"/>
        <v>42434.25</v>
      </c>
      <c r="T598" s="10">
        <f t="shared" si="48"/>
        <v>42441.25</v>
      </c>
      <c r="U598" s="5">
        <f t="shared" si="49"/>
        <v>0.23333333333333334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6"/>
        <v>2.0159756097560977</v>
      </c>
      <c r="G599" t="s">
        <v>20</v>
      </c>
      <c r="H599">
        <v>2188</v>
      </c>
      <c r="I599" s="6">
        <f t="shared" si="4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10">
        <f t="shared" si="47"/>
        <v>43786.25</v>
      </c>
      <c r="T599" s="10">
        <f t="shared" si="48"/>
        <v>43804.25</v>
      </c>
      <c r="U599" s="5">
        <f t="shared" si="49"/>
        <v>0.6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6"/>
        <v>1.6209032258064515</v>
      </c>
      <c r="G600" t="s">
        <v>20</v>
      </c>
      <c r="H600">
        <v>2409</v>
      </c>
      <c r="I600" s="6">
        <f t="shared" si="4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2039</v>
      </c>
      <c r="R600" t="s">
        <v>2040</v>
      </c>
      <c r="S600" s="10">
        <f t="shared" si="47"/>
        <v>40344.208333333336</v>
      </c>
      <c r="T600" s="10">
        <f t="shared" si="48"/>
        <v>40373.208333333336</v>
      </c>
      <c r="U600" s="5">
        <f t="shared" si="49"/>
        <v>0.96666666666666667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6"/>
        <v>3.6436208125445471E-2</v>
      </c>
      <c r="G601" t="s">
        <v>14</v>
      </c>
      <c r="H601">
        <v>82</v>
      </c>
      <c r="I601" s="6">
        <f t="shared" si="4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2035</v>
      </c>
      <c r="R601" t="s">
        <v>2036</v>
      </c>
      <c r="S601" s="10">
        <f t="shared" si="47"/>
        <v>42047.25</v>
      </c>
      <c r="T601" s="10">
        <f t="shared" si="48"/>
        <v>42055.25</v>
      </c>
      <c r="U601" s="5">
        <f t="shared" si="49"/>
        <v>0.26666666666666666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6"/>
        <v>0.05</v>
      </c>
      <c r="G602" t="s">
        <v>14</v>
      </c>
      <c r="H602">
        <v>1</v>
      </c>
      <c r="I602" s="6">
        <f t="shared" si="4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47"/>
        <v>41485.208333333336</v>
      </c>
      <c r="T602" s="10">
        <f t="shared" si="48"/>
        <v>41497.208333333336</v>
      </c>
      <c r="U602" s="5">
        <f t="shared" si="49"/>
        <v>0.4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6"/>
        <v>2.0663492063492064</v>
      </c>
      <c r="G603" t="s">
        <v>20</v>
      </c>
      <c r="H603">
        <v>194</v>
      </c>
      <c r="I603" s="6">
        <f t="shared" si="4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2044</v>
      </c>
      <c r="R603" t="s">
        <v>2045</v>
      </c>
      <c r="S603" s="10">
        <f t="shared" si="47"/>
        <v>41789.208333333336</v>
      </c>
      <c r="T603" s="10">
        <f t="shared" si="48"/>
        <v>41806.208333333336</v>
      </c>
      <c r="U603" s="5">
        <f t="shared" si="49"/>
        <v>0.56666666666666665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6"/>
        <v>1.2823628691983122</v>
      </c>
      <c r="G604" t="s">
        <v>20</v>
      </c>
      <c r="H604">
        <v>1140</v>
      </c>
      <c r="I604" s="6">
        <f t="shared" si="4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10">
        <f t="shared" si="47"/>
        <v>42160.208333333328</v>
      </c>
      <c r="T604" s="10">
        <f t="shared" si="48"/>
        <v>42171.208333333328</v>
      </c>
      <c r="U604" s="5">
        <f t="shared" si="49"/>
        <v>0.36666666666666664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6"/>
        <v>1.1966037735849056</v>
      </c>
      <c r="G605" t="s">
        <v>20</v>
      </c>
      <c r="H605">
        <v>102</v>
      </c>
      <c r="I605" s="6">
        <f t="shared" si="4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10">
        <f t="shared" si="47"/>
        <v>43573.208333333328</v>
      </c>
      <c r="T605" s="10">
        <f t="shared" si="48"/>
        <v>43600.208333333328</v>
      </c>
      <c r="U605" s="5">
        <f t="shared" si="49"/>
        <v>0.9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6"/>
        <v>1.7073055242390078</v>
      </c>
      <c r="G606" t="s">
        <v>20</v>
      </c>
      <c r="H606">
        <v>2857</v>
      </c>
      <c r="I606" s="6">
        <f t="shared" si="4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10">
        <f t="shared" si="47"/>
        <v>40565.25</v>
      </c>
      <c r="T606" s="10">
        <f t="shared" si="48"/>
        <v>40586.25</v>
      </c>
      <c r="U606" s="5">
        <f t="shared" si="49"/>
        <v>0.7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6"/>
        <v>1.8721212121212121</v>
      </c>
      <c r="G607" t="s">
        <v>20</v>
      </c>
      <c r="H607">
        <v>107</v>
      </c>
      <c r="I607" s="6">
        <f t="shared" si="4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2055</v>
      </c>
      <c r="R607" t="s">
        <v>2056</v>
      </c>
      <c r="S607" s="10">
        <f t="shared" si="47"/>
        <v>42280.208333333328</v>
      </c>
      <c r="T607" s="10">
        <f t="shared" si="48"/>
        <v>42321.25</v>
      </c>
      <c r="U607" s="5">
        <f t="shared" si="49"/>
        <v>1.3680555555557172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6"/>
        <v>1.8838235294117647</v>
      </c>
      <c r="G608" t="s">
        <v>20</v>
      </c>
      <c r="H608">
        <v>160</v>
      </c>
      <c r="I608" s="6">
        <f t="shared" si="4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2039</v>
      </c>
      <c r="R608" t="s">
        <v>2040</v>
      </c>
      <c r="S608" s="10">
        <f t="shared" si="47"/>
        <v>42436.25</v>
      </c>
      <c r="T608" s="10">
        <f t="shared" si="48"/>
        <v>42447.208333333328</v>
      </c>
      <c r="U608" s="5">
        <f t="shared" si="49"/>
        <v>0.36527777777761611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6"/>
        <v>1.3129869186046512</v>
      </c>
      <c r="G609" t="s">
        <v>20</v>
      </c>
      <c r="H609">
        <v>2230</v>
      </c>
      <c r="I609" s="6">
        <f t="shared" si="4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47"/>
        <v>41721.208333333336</v>
      </c>
      <c r="T609" s="10">
        <f t="shared" si="48"/>
        <v>41723.208333333336</v>
      </c>
      <c r="U609" s="5">
        <f t="shared" si="49"/>
        <v>6.6666666666666666E-2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6"/>
        <v>2.8397435897435899</v>
      </c>
      <c r="G610" t="s">
        <v>20</v>
      </c>
      <c r="H610">
        <v>316</v>
      </c>
      <c r="I610" s="6">
        <f t="shared" si="4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2039</v>
      </c>
      <c r="R610" t="s">
        <v>2058</v>
      </c>
      <c r="S610" s="10">
        <f t="shared" si="47"/>
        <v>43530.25</v>
      </c>
      <c r="T610" s="10">
        <f t="shared" si="48"/>
        <v>43534.25</v>
      </c>
      <c r="U610" s="5">
        <f t="shared" si="49"/>
        <v>0.13333333333333333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6"/>
        <v>1.2041999999999999</v>
      </c>
      <c r="G611" t="s">
        <v>20</v>
      </c>
      <c r="H611">
        <v>117</v>
      </c>
      <c r="I611" s="6">
        <f t="shared" si="4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2035</v>
      </c>
      <c r="R611" t="s">
        <v>2063</v>
      </c>
      <c r="S611" s="10">
        <f t="shared" si="47"/>
        <v>43481.25</v>
      </c>
      <c r="T611" s="10">
        <f t="shared" si="48"/>
        <v>43498.25</v>
      </c>
      <c r="U611" s="5">
        <f t="shared" si="49"/>
        <v>0.56666666666666665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6"/>
        <v>4.1905607476635511</v>
      </c>
      <c r="G612" t="s">
        <v>20</v>
      </c>
      <c r="H612">
        <v>6406</v>
      </c>
      <c r="I612" s="6">
        <f t="shared" si="4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10">
        <f t="shared" si="47"/>
        <v>41259.25</v>
      </c>
      <c r="T612" s="10">
        <f t="shared" si="48"/>
        <v>41273.25</v>
      </c>
      <c r="U612" s="5">
        <f t="shared" si="49"/>
        <v>0.46666666666666667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6"/>
        <v>0.13853658536585367</v>
      </c>
      <c r="G613" t="s">
        <v>74</v>
      </c>
      <c r="H613">
        <v>15</v>
      </c>
      <c r="I613" s="6">
        <f t="shared" si="4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10">
        <f t="shared" si="47"/>
        <v>41480.208333333336</v>
      </c>
      <c r="T613" s="10">
        <f t="shared" si="48"/>
        <v>41492.208333333336</v>
      </c>
      <c r="U613" s="5">
        <f t="shared" si="49"/>
        <v>0.4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6"/>
        <v>1.3943548387096774</v>
      </c>
      <c r="G614" t="s">
        <v>20</v>
      </c>
      <c r="H614">
        <v>192</v>
      </c>
      <c r="I614" s="6">
        <f t="shared" si="4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2039</v>
      </c>
      <c r="R614" t="s">
        <v>2041</v>
      </c>
      <c r="S614" s="10">
        <f t="shared" si="47"/>
        <v>40474.208333333336</v>
      </c>
      <c r="T614" s="10">
        <f t="shared" si="48"/>
        <v>40497.25</v>
      </c>
      <c r="U614" s="5">
        <f t="shared" si="49"/>
        <v>0.76805555555547467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6"/>
        <v>1.74</v>
      </c>
      <c r="G615" t="s">
        <v>20</v>
      </c>
      <c r="H615">
        <v>26</v>
      </c>
      <c r="I615" s="6">
        <f t="shared" si="4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10">
        <f t="shared" si="47"/>
        <v>42973.208333333328</v>
      </c>
      <c r="T615" s="10">
        <f t="shared" si="48"/>
        <v>42982.208333333328</v>
      </c>
      <c r="U615" s="5">
        <f t="shared" si="49"/>
        <v>0.3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6"/>
        <v>1.5549056603773586</v>
      </c>
      <c r="G616" t="s">
        <v>20</v>
      </c>
      <c r="H616">
        <v>723</v>
      </c>
      <c r="I616" s="6">
        <f t="shared" si="4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10">
        <f t="shared" si="47"/>
        <v>42746.25</v>
      </c>
      <c r="T616" s="10">
        <f t="shared" si="48"/>
        <v>42764.25</v>
      </c>
      <c r="U616" s="5">
        <f t="shared" si="49"/>
        <v>0.6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6"/>
        <v>1.7044705882352942</v>
      </c>
      <c r="G617" t="s">
        <v>20</v>
      </c>
      <c r="H617">
        <v>170</v>
      </c>
      <c r="I617" s="6">
        <f t="shared" si="4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10">
        <f t="shared" si="47"/>
        <v>42489.208333333328</v>
      </c>
      <c r="T617" s="10">
        <f t="shared" si="48"/>
        <v>42499.208333333328</v>
      </c>
      <c r="U617" s="5">
        <f t="shared" si="49"/>
        <v>0.33333333333333331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6"/>
        <v>1.8951562500000001</v>
      </c>
      <c r="G618" t="s">
        <v>20</v>
      </c>
      <c r="H618">
        <v>238</v>
      </c>
      <c r="I618" s="6">
        <f t="shared" si="4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2039</v>
      </c>
      <c r="R618" t="s">
        <v>2043</v>
      </c>
      <c r="S618" s="10">
        <f t="shared" si="47"/>
        <v>41537.208333333336</v>
      </c>
      <c r="T618" s="10">
        <f t="shared" si="48"/>
        <v>41538.208333333336</v>
      </c>
      <c r="U618" s="5">
        <f t="shared" si="49"/>
        <v>3.3333333333333333E-2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6"/>
        <v>2.4971428571428573</v>
      </c>
      <c r="G619" t="s">
        <v>20</v>
      </c>
      <c r="H619">
        <v>55</v>
      </c>
      <c r="I619" s="6">
        <f t="shared" si="4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10">
        <f t="shared" si="47"/>
        <v>41794.208333333336</v>
      </c>
      <c r="T619" s="10">
        <f t="shared" si="48"/>
        <v>41804.208333333336</v>
      </c>
      <c r="U619" s="5">
        <f t="shared" si="49"/>
        <v>0.33333333333333331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6"/>
        <v>0.48860523665659616</v>
      </c>
      <c r="G620" t="s">
        <v>14</v>
      </c>
      <c r="H620">
        <v>1198</v>
      </c>
      <c r="I620" s="6">
        <f t="shared" si="4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2055</v>
      </c>
      <c r="R620" t="s">
        <v>2056</v>
      </c>
      <c r="S620" s="10">
        <f t="shared" si="47"/>
        <v>41396.208333333336</v>
      </c>
      <c r="T620" s="10">
        <f t="shared" si="48"/>
        <v>41417.208333333336</v>
      </c>
      <c r="U620" s="5">
        <f t="shared" si="49"/>
        <v>0.7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6"/>
        <v>0.28461970393057684</v>
      </c>
      <c r="G621" t="s">
        <v>14</v>
      </c>
      <c r="H621">
        <v>648</v>
      </c>
      <c r="I621" s="6">
        <f t="shared" si="4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10">
        <f t="shared" si="47"/>
        <v>40669.208333333336</v>
      </c>
      <c r="T621" s="10">
        <f t="shared" si="48"/>
        <v>40670.208333333336</v>
      </c>
      <c r="U621" s="5">
        <f t="shared" si="49"/>
        <v>3.3333333333333333E-2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6"/>
        <v>2.6802325581395348</v>
      </c>
      <c r="G622" t="s">
        <v>20</v>
      </c>
      <c r="H622">
        <v>128</v>
      </c>
      <c r="I622" s="6">
        <f t="shared" si="4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2051</v>
      </c>
      <c r="R622" t="s">
        <v>2052</v>
      </c>
      <c r="S622" s="10">
        <f t="shared" si="47"/>
        <v>42559.208333333328</v>
      </c>
      <c r="T622" s="10">
        <f t="shared" si="48"/>
        <v>42563.208333333328</v>
      </c>
      <c r="U622" s="5">
        <f t="shared" si="49"/>
        <v>0.13333333333333333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6"/>
        <v>6.1980078125000002</v>
      </c>
      <c r="G623" t="s">
        <v>20</v>
      </c>
      <c r="H623">
        <v>2144</v>
      </c>
      <c r="I623" s="6">
        <f t="shared" si="4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10">
        <f t="shared" si="47"/>
        <v>42626.208333333328</v>
      </c>
      <c r="T623" s="10">
        <f t="shared" si="48"/>
        <v>42631.208333333328</v>
      </c>
      <c r="U623" s="5">
        <f t="shared" si="49"/>
        <v>0.16666666666666666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6"/>
        <v>3.1301587301587303E-2</v>
      </c>
      <c r="G624" t="s">
        <v>14</v>
      </c>
      <c r="H624">
        <v>64</v>
      </c>
      <c r="I624" s="6">
        <f t="shared" si="4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2039</v>
      </c>
      <c r="R624" t="s">
        <v>2043</v>
      </c>
      <c r="S624" s="10">
        <f t="shared" si="47"/>
        <v>43205.208333333328</v>
      </c>
      <c r="T624" s="10">
        <f t="shared" si="48"/>
        <v>43231.208333333328</v>
      </c>
      <c r="U624" s="5">
        <f t="shared" si="49"/>
        <v>0.8666666666666667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6"/>
        <v>1.5992152704135738</v>
      </c>
      <c r="G625" t="s">
        <v>20</v>
      </c>
      <c r="H625">
        <v>2693</v>
      </c>
      <c r="I625" s="6">
        <f t="shared" si="4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10">
        <f t="shared" si="47"/>
        <v>42201.208333333328</v>
      </c>
      <c r="T625" s="10">
        <f t="shared" si="48"/>
        <v>42206.208333333328</v>
      </c>
      <c r="U625" s="5">
        <f t="shared" si="49"/>
        <v>0.16666666666666666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6"/>
        <v>2.793921568627451</v>
      </c>
      <c r="G626" t="s">
        <v>20</v>
      </c>
      <c r="H626">
        <v>432</v>
      </c>
      <c r="I626" s="6">
        <f t="shared" si="4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2051</v>
      </c>
      <c r="R626" t="s">
        <v>2052</v>
      </c>
      <c r="S626" s="10">
        <f t="shared" si="47"/>
        <v>42029.25</v>
      </c>
      <c r="T626" s="10">
        <f t="shared" si="48"/>
        <v>42035.25</v>
      </c>
      <c r="U626" s="5">
        <f t="shared" si="49"/>
        <v>0.2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6"/>
        <v>0.77373333333333338</v>
      </c>
      <c r="G627" t="s">
        <v>14</v>
      </c>
      <c r="H627">
        <v>62</v>
      </c>
      <c r="I627" s="6">
        <f t="shared" si="4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10">
        <f t="shared" si="47"/>
        <v>43857.25</v>
      </c>
      <c r="T627" s="10">
        <f t="shared" si="48"/>
        <v>43871.25</v>
      </c>
      <c r="U627" s="5">
        <f t="shared" si="49"/>
        <v>0.46666666666666667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6"/>
        <v>2.0632812500000002</v>
      </c>
      <c r="G628" t="s">
        <v>20</v>
      </c>
      <c r="H628">
        <v>189</v>
      </c>
      <c r="I628" s="6">
        <f t="shared" si="4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10">
        <f t="shared" si="47"/>
        <v>40449.208333333336</v>
      </c>
      <c r="T628" s="10">
        <f t="shared" si="48"/>
        <v>40458.208333333336</v>
      </c>
      <c r="U628" s="5">
        <f t="shared" si="49"/>
        <v>0.3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6"/>
        <v>6.9424999999999999</v>
      </c>
      <c r="G629" t="s">
        <v>20</v>
      </c>
      <c r="H629">
        <v>154</v>
      </c>
      <c r="I629" s="6">
        <f t="shared" si="4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47"/>
        <v>40345.208333333336</v>
      </c>
      <c r="T629" s="10">
        <f t="shared" si="48"/>
        <v>40369.208333333336</v>
      </c>
      <c r="U629" s="5">
        <f t="shared" si="49"/>
        <v>0.8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6"/>
        <v>1.5178947368421052</v>
      </c>
      <c r="G630" t="s">
        <v>20</v>
      </c>
      <c r="H630">
        <v>96</v>
      </c>
      <c r="I630" s="6">
        <f t="shared" si="4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2039</v>
      </c>
      <c r="R630" t="s">
        <v>2043</v>
      </c>
      <c r="S630" s="10">
        <f t="shared" si="47"/>
        <v>40455.208333333336</v>
      </c>
      <c r="T630" s="10">
        <f t="shared" si="48"/>
        <v>40458.208333333336</v>
      </c>
      <c r="U630" s="5">
        <f t="shared" si="49"/>
        <v>0.1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6"/>
        <v>0.64582072176949945</v>
      </c>
      <c r="G631" t="s">
        <v>14</v>
      </c>
      <c r="H631">
        <v>750</v>
      </c>
      <c r="I631" s="6">
        <f t="shared" ref="I631:I694" si="50"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10">
        <f t="shared" si="47"/>
        <v>42557.208333333328</v>
      </c>
      <c r="T631" s="10">
        <f t="shared" si="48"/>
        <v>42559.208333333328</v>
      </c>
      <c r="U631" s="5">
        <f t="shared" si="49"/>
        <v>6.6666666666666666E-2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6"/>
        <v>0.62873684210526315</v>
      </c>
      <c r="G632" t="s">
        <v>74</v>
      </c>
      <c r="H632">
        <v>87</v>
      </c>
      <c r="I632" s="6">
        <f t="shared" si="5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10">
        <f t="shared" si="47"/>
        <v>43586.208333333328</v>
      </c>
      <c r="T632" s="10">
        <f t="shared" si="48"/>
        <v>43597.208333333328</v>
      </c>
      <c r="U632" s="5">
        <f t="shared" si="49"/>
        <v>0.36666666666666664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6"/>
        <v>3.1039864864864866</v>
      </c>
      <c r="G633" t="s">
        <v>20</v>
      </c>
      <c r="H633">
        <v>3063</v>
      </c>
      <c r="I633" s="6">
        <f t="shared" si="5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10">
        <f t="shared" si="47"/>
        <v>43550.208333333328</v>
      </c>
      <c r="T633" s="10">
        <f t="shared" si="48"/>
        <v>43554.208333333328</v>
      </c>
      <c r="U633" s="5">
        <f t="shared" si="49"/>
        <v>0.13333333333333333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6"/>
        <v>0.42859916782246882</v>
      </c>
      <c r="G634" t="s">
        <v>47</v>
      </c>
      <c r="H634">
        <v>278</v>
      </c>
      <c r="I634" s="6">
        <f t="shared" si="5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10">
        <f t="shared" si="47"/>
        <v>41945.208333333336</v>
      </c>
      <c r="T634" s="10">
        <f t="shared" si="48"/>
        <v>41963.25</v>
      </c>
      <c r="U634" s="5">
        <f t="shared" si="49"/>
        <v>0.60138888888880804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6"/>
        <v>0.83119402985074631</v>
      </c>
      <c r="G635" t="s">
        <v>14</v>
      </c>
      <c r="H635">
        <v>105</v>
      </c>
      <c r="I635" s="6">
        <f t="shared" si="5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2035</v>
      </c>
      <c r="R635" t="s">
        <v>2048</v>
      </c>
      <c r="S635" s="10">
        <f t="shared" si="47"/>
        <v>42315.25</v>
      </c>
      <c r="T635" s="10">
        <f t="shared" si="48"/>
        <v>42319.25</v>
      </c>
      <c r="U635" s="5">
        <f t="shared" si="49"/>
        <v>0.13333333333333333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6"/>
        <v>0.78531302876480547</v>
      </c>
      <c r="G636" t="s">
        <v>74</v>
      </c>
      <c r="H636">
        <v>1658</v>
      </c>
      <c r="I636" s="6">
        <f t="shared" si="5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2035</v>
      </c>
      <c r="R636" t="s">
        <v>2046</v>
      </c>
      <c r="S636" s="10">
        <f t="shared" si="47"/>
        <v>42819.208333333328</v>
      </c>
      <c r="T636" s="10">
        <f t="shared" si="48"/>
        <v>42833.208333333328</v>
      </c>
      <c r="U636" s="5">
        <f t="shared" si="49"/>
        <v>0.46666666666666667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6"/>
        <v>1.1409352517985611</v>
      </c>
      <c r="G637" t="s">
        <v>20</v>
      </c>
      <c r="H637">
        <v>2266</v>
      </c>
      <c r="I637" s="6">
        <f t="shared" si="5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2035</v>
      </c>
      <c r="R637" t="s">
        <v>2046</v>
      </c>
      <c r="S637" s="10">
        <f t="shared" si="47"/>
        <v>41314.25</v>
      </c>
      <c r="T637" s="10">
        <f t="shared" si="48"/>
        <v>41346.208333333336</v>
      </c>
      <c r="U637" s="5">
        <f t="shared" si="49"/>
        <v>1.0652777777778586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6"/>
        <v>0.64537683358624176</v>
      </c>
      <c r="G638" t="s">
        <v>14</v>
      </c>
      <c r="H638">
        <v>2604</v>
      </c>
      <c r="I638" s="6">
        <f t="shared" si="5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2035</v>
      </c>
      <c r="R638" t="s">
        <v>2048</v>
      </c>
      <c r="S638" s="10">
        <f t="shared" si="47"/>
        <v>40926.25</v>
      </c>
      <c r="T638" s="10">
        <f t="shared" si="48"/>
        <v>40971.25</v>
      </c>
      <c r="U638" s="5">
        <f t="shared" si="49"/>
        <v>1.5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6"/>
        <v>0.79411764705882348</v>
      </c>
      <c r="G639" t="s">
        <v>14</v>
      </c>
      <c r="H639">
        <v>65</v>
      </c>
      <c r="I639" s="6">
        <f t="shared" si="5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10">
        <f t="shared" si="47"/>
        <v>42688.25</v>
      </c>
      <c r="T639" s="10">
        <f t="shared" si="48"/>
        <v>42696.25</v>
      </c>
      <c r="U639" s="5">
        <f t="shared" si="49"/>
        <v>0.26666666666666666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6"/>
        <v>0.11419117647058824</v>
      </c>
      <c r="G640" t="s">
        <v>14</v>
      </c>
      <c r="H640">
        <v>94</v>
      </c>
      <c r="I640" s="6">
        <f t="shared" si="5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10">
        <f t="shared" si="47"/>
        <v>40386.208333333336</v>
      </c>
      <c r="T640" s="10">
        <f t="shared" si="48"/>
        <v>40398.208333333336</v>
      </c>
      <c r="U640" s="5">
        <f t="shared" si="49"/>
        <v>0.4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6"/>
        <v>0.56186046511627907</v>
      </c>
      <c r="G641" t="s">
        <v>47</v>
      </c>
      <c r="H641">
        <v>45</v>
      </c>
      <c r="I641" s="6">
        <f t="shared" si="5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2035</v>
      </c>
      <c r="R641" t="s">
        <v>2042</v>
      </c>
      <c r="S641" s="10">
        <f t="shared" si="47"/>
        <v>43309.208333333328</v>
      </c>
      <c r="T641" s="10">
        <f t="shared" si="48"/>
        <v>43309.208333333328</v>
      </c>
      <c r="U641" s="5">
        <f t="shared" si="49"/>
        <v>0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51">E642/D642</f>
        <v>0.16501669449081802</v>
      </c>
      <c r="G642" t="s">
        <v>14</v>
      </c>
      <c r="H642">
        <v>257</v>
      </c>
      <c r="I642" s="6">
        <f t="shared" si="5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10">
        <f t="shared" ref="S642:S705" si="52">((($L642/60)/60)/24)+DATE(1970,1,1)</f>
        <v>42387.25</v>
      </c>
      <c r="T642" s="10">
        <f t="shared" ref="T642:T705" si="53">((($M642/60)/60)/24)+DATE(1970,1,1)</f>
        <v>42390.25</v>
      </c>
      <c r="U642" s="5">
        <f t="shared" ref="U642:U705" si="54">(T642-S642)/30</f>
        <v>0.1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1"/>
        <v>1.1996808510638297</v>
      </c>
      <c r="G643" t="s">
        <v>20</v>
      </c>
      <c r="H643">
        <v>194</v>
      </c>
      <c r="I643" s="6">
        <f t="shared" si="5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10">
        <f t="shared" si="52"/>
        <v>42786.25</v>
      </c>
      <c r="T643" s="10">
        <f t="shared" si="53"/>
        <v>42814.208333333328</v>
      </c>
      <c r="U643" s="5">
        <f t="shared" si="54"/>
        <v>0.9319444444442827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1"/>
        <v>1.4545652173913044</v>
      </c>
      <c r="G644" t="s">
        <v>20</v>
      </c>
      <c r="H644">
        <v>129</v>
      </c>
      <c r="I644" s="6">
        <f t="shared" si="5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2044</v>
      </c>
      <c r="R644" t="s">
        <v>2045</v>
      </c>
      <c r="S644" s="10">
        <f t="shared" si="52"/>
        <v>43451.25</v>
      </c>
      <c r="T644" s="10">
        <f t="shared" si="53"/>
        <v>43460.25</v>
      </c>
      <c r="U644" s="5">
        <f t="shared" si="54"/>
        <v>0.3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1"/>
        <v>2.2138255033557046</v>
      </c>
      <c r="G645" t="s">
        <v>20</v>
      </c>
      <c r="H645">
        <v>375</v>
      </c>
      <c r="I645" s="6">
        <f t="shared" si="5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10">
        <f t="shared" si="52"/>
        <v>42795.25</v>
      </c>
      <c r="T645" s="10">
        <f t="shared" si="53"/>
        <v>42813.208333333328</v>
      </c>
      <c r="U645" s="5">
        <f t="shared" si="54"/>
        <v>0.59861111111094945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1"/>
        <v>0.48396694214876035</v>
      </c>
      <c r="G646" t="s">
        <v>14</v>
      </c>
      <c r="H646">
        <v>2928</v>
      </c>
      <c r="I646" s="6">
        <f t="shared" si="5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10">
        <f t="shared" si="52"/>
        <v>43452.25</v>
      </c>
      <c r="T646" s="10">
        <f t="shared" si="53"/>
        <v>43468.25</v>
      </c>
      <c r="U646" s="5">
        <f t="shared" si="54"/>
        <v>0.53333333333333333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1"/>
        <v>0.92911504424778757</v>
      </c>
      <c r="G647" t="s">
        <v>14</v>
      </c>
      <c r="H647">
        <v>4697</v>
      </c>
      <c r="I647" s="6">
        <f t="shared" si="5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2039</v>
      </c>
      <c r="R647" t="s">
        <v>2040</v>
      </c>
      <c r="S647" s="10">
        <f t="shared" si="52"/>
        <v>43369.208333333328</v>
      </c>
      <c r="T647" s="10">
        <f t="shared" si="53"/>
        <v>43390.208333333328</v>
      </c>
      <c r="U647" s="5">
        <f t="shared" si="54"/>
        <v>0.7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1"/>
        <v>0.88599797365754818</v>
      </c>
      <c r="G648" t="s">
        <v>14</v>
      </c>
      <c r="H648">
        <v>2915</v>
      </c>
      <c r="I648" s="6">
        <f t="shared" si="5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10">
        <f t="shared" si="52"/>
        <v>41346.208333333336</v>
      </c>
      <c r="T648" s="10">
        <f t="shared" si="53"/>
        <v>41357.208333333336</v>
      </c>
      <c r="U648" s="5">
        <f t="shared" si="54"/>
        <v>0.36666666666666664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1"/>
        <v>0.41399999999999998</v>
      </c>
      <c r="G649" t="s">
        <v>14</v>
      </c>
      <c r="H649">
        <v>18</v>
      </c>
      <c r="I649" s="6">
        <f t="shared" si="5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2055</v>
      </c>
      <c r="R649" t="s">
        <v>2060</v>
      </c>
      <c r="S649" s="10">
        <f t="shared" si="52"/>
        <v>43199.208333333328</v>
      </c>
      <c r="T649" s="10">
        <f t="shared" si="53"/>
        <v>43223.208333333328</v>
      </c>
      <c r="U649" s="5">
        <f t="shared" si="54"/>
        <v>0.8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1"/>
        <v>0.63056795131845844</v>
      </c>
      <c r="G650" t="s">
        <v>74</v>
      </c>
      <c r="H650">
        <v>723</v>
      </c>
      <c r="I650" s="6">
        <f t="shared" si="5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52"/>
        <v>42922.208333333328</v>
      </c>
      <c r="T650" s="10">
        <f t="shared" si="53"/>
        <v>42940.208333333328</v>
      </c>
      <c r="U650" s="5">
        <f t="shared" si="54"/>
        <v>0.6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1"/>
        <v>0.48482333607230893</v>
      </c>
      <c r="G651" t="s">
        <v>14</v>
      </c>
      <c r="H651">
        <v>602</v>
      </c>
      <c r="I651" s="6">
        <f t="shared" si="5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10">
        <f t="shared" si="52"/>
        <v>40471.208333333336</v>
      </c>
      <c r="T651" s="10">
        <f t="shared" si="53"/>
        <v>40482.208333333336</v>
      </c>
      <c r="U651" s="5">
        <f t="shared" si="54"/>
        <v>0.36666666666666664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1"/>
        <v>0.02</v>
      </c>
      <c r="G652" t="s">
        <v>14</v>
      </c>
      <c r="H652">
        <v>1</v>
      </c>
      <c r="I652" s="6">
        <f t="shared" si="5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2039</v>
      </c>
      <c r="R652" t="s">
        <v>2058</v>
      </c>
      <c r="S652" s="10">
        <f t="shared" si="52"/>
        <v>41828.208333333336</v>
      </c>
      <c r="T652" s="10">
        <f t="shared" si="53"/>
        <v>41855.208333333336</v>
      </c>
      <c r="U652" s="5">
        <f t="shared" si="54"/>
        <v>0.9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1"/>
        <v>0.88479410269445857</v>
      </c>
      <c r="G653" t="s">
        <v>14</v>
      </c>
      <c r="H653">
        <v>3868</v>
      </c>
      <c r="I653" s="6">
        <f t="shared" si="5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2035</v>
      </c>
      <c r="R653" t="s">
        <v>2059</v>
      </c>
      <c r="S653" s="10">
        <f t="shared" si="52"/>
        <v>41692.25</v>
      </c>
      <c r="T653" s="10">
        <f t="shared" si="53"/>
        <v>41707.25</v>
      </c>
      <c r="U653" s="5">
        <f t="shared" si="54"/>
        <v>0.5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1"/>
        <v>1.2684</v>
      </c>
      <c r="G654" t="s">
        <v>20</v>
      </c>
      <c r="H654">
        <v>409</v>
      </c>
      <c r="I654" s="6">
        <f t="shared" si="5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2044</v>
      </c>
      <c r="R654" t="s">
        <v>2047</v>
      </c>
      <c r="S654" s="10">
        <f t="shared" si="52"/>
        <v>42587.208333333328</v>
      </c>
      <c r="T654" s="10">
        <f t="shared" si="53"/>
        <v>42630.208333333328</v>
      </c>
      <c r="U654" s="5">
        <f t="shared" si="54"/>
        <v>1.4333333333333333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1"/>
        <v>23.388333333333332</v>
      </c>
      <c r="G655" t="s">
        <v>20</v>
      </c>
      <c r="H655">
        <v>234</v>
      </c>
      <c r="I655" s="6">
        <f t="shared" si="5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2044</v>
      </c>
      <c r="R655" t="s">
        <v>2047</v>
      </c>
      <c r="S655" s="10">
        <f t="shared" si="52"/>
        <v>42468.208333333328</v>
      </c>
      <c r="T655" s="10">
        <f t="shared" si="53"/>
        <v>42470.208333333328</v>
      </c>
      <c r="U655" s="5">
        <f t="shared" si="54"/>
        <v>6.6666666666666666E-2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1"/>
        <v>5.0838857142857146</v>
      </c>
      <c r="G656" t="s">
        <v>20</v>
      </c>
      <c r="H656">
        <v>3016</v>
      </c>
      <c r="I656" s="6">
        <f t="shared" si="5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2039</v>
      </c>
      <c r="R656" t="s">
        <v>2057</v>
      </c>
      <c r="S656" s="10">
        <f t="shared" si="52"/>
        <v>42240.208333333328</v>
      </c>
      <c r="T656" s="10">
        <f t="shared" si="53"/>
        <v>42245.208333333328</v>
      </c>
      <c r="U656" s="5">
        <f t="shared" si="54"/>
        <v>0.16666666666666666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1"/>
        <v>1.9147826086956521</v>
      </c>
      <c r="G657" t="s">
        <v>20</v>
      </c>
      <c r="H657">
        <v>264</v>
      </c>
      <c r="I657" s="6">
        <f t="shared" si="5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2051</v>
      </c>
      <c r="R657" t="s">
        <v>2052</v>
      </c>
      <c r="S657" s="10">
        <f t="shared" si="52"/>
        <v>42796.25</v>
      </c>
      <c r="T657" s="10">
        <f t="shared" si="53"/>
        <v>42809.208333333328</v>
      </c>
      <c r="U657" s="5">
        <f t="shared" si="54"/>
        <v>0.43194444444428276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1"/>
        <v>0.42127533783783783</v>
      </c>
      <c r="G658" t="s">
        <v>14</v>
      </c>
      <c r="H658">
        <v>504</v>
      </c>
      <c r="I658" s="6">
        <f t="shared" si="5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52"/>
        <v>43097.25</v>
      </c>
      <c r="T658" s="10">
        <f t="shared" si="53"/>
        <v>43102.25</v>
      </c>
      <c r="U658" s="5">
        <f t="shared" si="54"/>
        <v>0.16666666666666666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1"/>
        <v>8.2400000000000001E-2</v>
      </c>
      <c r="G659" t="s">
        <v>14</v>
      </c>
      <c r="H659">
        <v>14</v>
      </c>
      <c r="I659" s="6">
        <f t="shared" si="5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2035</v>
      </c>
      <c r="R659" t="s">
        <v>2063</v>
      </c>
      <c r="S659" s="10">
        <f t="shared" si="52"/>
        <v>43096.25</v>
      </c>
      <c r="T659" s="10">
        <f t="shared" si="53"/>
        <v>43112.25</v>
      </c>
      <c r="U659" s="5">
        <f t="shared" si="54"/>
        <v>0.53333333333333333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1"/>
        <v>0.60064638783269964</v>
      </c>
      <c r="G660" t="s">
        <v>74</v>
      </c>
      <c r="H660">
        <v>390</v>
      </c>
      <c r="I660" s="6">
        <f t="shared" si="5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2039</v>
      </c>
      <c r="R660" t="s">
        <v>2040</v>
      </c>
      <c r="S660" s="10">
        <f t="shared" si="52"/>
        <v>42246.208333333328</v>
      </c>
      <c r="T660" s="10">
        <f t="shared" si="53"/>
        <v>42269.208333333328</v>
      </c>
      <c r="U660" s="5">
        <f t="shared" si="54"/>
        <v>0.76666666666666672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1"/>
        <v>0.47232808616404309</v>
      </c>
      <c r="G661" t="s">
        <v>14</v>
      </c>
      <c r="H661">
        <v>750</v>
      </c>
      <c r="I661" s="6">
        <f t="shared" si="5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2035</v>
      </c>
      <c r="R661" t="s">
        <v>2036</v>
      </c>
      <c r="S661" s="10">
        <f t="shared" si="52"/>
        <v>40570.25</v>
      </c>
      <c r="T661" s="10">
        <f t="shared" si="53"/>
        <v>40571.25</v>
      </c>
      <c r="U661" s="5">
        <f t="shared" si="54"/>
        <v>3.3333333333333333E-2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1"/>
        <v>0.81736263736263737</v>
      </c>
      <c r="G662" t="s">
        <v>14</v>
      </c>
      <c r="H662">
        <v>77</v>
      </c>
      <c r="I662" s="6">
        <f t="shared" si="5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10">
        <f t="shared" si="52"/>
        <v>42237.208333333328</v>
      </c>
      <c r="T662" s="10">
        <f t="shared" si="53"/>
        <v>42246.208333333328</v>
      </c>
      <c r="U662" s="5">
        <f t="shared" si="54"/>
        <v>0.3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1"/>
        <v>0.54187265917603</v>
      </c>
      <c r="G663" t="s">
        <v>14</v>
      </c>
      <c r="H663">
        <v>752</v>
      </c>
      <c r="I663" s="6">
        <f t="shared" si="5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2039</v>
      </c>
      <c r="R663" t="s">
        <v>2058</v>
      </c>
      <c r="S663" s="10">
        <f t="shared" si="52"/>
        <v>40996.208333333336</v>
      </c>
      <c r="T663" s="10">
        <f t="shared" si="53"/>
        <v>41026.208333333336</v>
      </c>
      <c r="U663" s="5">
        <f t="shared" si="54"/>
        <v>1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1"/>
        <v>0.97868131868131869</v>
      </c>
      <c r="G664" t="s">
        <v>14</v>
      </c>
      <c r="H664">
        <v>131</v>
      </c>
      <c r="I664" s="6">
        <f t="shared" si="5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10">
        <f t="shared" si="52"/>
        <v>43443.25</v>
      </c>
      <c r="T664" s="10">
        <f t="shared" si="53"/>
        <v>43447.25</v>
      </c>
      <c r="U664" s="5">
        <f t="shared" si="54"/>
        <v>0.13333333333333333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1"/>
        <v>0.77239999999999998</v>
      </c>
      <c r="G665" t="s">
        <v>14</v>
      </c>
      <c r="H665">
        <v>87</v>
      </c>
      <c r="I665" s="6">
        <f t="shared" si="5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10">
        <f t="shared" si="52"/>
        <v>40458.208333333336</v>
      </c>
      <c r="T665" s="10">
        <f t="shared" si="53"/>
        <v>40481.208333333336</v>
      </c>
      <c r="U665" s="5">
        <f t="shared" si="54"/>
        <v>0.76666666666666672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1"/>
        <v>0.33464735516372796</v>
      </c>
      <c r="G666" t="s">
        <v>14</v>
      </c>
      <c r="H666">
        <v>1063</v>
      </c>
      <c r="I666" s="6">
        <f t="shared" si="5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2039</v>
      </c>
      <c r="R666" t="s">
        <v>2058</v>
      </c>
      <c r="S666" s="10">
        <f t="shared" si="52"/>
        <v>40959.25</v>
      </c>
      <c r="T666" s="10">
        <f t="shared" si="53"/>
        <v>40969.25</v>
      </c>
      <c r="U666" s="5">
        <f t="shared" si="54"/>
        <v>0.33333333333333331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1"/>
        <v>2.3958823529411766</v>
      </c>
      <c r="G667" t="s">
        <v>20</v>
      </c>
      <c r="H667">
        <v>272</v>
      </c>
      <c r="I667" s="6">
        <f t="shared" si="5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2035</v>
      </c>
      <c r="R667" t="s">
        <v>2036</v>
      </c>
      <c r="S667" s="10">
        <f t="shared" si="52"/>
        <v>40733.208333333336</v>
      </c>
      <c r="T667" s="10">
        <f t="shared" si="53"/>
        <v>40747.208333333336</v>
      </c>
      <c r="U667" s="5">
        <f t="shared" si="54"/>
        <v>0.46666666666666667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1"/>
        <v>0.64032258064516134</v>
      </c>
      <c r="G668" t="s">
        <v>74</v>
      </c>
      <c r="H668">
        <v>25</v>
      </c>
      <c r="I668" s="6">
        <f t="shared" si="5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10">
        <f t="shared" si="52"/>
        <v>41516.208333333336</v>
      </c>
      <c r="T668" s="10">
        <f t="shared" si="53"/>
        <v>41522.208333333336</v>
      </c>
      <c r="U668" s="5">
        <f t="shared" si="54"/>
        <v>0.2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1"/>
        <v>1.7615942028985507</v>
      </c>
      <c r="G669" t="s">
        <v>20</v>
      </c>
      <c r="H669">
        <v>419</v>
      </c>
      <c r="I669" s="6">
        <f t="shared" si="5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2053</v>
      </c>
      <c r="R669" t="s">
        <v>2054</v>
      </c>
      <c r="S669" s="10">
        <f t="shared" si="52"/>
        <v>41892.208333333336</v>
      </c>
      <c r="T669" s="10">
        <f t="shared" si="53"/>
        <v>41901.208333333336</v>
      </c>
      <c r="U669" s="5">
        <f t="shared" si="54"/>
        <v>0.3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1"/>
        <v>0.20338181818181819</v>
      </c>
      <c r="G670" t="s">
        <v>14</v>
      </c>
      <c r="H670">
        <v>76</v>
      </c>
      <c r="I670" s="6">
        <f t="shared" si="5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10">
        <f t="shared" si="52"/>
        <v>41122.208333333336</v>
      </c>
      <c r="T670" s="10">
        <f t="shared" si="53"/>
        <v>41134.208333333336</v>
      </c>
      <c r="U670" s="5">
        <f t="shared" si="54"/>
        <v>0.4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1"/>
        <v>3.5864754098360656</v>
      </c>
      <c r="G671" t="s">
        <v>20</v>
      </c>
      <c r="H671">
        <v>1621</v>
      </c>
      <c r="I671" s="6">
        <f t="shared" si="5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10">
        <f t="shared" si="52"/>
        <v>42912.208333333328</v>
      </c>
      <c r="T671" s="10">
        <f t="shared" si="53"/>
        <v>42921.208333333328</v>
      </c>
      <c r="U671" s="5">
        <f t="shared" si="54"/>
        <v>0.3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1"/>
        <v>4.6885802469135802</v>
      </c>
      <c r="G672" t="s">
        <v>20</v>
      </c>
      <c r="H672">
        <v>1101</v>
      </c>
      <c r="I672" s="6">
        <f t="shared" si="5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2039</v>
      </c>
      <c r="R672" t="s">
        <v>2043</v>
      </c>
      <c r="S672" s="10">
        <f t="shared" si="52"/>
        <v>42425.25</v>
      </c>
      <c r="T672" s="10">
        <f t="shared" si="53"/>
        <v>42437.25</v>
      </c>
      <c r="U672" s="5">
        <f t="shared" si="54"/>
        <v>0.4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1"/>
        <v>1.220563524590164</v>
      </c>
      <c r="G673" t="s">
        <v>20</v>
      </c>
      <c r="H673">
        <v>1073</v>
      </c>
      <c r="I673" s="6">
        <f t="shared" si="5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10">
        <f t="shared" si="52"/>
        <v>40390.208333333336</v>
      </c>
      <c r="T673" s="10">
        <f t="shared" si="53"/>
        <v>40394.208333333336</v>
      </c>
      <c r="U673" s="5">
        <f t="shared" si="54"/>
        <v>0.13333333333333333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1"/>
        <v>0.55931783729156137</v>
      </c>
      <c r="G674" t="s">
        <v>14</v>
      </c>
      <c r="H674">
        <v>4428</v>
      </c>
      <c r="I674" s="6">
        <f t="shared" si="5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10">
        <f t="shared" si="52"/>
        <v>43180.208333333328</v>
      </c>
      <c r="T674" s="10">
        <f t="shared" si="53"/>
        <v>43190.208333333328</v>
      </c>
      <c r="U674" s="5">
        <f t="shared" si="54"/>
        <v>0.33333333333333331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1"/>
        <v>0.43660714285714286</v>
      </c>
      <c r="G675" t="s">
        <v>14</v>
      </c>
      <c r="H675">
        <v>58</v>
      </c>
      <c r="I675" s="6">
        <f t="shared" si="5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2039</v>
      </c>
      <c r="R675" t="s">
        <v>2043</v>
      </c>
      <c r="S675" s="10">
        <f t="shared" si="52"/>
        <v>42475.208333333328</v>
      </c>
      <c r="T675" s="10">
        <f t="shared" si="53"/>
        <v>42496.208333333328</v>
      </c>
      <c r="U675" s="5">
        <f t="shared" si="54"/>
        <v>0.7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1"/>
        <v>0.33538371411833628</v>
      </c>
      <c r="G676" t="s">
        <v>74</v>
      </c>
      <c r="H676">
        <v>1218</v>
      </c>
      <c r="I676" s="6">
        <f t="shared" si="5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2051</v>
      </c>
      <c r="R676" t="s">
        <v>2052</v>
      </c>
      <c r="S676" s="10">
        <f t="shared" si="52"/>
        <v>40774.208333333336</v>
      </c>
      <c r="T676" s="10">
        <f t="shared" si="53"/>
        <v>40821.208333333336</v>
      </c>
      <c r="U676" s="5">
        <f t="shared" si="54"/>
        <v>1.5666666666666667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1"/>
        <v>1.2297938144329896</v>
      </c>
      <c r="G677" t="s">
        <v>20</v>
      </c>
      <c r="H677">
        <v>331</v>
      </c>
      <c r="I677" s="6">
        <f t="shared" si="5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2053</v>
      </c>
      <c r="R677" t="s">
        <v>2054</v>
      </c>
      <c r="S677" s="10">
        <f t="shared" si="52"/>
        <v>43719.208333333328</v>
      </c>
      <c r="T677" s="10">
        <f t="shared" si="53"/>
        <v>43726.208333333328</v>
      </c>
      <c r="U677" s="5">
        <f t="shared" si="54"/>
        <v>0.23333333333333334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1"/>
        <v>1.8974959871589085</v>
      </c>
      <c r="G678" t="s">
        <v>20</v>
      </c>
      <c r="H678">
        <v>1170</v>
      </c>
      <c r="I678" s="6">
        <f t="shared" si="5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2051</v>
      </c>
      <c r="R678" t="s">
        <v>2052</v>
      </c>
      <c r="S678" s="10">
        <f t="shared" si="52"/>
        <v>41178.208333333336</v>
      </c>
      <c r="T678" s="10">
        <f t="shared" si="53"/>
        <v>41187.208333333336</v>
      </c>
      <c r="U678" s="5">
        <f t="shared" si="54"/>
        <v>0.3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1"/>
        <v>0.83622641509433959</v>
      </c>
      <c r="G679" t="s">
        <v>14</v>
      </c>
      <c r="H679">
        <v>111</v>
      </c>
      <c r="I679" s="6">
        <f t="shared" si="5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2055</v>
      </c>
      <c r="R679" t="s">
        <v>2061</v>
      </c>
      <c r="S679" s="10">
        <f t="shared" si="52"/>
        <v>42561.208333333328</v>
      </c>
      <c r="T679" s="10">
        <f t="shared" si="53"/>
        <v>42611.208333333328</v>
      </c>
      <c r="U679" s="5">
        <f t="shared" si="54"/>
        <v>1.6666666666666667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1"/>
        <v>0.17968844221105529</v>
      </c>
      <c r="G680" t="s">
        <v>74</v>
      </c>
      <c r="H680">
        <v>215</v>
      </c>
      <c r="I680" s="6">
        <f t="shared" si="5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2035</v>
      </c>
      <c r="R680" t="s">
        <v>2042</v>
      </c>
      <c r="S680" s="10">
        <f t="shared" si="52"/>
        <v>43484.25</v>
      </c>
      <c r="T680" s="10">
        <f t="shared" si="53"/>
        <v>43486.25</v>
      </c>
      <c r="U680" s="5">
        <f t="shared" si="54"/>
        <v>6.6666666666666666E-2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1"/>
        <v>10.365</v>
      </c>
      <c r="G681" t="s">
        <v>20</v>
      </c>
      <c r="H681">
        <v>363</v>
      </c>
      <c r="I681" s="6">
        <f t="shared" si="5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52"/>
        <v>43756.208333333328</v>
      </c>
      <c r="T681" s="10">
        <f t="shared" si="53"/>
        <v>43761.208333333328</v>
      </c>
      <c r="U681" s="5">
        <f t="shared" si="54"/>
        <v>0.16666666666666666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1"/>
        <v>0.97405219780219776</v>
      </c>
      <c r="G682" t="s">
        <v>14</v>
      </c>
      <c r="H682">
        <v>2955</v>
      </c>
      <c r="I682" s="6">
        <f t="shared" si="5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2062</v>
      </c>
      <c r="S682" s="10">
        <f t="shared" si="52"/>
        <v>43813.25</v>
      </c>
      <c r="T682" s="10">
        <f t="shared" si="53"/>
        <v>43815.25</v>
      </c>
      <c r="U682" s="5">
        <f t="shared" si="54"/>
        <v>6.6666666666666666E-2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1"/>
        <v>0.86386203150461705</v>
      </c>
      <c r="G683" t="s">
        <v>14</v>
      </c>
      <c r="H683">
        <v>1657</v>
      </c>
      <c r="I683" s="6">
        <f t="shared" si="5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10">
        <f t="shared" si="52"/>
        <v>40898.25</v>
      </c>
      <c r="T683" s="10">
        <f t="shared" si="53"/>
        <v>40904.25</v>
      </c>
      <c r="U683" s="5">
        <f t="shared" si="54"/>
        <v>0.2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1"/>
        <v>1.5016666666666667</v>
      </c>
      <c r="G684" t="s">
        <v>20</v>
      </c>
      <c r="H684">
        <v>103</v>
      </c>
      <c r="I684" s="6">
        <f t="shared" si="5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10">
        <f t="shared" si="52"/>
        <v>41619.25</v>
      </c>
      <c r="T684" s="10">
        <f t="shared" si="53"/>
        <v>41628.25</v>
      </c>
      <c r="U684" s="5">
        <f t="shared" si="54"/>
        <v>0.3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1"/>
        <v>3.5843478260869563</v>
      </c>
      <c r="G685" t="s">
        <v>20</v>
      </c>
      <c r="H685">
        <v>147</v>
      </c>
      <c r="I685" s="6">
        <f t="shared" si="5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10">
        <f t="shared" si="52"/>
        <v>43359.208333333328</v>
      </c>
      <c r="T685" s="10">
        <f t="shared" si="53"/>
        <v>43361.208333333328</v>
      </c>
      <c r="U685" s="5">
        <f t="shared" si="54"/>
        <v>6.6666666666666666E-2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1"/>
        <v>5.4285714285714288</v>
      </c>
      <c r="G686" t="s">
        <v>20</v>
      </c>
      <c r="H686">
        <v>110</v>
      </c>
      <c r="I686" s="6">
        <f t="shared" si="5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2055</v>
      </c>
      <c r="R686" t="s">
        <v>2056</v>
      </c>
      <c r="S686" s="10">
        <f t="shared" si="52"/>
        <v>40358.208333333336</v>
      </c>
      <c r="T686" s="10">
        <f t="shared" si="53"/>
        <v>40378.208333333336</v>
      </c>
      <c r="U686" s="5">
        <f t="shared" si="54"/>
        <v>0.66666666666666663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1"/>
        <v>0.67500714285714281</v>
      </c>
      <c r="G687" t="s">
        <v>14</v>
      </c>
      <c r="H687">
        <v>926</v>
      </c>
      <c r="I687" s="6">
        <f t="shared" si="5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10">
        <f t="shared" si="52"/>
        <v>42239.208333333328</v>
      </c>
      <c r="T687" s="10">
        <f t="shared" si="53"/>
        <v>42263.208333333328</v>
      </c>
      <c r="U687" s="5">
        <f t="shared" si="54"/>
        <v>0.8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1"/>
        <v>1.9174666666666667</v>
      </c>
      <c r="G688" t="s">
        <v>20</v>
      </c>
      <c r="H688">
        <v>134</v>
      </c>
      <c r="I688" s="6">
        <f t="shared" si="5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2044</v>
      </c>
      <c r="R688" t="s">
        <v>2045</v>
      </c>
      <c r="S688" s="10">
        <f t="shared" si="52"/>
        <v>43186.208333333328</v>
      </c>
      <c r="T688" s="10">
        <f t="shared" si="53"/>
        <v>43197.208333333328</v>
      </c>
      <c r="U688" s="5">
        <f t="shared" si="54"/>
        <v>0.36666666666666664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1"/>
        <v>9.32</v>
      </c>
      <c r="G689" t="s">
        <v>20</v>
      </c>
      <c r="H689">
        <v>269</v>
      </c>
      <c r="I689" s="6">
        <f t="shared" si="5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10">
        <f t="shared" si="52"/>
        <v>42806.25</v>
      </c>
      <c r="T689" s="10">
        <f t="shared" si="53"/>
        <v>42809.208333333328</v>
      </c>
      <c r="U689" s="5">
        <f t="shared" si="54"/>
        <v>9.8611111110949418E-2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1"/>
        <v>4.2927586206896553</v>
      </c>
      <c r="G690" t="s">
        <v>20</v>
      </c>
      <c r="H690">
        <v>175</v>
      </c>
      <c r="I690" s="6">
        <f t="shared" si="5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2035</v>
      </c>
      <c r="R690" t="s">
        <v>2046</v>
      </c>
      <c r="S690" s="10">
        <f t="shared" si="52"/>
        <v>43475.25</v>
      </c>
      <c r="T690" s="10">
        <f t="shared" si="53"/>
        <v>43491.25</v>
      </c>
      <c r="U690" s="5">
        <f t="shared" si="54"/>
        <v>0.53333333333333333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1"/>
        <v>1.0065753424657535</v>
      </c>
      <c r="G691" t="s">
        <v>20</v>
      </c>
      <c r="H691">
        <v>69</v>
      </c>
      <c r="I691" s="6">
        <f t="shared" si="5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2044</v>
      </c>
      <c r="R691" t="s">
        <v>2047</v>
      </c>
      <c r="S691" s="10">
        <f t="shared" si="52"/>
        <v>41576.208333333336</v>
      </c>
      <c r="T691" s="10">
        <f t="shared" si="53"/>
        <v>41588.25</v>
      </c>
      <c r="U691" s="5">
        <f t="shared" si="54"/>
        <v>0.40138888888880803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1"/>
        <v>2.266111111111111</v>
      </c>
      <c r="G692" t="s">
        <v>20</v>
      </c>
      <c r="H692">
        <v>190</v>
      </c>
      <c r="I692" s="6">
        <f t="shared" si="5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2035</v>
      </c>
      <c r="R692" t="s">
        <v>2036</v>
      </c>
      <c r="S692" s="10">
        <f t="shared" si="52"/>
        <v>40874.25</v>
      </c>
      <c r="T692" s="10">
        <f t="shared" si="53"/>
        <v>40880.25</v>
      </c>
      <c r="U692" s="5">
        <f t="shared" si="54"/>
        <v>0.2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1"/>
        <v>1.4238</v>
      </c>
      <c r="G693" t="s">
        <v>20</v>
      </c>
      <c r="H693">
        <v>237</v>
      </c>
      <c r="I693" s="6">
        <f t="shared" si="5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2035</v>
      </c>
      <c r="R693" t="s">
        <v>2036</v>
      </c>
      <c r="S693" s="10">
        <f t="shared" si="52"/>
        <v>41185.208333333336</v>
      </c>
      <c r="T693" s="10">
        <f t="shared" si="53"/>
        <v>41202.208333333336</v>
      </c>
      <c r="U693" s="5">
        <f t="shared" si="54"/>
        <v>0.56666666666666665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1"/>
        <v>0.90633333333333332</v>
      </c>
      <c r="G694" t="s">
        <v>14</v>
      </c>
      <c r="H694">
        <v>77</v>
      </c>
      <c r="I694" s="6">
        <f t="shared" si="5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2039</v>
      </c>
      <c r="R694" t="s">
        <v>2040</v>
      </c>
      <c r="S694" s="10">
        <f t="shared" si="52"/>
        <v>43655.208333333328</v>
      </c>
      <c r="T694" s="10">
        <f t="shared" si="53"/>
        <v>43673.208333333328</v>
      </c>
      <c r="U694" s="5">
        <f t="shared" si="54"/>
        <v>0.6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1"/>
        <v>0.63966740576496672</v>
      </c>
      <c r="G695" t="s">
        <v>14</v>
      </c>
      <c r="H695">
        <v>1748</v>
      </c>
      <c r="I695" s="6">
        <f t="shared" ref="I695:I758" si="55"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10">
        <f t="shared" si="52"/>
        <v>43025.208333333328</v>
      </c>
      <c r="T695" s="10">
        <f t="shared" si="53"/>
        <v>43042.208333333328</v>
      </c>
      <c r="U695" s="5">
        <f t="shared" si="54"/>
        <v>0.56666666666666665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1"/>
        <v>0.84131868131868137</v>
      </c>
      <c r="G696" t="s">
        <v>14</v>
      </c>
      <c r="H696">
        <v>79</v>
      </c>
      <c r="I696" s="6">
        <f t="shared" si="5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10">
        <f t="shared" si="52"/>
        <v>43066.25</v>
      </c>
      <c r="T696" s="10">
        <f t="shared" si="53"/>
        <v>43103.25</v>
      </c>
      <c r="U696" s="5">
        <f t="shared" si="54"/>
        <v>1.2333333333333334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1"/>
        <v>1.3393478260869565</v>
      </c>
      <c r="G697" t="s">
        <v>20</v>
      </c>
      <c r="H697">
        <v>196</v>
      </c>
      <c r="I697" s="6">
        <f t="shared" si="5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2039</v>
      </c>
      <c r="R697" t="s">
        <v>2040</v>
      </c>
      <c r="S697" s="10">
        <f t="shared" si="52"/>
        <v>42322.25</v>
      </c>
      <c r="T697" s="10">
        <f t="shared" si="53"/>
        <v>42338.25</v>
      </c>
      <c r="U697" s="5">
        <f t="shared" si="54"/>
        <v>0.53333333333333333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1"/>
        <v>0.59042047531992692</v>
      </c>
      <c r="G698" t="s">
        <v>14</v>
      </c>
      <c r="H698">
        <v>889</v>
      </c>
      <c r="I698" s="6">
        <f t="shared" si="5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10">
        <f t="shared" si="52"/>
        <v>42114.208333333328</v>
      </c>
      <c r="T698" s="10">
        <f t="shared" si="53"/>
        <v>42115.208333333328</v>
      </c>
      <c r="U698" s="5">
        <f t="shared" si="54"/>
        <v>3.3333333333333333E-2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1"/>
        <v>1.5280062063615205</v>
      </c>
      <c r="G699" t="s">
        <v>20</v>
      </c>
      <c r="H699">
        <v>7295</v>
      </c>
      <c r="I699" s="6">
        <f t="shared" si="5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2039</v>
      </c>
      <c r="R699" t="s">
        <v>2041</v>
      </c>
      <c r="S699" s="10">
        <f t="shared" si="52"/>
        <v>43190.208333333328</v>
      </c>
      <c r="T699" s="10">
        <f t="shared" si="53"/>
        <v>43192.208333333328</v>
      </c>
      <c r="U699" s="5">
        <f t="shared" si="54"/>
        <v>6.6666666666666666E-2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1"/>
        <v>4.466912114014252</v>
      </c>
      <c r="G700" t="s">
        <v>20</v>
      </c>
      <c r="H700">
        <v>2893</v>
      </c>
      <c r="I700" s="6">
        <f t="shared" si="5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2044</v>
      </c>
      <c r="R700" t="s">
        <v>2045</v>
      </c>
      <c r="S700" s="10">
        <f t="shared" si="52"/>
        <v>40871.25</v>
      </c>
      <c r="T700" s="10">
        <f t="shared" si="53"/>
        <v>40885.25</v>
      </c>
      <c r="U700" s="5">
        <f t="shared" si="54"/>
        <v>0.46666666666666667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1"/>
        <v>0.8439189189189189</v>
      </c>
      <c r="G701" t="s">
        <v>14</v>
      </c>
      <c r="H701">
        <v>56</v>
      </c>
      <c r="I701" s="6">
        <f t="shared" si="5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2035</v>
      </c>
      <c r="R701" t="s">
        <v>2042</v>
      </c>
      <c r="S701" s="10">
        <f t="shared" si="52"/>
        <v>43641.208333333328</v>
      </c>
      <c r="T701" s="10">
        <f t="shared" si="53"/>
        <v>43642.208333333328</v>
      </c>
      <c r="U701" s="5">
        <f t="shared" si="54"/>
        <v>3.3333333333333333E-2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1"/>
        <v>0.03</v>
      </c>
      <c r="G702" t="s">
        <v>14</v>
      </c>
      <c r="H702">
        <v>1</v>
      </c>
      <c r="I702" s="6">
        <f t="shared" si="5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2044</v>
      </c>
      <c r="R702" t="s">
        <v>2045</v>
      </c>
      <c r="S702" s="10">
        <f t="shared" si="52"/>
        <v>40203.25</v>
      </c>
      <c r="T702" s="10">
        <f t="shared" si="53"/>
        <v>40218.25</v>
      </c>
      <c r="U702" s="5">
        <f t="shared" si="54"/>
        <v>0.5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1"/>
        <v>1.7502692307692307</v>
      </c>
      <c r="G703" t="s">
        <v>20</v>
      </c>
      <c r="H703">
        <v>820</v>
      </c>
      <c r="I703" s="6">
        <f t="shared" si="5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10">
        <f t="shared" si="52"/>
        <v>40629.208333333336</v>
      </c>
      <c r="T703" s="10">
        <f t="shared" si="53"/>
        <v>40636.208333333336</v>
      </c>
      <c r="U703" s="5">
        <f t="shared" si="54"/>
        <v>0.23333333333333334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1"/>
        <v>0.54137931034482756</v>
      </c>
      <c r="G704" t="s">
        <v>14</v>
      </c>
      <c r="H704">
        <v>83</v>
      </c>
      <c r="I704" s="6">
        <f t="shared" si="5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2044</v>
      </c>
      <c r="R704" t="s">
        <v>2045</v>
      </c>
      <c r="S704" s="10">
        <f t="shared" si="52"/>
        <v>41477.208333333336</v>
      </c>
      <c r="T704" s="10">
        <f t="shared" si="53"/>
        <v>41482.208333333336</v>
      </c>
      <c r="U704" s="5">
        <f t="shared" si="54"/>
        <v>0.16666666666666666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1"/>
        <v>3.1187381703470032</v>
      </c>
      <c r="G705" t="s">
        <v>20</v>
      </c>
      <c r="H705">
        <v>2038</v>
      </c>
      <c r="I705" s="6">
        <f t="shared" si="5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2055</v>
      </c>
      <c r="R705" t="s">
        <v>2060</v>
      </c>
      <c r="S705" s="10">
        <f t="shared" si="52"/>
        <v>41020.208333333336</v>
      </c>
      <c r="T705" s="10">
        <f t="shared" si="53"/>
        <v>41037.208333333336</v>
      </c>
      <c r="U705" s="5">
        <f t="shared" si="54"/>
        <v>0.56666666666666665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56">E706/D706</f>
        <v>1.2278160919540231</v>
      </c>
      <c r="G706" t="s">
        <v>20</v>
      </c>
      <c r="H706">
        <v>116</v>
      </c>
      <c r="I706" s="6">
        <f t="shared" si="5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2035</v>
      </c>
      <c r="R706" t="s">
        <v>2048</v>
      </c>
      <c r="S706" s="10">
        <f t="shared" ref="S706:S769" si="57">((($L706/60)/60)/24)+DATE(1970,1,1)</f>
        <v>42555.208333333328</v>
      </c>
      <c r="T706" s="10">
        <f t="shared" ref="T706:T769" si="58">((($M706/60)/60)/24)+DATE(1970,1,1)</f>
        <v>42570.208333333328</v>
      </c>
      <c r="U706" s="5">
        <f t="shared" ref="U706:U769" si="59">(T706-S706)/30</f>
        <v>0.5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56"/>
        <v>0.99026517383618151</v>
      </c>
      <c r="G707" t="s">
        <v>14</v>
      </c>
      <c r="H707">
        <v>2025</v>
      </c>
      <c r="I707" s="6">
        <f t="shared" si="5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2055</v>
      </c>
      <c r="R707" t="s">
        <v>2056</v>
      </c>
      <c r="S707" s="10">
        <f t="shared" si="57"/>
        <v>41619.25</v>
      </c>
      <c r="T707" s="10">
        <f t="shared" si="58"/>
        <v>41623.25</v>
      </c>
      <c r="U707" s="5">
        <f t="shared" si="59"/>
        <v>0.13333333333333333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6"/>
        <v>1.278468634686347</v>
      </c>
      <c r="G708" t="s">
        <v>20</v>
      </c>
      <c r="H708">
        <v>1345</v>
      </c>
      <c r="I708" s="6">
        <f t="shared" si="5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2044</v>
      </c>
      <c r="R708" t="s">
        <v>2047</v>
      </c>
      <c r="S708" s="10">
        <f t="shared" si="57"/>
        <v>43471.25</v>
      </c>
      <c r="T708" s="10">
        <f t="shared" si="58"/>
        <v>43479.25</v>
      </c>
      <c r="U708" s="5">
        <f t="shared" si="59"/>
        <v>0.26666666666666666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6"/>
        <v>1.5861643835616439</v>
      </c>
      <c r="G709" t="s">
        <v>20</v>
      </c>
      <c r="H709">
        <v>168</v>
      </c>
      <c r="I709" s="6">
        <f t="shared" si="5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2035</v>
      </c>
      <c r="R709" t="s">
        <v>2042</v>
      </c>
      <c r="S709" s="10">
        <f t="shared" si="57"/>
        <v>43442.25</v>
      </c>
      <c r="T709" s="10">
        <f t="shared" si="58"/>
        <v>43478.25</v>
      </c>
      <c r="U709" s="5">
        <f t="shared" si="59"/>
        <v>1.2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6"/>
        <v>7.0705882352941174</v>
      </c>
      <c r="G710" t="s">
        <v>20</v>
      </c>
      <c r="H710">
        <v>137</v>
      </c>
      <c r="I710" s="6">
        <f t="shared" si="5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10">
        <f t="shared" si="57"/>
        <v>42877.208333333328</v>
      </c>
      <c r="T710" s="10">
        <f t="shared" si="58"/>
        <v>42887.208333333328</v>
      </c>
      <c r="U710" s="5">
        <f t="shared" si="59"/>
        <v>0.33333333333333331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6"/>
        <v>1.4238775510204082</v>
      </c>
      <c r="G711" t="s">
        <v>20</v>
      </c>
      <c r="H711">
        <v>186</v>
      </c>
      <c r="I711" s="6">
        <f t="shared" si="5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10">
        <f t="shared" si="57"/>
        <v>41018.208333333336</v>
      </c>
      <c r="T711" s="10">
        <f t="shared" si="58"/>
        <v>41025.208333333336</v>
      </c>
      <c r="U711" s="5">
        <f t="shared" si="59"/>
        <v>0.23333333333333334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6"/>
        <v>1.4786046511627906</v>
      </c>
      <c r="G712" t="s">
        <v>20</v>
      </c>
      <c r="H712">
        <v>125</v>
      </c>
      <c r="I712" s="6">
        <f t="shared" si="5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10">
        <f t="shared" si="57"/>
        <v>43295.208333333328</v>
      </c>
      <c r="T712" s="10">
        <f t="shared" si="58"/>
        <v>43302.208333333328</v>
      </c>
      <c r="U712" s="5">
        <f t="shared" si="59"/>
        <v>0.23333333333333334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6"/>
        <v>0.20322580645161289</v>
      </c>
      <c r="G713" t="s">
        <v>14</v>
      </c>
      <c r="H713">
        <v>14</v>
      </c>
      <c r="I713" s="6">
        <f t="shared" si="5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10">
        <f t="shared" si="57"/>
        <v>42393.25</v>
      </c>
      <c r="T713" s="10">
        <f t="shared" si="58"/>
        <v>42395.25</v>
      </c>
      <c r="U713" s="5">
        <f t="shared" si="59"/>
        <v>6.6666666666666666E-2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6"/>
        <v>18.40625</v>
      </c>
      <c r="G714" t="s">
        <v>20</v>
      </c>
      <c r="H714">
        <v>202</v>
      </c>
      <c r="I714" s="6">
        <f t="shared" si="5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10">
        <f t="shared" si="57"/>
        <v>42559.208333333328</v>
      </c>
      <c r="T714" s="10">
        <f t="shared" si="58"/>
        <v>42600.208333333328</v>
      </c>
      <c r="U714" s="5">
        <f t="shared" si="59"/>
        <v>1.3666666666666667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6"/>
        <v>1.6194202898550725</v>
      </c>
      <c r="G715" t="s">
        <v>20</v>
      </c>
      <c r="H715">
        <v>103</v>
      </c>
      <c r="I715" s="6">
        <f t="shared" si="5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2055</v>
      </c>
      <c r="R715" t="s">
        <v>2064</v>
      </c>
      <c r="S715" s="10">
        <f t="shared" si="57"/>
        <v>42604.208333333328</v>
      </c>
      <c r="T715" s="10">
        <f t="shared" si="58"/>
        <v>42616.208333333328</v>
      </c>
      <c r="U715" s="5">
        <f t="shared" si="59"/>
        <v>0.4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6"/>
        <v>4.7282077922077921</v>
      </c>
      <c r="G716" t="s">
        <v>20</v>
      </c>
      <c r="H716">
        <v>1785</v>
      </c>
      <c r="I716" s="6">
        <f t="shared" si="5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2039</v>
      </c>
      <c r="R716" t="s">
        <v>2040</v>
      </c>
      <c r="S716" s="10">
        <f t="shared" si="57"/>
        <v>41870.208333333336</v>
      </c>
      <c r="T716" s="10">
        <f t="shared" si="58"/>
        <v>41871.208333333336</v>
      </c>
      <c r="U716" s="5">
        <f t="shared" si="59"/>
        <v>3.3333333333333333E-2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6"/>
        <v>0.24466101694915254</v>
      </c>
      <c r="G717" t="s">
        <v>14</v>
      </c>
      <c r="H717">
        <v>656</v>
      </c>
      <c r="I717" s="6">
        <f t="shared" si="5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2062</v>
      </c>
      <c r="S717" s="10">
        <f t="shared" si="57"/>
        <v>40397.208333333336</v>
      </c>
      <c r="T717" s="10">
        <f t="shared" si="58"/>
        <v>40402.208333333336</v>
      </c>
      <c r="U717" s="5">
        <f t="shared" si="59"/>
        <v>0.16666666666666666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6"/>
        <v>5.1764999999999999</v>
      </c>
      <c r="G718" t="s">
        <v>20</v>
      </c>
      <c r="H718">
        <v>157</v>
      </c>
      <c r="I718" s="6">
        <f t="shared" si="5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10">
        <f t="shared" si="57"/>
        <v>41465.208333333336</v>
      </c>
      <c r="T718" s="10">
        <f t="shared" si="58"/>
        <v>41493.208333333336</v>
      </c>
      <c r="U718" s="5">
        <f t="shared" si="59"/>
        <v>0.93333333333333335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6"/>
        <v>2.4764285714285714</v>
      </c>
      <c r="G719" t="s">
        <v>20</v>
      </c>
      <c r="H719">
        <v>555</v>
      </c>
      <c r="I719" s="6">
        <f t="shared" si="5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2035</v>
      </c>
      <c r="R719" t="s">
        <v>2036</v>
      </c>
      <c r="S719" s="10">
        <f t="shared" si="57"/>
        <v>40777.208333333336</v>
      </c>
      <c r="T719" s="10">
        <f t="shared" si="58"/>
        <v>40798.208333333336</v>
      </c>
      <c r="U719" s="5">
        <f t="shared" si="59"/>
        <v>0.7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6"/>
        <v>1.0020481927710843</v>
      </c>
      <c r="G720" t="s">
        <v>20</v>
      </c>
      <c r="H720">
        <v>297</v>
      </c>
      <c r="I720" s="6">
        <f t="shared" si="5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2044</v>
      </c>
      <c r="R720" t="s">
        <v>2045</v>
      </c>
      <c r="S720" s="10">
        <f t="shared" si="57"/>
        <v>41442.208333333336</v>
      </c>
      <c r="T720" s="10">
        <f t="shared" si="58"/>
        <v>41468.208333333336</v>
      </c>
      <c r="U720" s="5">
        <f t="shared" si="59"/>
        <v>0.8666666666666667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6"/>
        <v>1.53</v>
      </c>
      <c r="G721" t="s">
        <v>20</v>
      </c>
      <c r="H721">
        <v>123</v>
      </c>
      <c r="I721" s="6">
        <f t="shared" si="5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2055</v>
      </c>
      <c r="R721" t="s">
        <v>2061</v>
      </c>
      <c r="S721" s="10">
        <f t="shared" si="57"/>
        <v>41058.208333333336</v>
      </c>
      <c r="T721" s="10">
        <f t="shared" si="58"/>
        <v>41069.208333333336</v>
      </c>
      <c r="U721" s="5">
        <f t="shared" si="59"/>
        <v>0.36666666666666664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6"/>
        <v>0.37091954022988505</v>
      </c>
      <c r="G722" t="s">
        <v>74</v>
      </c>
      <c r="H722">
        <v>38</v>
      </c>
      <c r="I722" s="6">
        <f t="shared" si="5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10">
        <f t="shared" si="57"/>
        <v>43152.25</v>
      </c>
      <c r="T722" s="10">
        <f t="shared" si="58"/>
        <v>43166.25</v>
      </c>
      <c r="U722" s="5">
        <f t="shared" si="59"/>
        <v>0.46666666666666667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6"/>
        <v>4.3923948220064728E-2</v>
      </c>
      <c r="G723" t="s">
        <v>74</v>
      </c>
      <c r="H723">
        <v>60</v>
      </c>
      <c r="I723" s="6">
        <f t="shared" si="5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2039</v>
      </c>
      <c r="R723" t="s">
        <v>2040</v>
      </c>
      <c r="S723" s="10">
        <f t="shared" si="57"/>
        <v>43194.208333333328</v>
      </c>
      <c r="T723" s="10">
        <f t="shared" si="58"/>
        <v>43200.208333333328</v>
      </c>
      <c r="U723" s="5">
        <f t="shared" si="59"/>
        <v>0.2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6"/>
        <v>1.5650721649484536</v>
      </c>
      <c r="G724" t="s">
        <v>20</v>
      </c>
      <c r="H724">
        <v>3036</v>
      </c>
      <c r="I724" s="6">
        <f t="shared" si="5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2035</v>
      </c>
      <c r="R724" t="s">
        <v>2036</v>
      </c>
      <c r="S724" s="10">
        <f t="shared" si="57"/>
        <v>43045.25</v>
      </c>
      <c r="T724" s="10">
        <f t="shared" si="58"/>
        <v>43072.25</v>
      </c>
      <c r="U724" s="5">
        <f t="shared" si="59"/>
        <v>0.9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6"/>
        <v>2.704081632653061</v>
      </c>
      <c r="G725" t="s">
        <v>20</v>
      </c>
      <c r="H725">
        <v>144</v>
      </c>
      <c r="I725" s="6">
        <f t="shared" si="5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10">
        <f t="shared" si="57"/>
        <v>42431.25</v>
      </c>
      <c r="T725" s="10">
        <f t="shared" si="58"/>
        <v>42452.208333333328</v>
      </c>
      <c r="U725" s="5">
        <f t="shared" si="59"/>
        <v>0.69861111111094942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6"/>
        <v>1.3405952380952382</v>
      </c>
      <c r="G726" t="s">
        <v>20</v>
      </c>
      <c r="H726">
        <v>121</v>
      </c>
      <c r="I726" s="6">
        <f t="shared" si="5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10">
        <f t="shared" si="57"/>
        <v>41934.208333333336</v>
      </c>
      <c r="T726" s="10">
        <f t="shared" si="58"/>
        <v>41936.208333333336</v>
      </c>
      <c r="U726" s="5">
        <f t="shared" si="59"/>
        <v>6.6666666666666666E-2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6"/>
        <v>0.50398033126293995</v>
      </c>
      <c r="G727" t="s">
        <v>14</v>
      </c>
      <c r="H727">
        <v>1596</v>
      </c>
      <c r="I727" s="6">
        <f t="shared" si="5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2062</v>
      </c>
      <c r="S727" s="10">
        <f t="shared" si="57"/>
        <v>41958.25</v>
      </c>
      <c r="T727" s="10">
        <f t="shared" si="58"/>
        <v>41960.25</v>
      </c>
      <c r="U727" s="5">
        <f t="shared" si="59"/>
        <v>6.6666666666666666E-2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6"/>
        <v>0.88815837937384901</v>
      </c>
      <c r="G728" t="s">
        <v>74</v>
      </c>
      <c r="H728">
        <v>524</v>
      </c>
      <c r="I728" s="6">
        <f t="shared" si="5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10">
        <f t="shared" si="57"/>
        <v>40476.208333333336</v>
      </c>
      <c r="T728" s="10">
        <f t="shared" si="58"/>
        <v>40482.208333333336</v>
      </c>
      <c r="U728" s="5">
        <f t="shared" si="59"/>
        <v>0.2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6"/>
        <v>1.65</v>
      </c>
      <c r="G729" t="s">
        <v>20</v>
      </c>
      <c r="H729">
        <v>181</v>
      </c>
      <c r="I729" s="6">
        <f t="shared" si="5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2044</v>
      </c>
      <c r="R729" t="s">
        <v>2047</v>
      </c>
      <c r="S729" s="10">
        <f t="shared" si="57"/>
        <v>43485.25</v>
      </c>
      <c r="T729" s="10">
        <f t="shared" si="58"/>
        <v>43543.208333333328</v>
      </c>
      <c r="U729" s="5">
        <f t="shared" si="59"/>
        <v>1.9319444444442828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6"/>
        <v>0.17499999999999999</v>
      </c>
      <c r="G730" t="s">
        <v>14</v>
      </c>
      <c r="H730">
        <v>10</v>
      </c>
      <c r="I730" s="6">
        <f t="shared" si="5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10">
        <f t="shared" si="57"/>
        <v>42515.208333333328</v>
      </c>
      <c r="T730" s="10">
        <f t="shared" si="58"/>
        <v>42526.208333333328</v>
      </c>
      <c r="U730" s="5">
        <f t="shared" si="59"/>
        <v>0.36666666666666664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6"/>
        <v>1.8566071428571429</v>
      </c>
      <c r="G731" t="s">
        <v>20</v>
      </c>
      <c r="H731">
        <v>122</v>
      </c>
      <c r="I731" s="6">
        <f t="shared" si="5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2035</v>
      </c>
      <c r="R731" t="s">
        <v>2042</v>
      </c>
      <c r="S731" s="10">
        <f t="shared" si="57"/>
        <v>41309.25</v>
      </c>
      <c r="T731" s="10">
        <f t="shared" si="58"/>
        <v>41311.25</v>
      </c>
      <c r="U731" s="5">
        <f t="shared" si="59"/>
        <v>6.6666666666666666E-2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6"/>
        <v>4.1266319444444441</v>
      </c>
      <c r="G732" t="s">
        <v>20</v>
      </c>
      <c r="H732">
        <v>1071</v>
      </c>
      <c r="I732" s="6">
        <f t="shared" si="5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2044</v>
      </c>
      <c r="R732" t="s">
        <v>2045</v>
      </c>
      <c r="S732" s="10">
        <f t="shared" si="57"/>
        <v>42147.208333333328</v>
      </c>
      <c r="T732" s="10">
        <f t="shared" si="58"/>
        <v>42153.208333333328</v>
      </c>
      <c r="U732" s="5">
        <f t="shared" si="59"/>
        <v>0.2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6"/>
        <v>0.90249999999999997</v>
      </c>
      <c r="G733" t="s">
        <v>74</v>
      </c>
      <c r="H733">
        <v>219</v>
      </c>
      <c r="I733" s="6">
        <f t="shared" si="5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2044</v>
      </c>
      <c r="R733" t="s">
        <v>2047</v>
      </c>
      <c r="S733" s="10">
        <f t="shared" si="57"/>
        <v>42939.208333333328</v>
      </c>
      <c r="T733" s="10">
        <f t="shared" si="58"/>
        <v>42940.208333333328</v>
      </c>
      <c r="U733" s="5">
        <f t="shared" si="59"/>
        <v>3.3333333333333333E-2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6"/>
        <v>0.91984615384615387</v>
      </c>
      <c r="G734" t="s">
        <v>14</v>
      </c>
      <c r="H734">
        <v>1121</v>
      </c>
      <c r="I734" s="6">
        <f t="shared" si="5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2039</v>
      </c>
      <c r="R734" t="s">
        <v>2040</v>
      </c>
      <c r="S734" s="10">
        <f t="shared" si="57"/>
        <v>42816.208333333328</v>
      </c>
      <c r="T734" s="10">
        <f t="shared" si="58"/>
        <v>42839.208333333328</v>
      </c>
      <c r="U734" s="5">
        <f t="shared" si="59"/>
        <v>0.76666666666666672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6"/>
        <v>5.2700632911392402</v>
      </c>
      <c r="G735" t="s">
        <v>20</v>
      </c>
      <c r="H735">
        <v>980</v>
      </c>
      <c r="I735" s="6">
        <f t="shared" si="5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2039</v>
      </c>
      <c r="R735" t="s">
        <v>2057</v>
      </c>
      <c r="S735" s="10">
        <f t="shared" si="57"/>
        <v>41844.208333333336</v>
      </c>
      <c r="T735" s="10">
        <f t="shared" si="58"/>
        <v>41857.208333333336</v>
      </c>
      <c r="U735" s="5">
        <f t="shared" si="59"/>
        <v>0.43333333333333335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6"/>
        <v>3.1914285714285713</v>
      </c>
      <c r="G736" t="s">
        <v>20</v>
      </c>
      <c r="H736">
        <v>536</v>
      </c>
      <c r="I736" s="6">
        <f t="shared" si="5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10">
        <f t="shared" si="57"/>
        <v>42763.25</v>
      </c>
      <c r="T736" s="10">
        <f t="shared" si="58"/>
        <v>42775.25</v>
      </c>
      <c r="U736" s="5">
        <f t="shared" si="59"/>
        <v>0.4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6"/>
        <v>3.5418867924528303</v>
      </c>
      <c r="G737" t="s">
        <v>20</v>
      </c>
      <c r="H737">
        <v>1991</v>
      </c>
      <c r="I737" s="6">
        <f t="shared" si="5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2051</v>
      </c>
      <c r="R737" t="s">
        <v>2052</v>
      </c>
      <c r="S737" s="10">
        <f t="shared" si="57"/>
        <v>42459.208333333328</v>
      </c>
      <c r="T737" s="10">
        <f t="shared" si="58"/>
        <v>42466.208333333328</v>
      </c>
      <c r="U737" s="5">
        <f t="shared" si="59"/>
        <v>0.23333333333333334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6"/>
        <v>0.32896103896103895</v>
      </c>
      <c r="G738" t="s">
        <v>74</v>
      </c>
      <c r="H738">
        <v>29</v>
      </c>
      <c r="I738" s="6">
        <f t="shared" si="5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2055</v>
      </c>
      <c r="R738" t="s">
        <v>2056</v>
      </c>
      <c r="S738" s="10">
        <f t="shared" si="57"/>
        <v>42055.25</v>
      </c>
      <c r="T738" s="10">
        <f t="shared" si="58"/>
        <v>42059.25</v>
      </c>
      <c r="U738" s="5">
        <f t="shared" si="59"/>
        <v>0.13333333333333333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6"/>
        <v>1.358918918918919</v>
      </c>
      <c r="G739" t="s">
        <v>20</v>
      </c>
      <c r="H739">
        <v>180</v>
      </c>
      <c r="I739" s="6">
        <f t="shared" si="5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2039</v>
      </c>
      <c r="R739" t="s">
        <v>2043</v>
      </c>
      <c r="S739" s="10">
        <f t="shared" si="57"/>
        <v>42685.25</v>
      </c>
      <c r="T739" s="10">
        <f t="shared" si="58"/>
        <v>42697.25</v>
      </c>
      <c r="U739" s="5">
        <f t="shared" si="59"/>
        <v>0.4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6"/>
        <v>2.0843373493975904E-2</v>
      </c>
      <c r="G740" t="s">
        <v>14</v>
      </c>
      <c r="H740">
        <v>15</v>
      </c>
      <c r="I740" s="6">
        <f t="shared" si="5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10">
        <f t="shared" si="57"/>
        <v>41959.25</v>
      </c>
      <c r="T740" s="10">
        <f t="shared" si="58"/>
        <v>41981.25</v>
      </c>
      <c r="U740" s="5">
        <f t="shared" si="59"/>
        <v>0.73333333333333328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6"/>
        <v>0.61</v>
      </c>
      <c r="G741" t="s">
        <v>14</v>
      </c>
      <c r="H741">
        <v>191</v>
      </c>
      <c r="I741" s="6">
        <f t="shared" si="5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2039</v>
      </c>
      <c r="R741" t="s">
        <v>2043</v>
      </c>
      <c r="S741" s="10">
        <f t="shared" si="57"/>
        <v>41089.208333333336</v>
      </c>
      <c r="T741" s="10">
        <f t="shared" si="58"/>
        <v>41090.208333333336</v>
      </c>
      <c r="U741" s="5">
        <f t="shared" si="59"/>
        <v>3.3333333333333333E-2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6"/>
        <v>0.30037735849056602</v>
      </c>
      <c r="G742" t="s">
        <v>14</v>
      </c>
      <c r="H742">
        <v>16</v>
      </c>
      <c r="I742" s="6">
        <f t="shared" si="5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10">
        <f t="shared" si="57"/>
        <v>42769.25</v>
      </c>
      <c r="T742" s="10">
        <f t="shared" si="58"/>
        <v>42772.25</v>
      </c>
      <c r="U742" s="5">
        <f t="shared" si="59"/>
        <v>0.1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6"/>
        <v>11.791666666666666</v>
      </c>
      <c r="G743" t="s">
        <v>20</v>
      </c>
      <c r="H743">
        <v>130</v>
      </c>
      <c r="I743" s="6">
        <f t="shared" si="5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10">
        <f t="shared" si="57"/>
        <v>40321.208333333336</v>
      </c>
      <c r="T743" s="10">
        <f t="shared" si="58"/>
        <v>40322.208333333336</v>
      </c>
      <c r="U743" s="5">
        <f t="shared" si="59"/>
        <v>3.3333333333333333E-2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6"/>
        <v>11.260833333333334</v>
      </c>
      <c r="G744" t="s">
        <v>20</v>
      </c>
      <c r="H744">
        <v>122</v>
      </c>
      <c r="I744" s="6">
        <f t="shared" si="5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2039</v>
      </c>
      <c r="R744" t="s">
        <v>2041</v>
      </c>
      <c r="S744" s="10">
        <f t="shared" si="57"/>
        <v>40197.25</v>
      </c>
      <c r="T744" s="10">
        <f t="shared" si="58"/>
        <v>40239.25</v>
      </c>
      <c r="U744" s="5">
        <f t="shared" si="59"/>
        <v>1.4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6"/>
        <v>0.12923076923076923</v>
      </c>
      <c r="G745" t="s">
        <v>14</v>
      </c>
      <c r="H745">
        <v>17</v>
      </c>
      <c r="I745" s="6">
        <f t="shared" si="5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10">
        <f t="shared" si="57"/>
        <v>42298.208333333328</v>
      </c>
      <c r="T745" s="10">
        <f t="shared" si="58"/>
        <v>42304.208333333328</v>
      </c>
      <c r="U745" s="5">
        <f t="shared" si="59"/>
        <v>0.2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6"/>
        <v>7.12</v>
      </c>
      <c r="G746" t="s">
        <v>20</v>
      </c>
      <c r="H746">
        <v>140</v>
      </c>
      <c r="I746" s="6">
        <f t="shared" si="5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10">
        <f t="shared" si="57"/>
        <v>43322.208333333328</v>
      </c>
      <c r="T746" s="10">
        <f t="shared" si="58"/>
        <v>43324.208333333328</v>
      </c>
      <c r="U746" s="5">
        <f t="shared" si="59"/>
        <v>6.6666666666666666E-2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6"/>
        <v>0.30304347826086958</v>
      </c>
      <c r="G747" t="s">
        <v>14</v>
      </c>
      <c r="H747">
        <v>34</v>
      </c>
      <c r="I747" s="6">
        <f t="shared" si="5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2044</v>
      </c>
      <c r="R747" t="s">
        <v>2045</v>
      </c>
      <c r="S747" s="10">
        <f t="shared" si="57"/>
        <v>40328.208333333336</v>
      </c>
      <c r="T747" s="10">
        <f t="shared" si="58"/>
        <v>40355.208333333336</v>
      </c>
      <c r="U747" s="5">
        <f t="shared" si="59"/>
        <v>0.9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6"/>
        <v>2.1250896057347672</v>
      </c>
      <c r="G748" t="s">
        <v>20</v>
      </c>
      <c r="H748">
        <v>3388</v>
      </c>
      <c r="I748" s="6">
        <f t="shared" si="5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2044</v>
      </c>
      <c r="R748" t="s">
        <v>2047</v>
      </c>
      <c r="S748" s="10">
        <f t="shared" si="57"/>
        <v>40825.208333333336</v>
      </c>
      <c r="T748" s="10">
        <f t="shared" si="58"/>
        <v>40830.208333333336</v>
      </c>
      <c r="U748" s="5">
        <f t="shared" si="59"/>
        <v>0.16666666666666666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6"/>
        <v>2.2885714285714287</v>
      </c>
      <c r="G749" t="s">
        <v>20</v>
      </c>
      <c r="H749">
        <v>280</v>
      </c>
      <c r="I749" s="6">
        <f t="shared" si="5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10">
        <f t="shared" si="57"/>
        <v>40423.208333333336</v>
      </c>
      <c r="T749" s="10">
        <f t="shared" si="58"/>
        <v>40434.208333333336</v>
      </c>
      <c r="U749" s="5">
        <f t="shared" si="59"/>
        <v>0.36666666666666664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6"/>
        <v>0.34959979476654696</v>
      </c>
      <c r="G750" t="s">
        <v>74</v>
      </c>
      <c r="H750">
        <v>614</v>
      </c>
      <c r="I750" s="6">
        <f t="shared" si="5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2035</v>
      </c>
      <c r="R750" t="s">
        <v>2048</v>
      </c>
      <c r="S750" s="10">
        <f t="shared" si="57"/>
        <v>40238.25</v>
      </c>
      <c r="T750" s="10">
        <f t="shared" si="58"/>
        <v>40263.208333333336</v>
      </c>
      <c r="U750" s="5">
        <f t="shared" si="59"/>
        <v>0.83194444444452531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6"/>
        <v>1.5729069767441861</v>
      </c>
      <c r="G751" t="s">
        <v>20</v>
      </c>
      <c r="H751">
        <v>366</v>
      </c>
      <c r="I751" s="6">
        <f t="shared" si="5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2044</v>
      </c>
      <c r="R751" t="s">
        <v>2045</v>
      </c>
      <c r="S751" s="10">
        <f t="shared" si="57"/>
        <v>41920.208333333336</v>
      </c>
      <c r="T751" s="10">
        <f t="shared" si="58"/>
        <v>41932.208333333336</v>
      </c>
      <c r="U751" s="5">
        <f t="shared" si="59"/>
        <v>0.4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6"/>
        <v>0.01</v>
      </c>
      <c r="G752" t="s">
        <v>14</v>
      </c>
      <c r="H752">
        <v>1</v>
      </c>
      <c r="I752" s="6">
        <f t="shared" si="5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2039</v>
      </c>
      <c r="R752" t="s">
        <v>2041</v>
      </c>
      <c r="S752" s="10">
        <f t="shared" si="57"/>
        <v>40360.208333333336</v>
      </c>
      <c r="T752" s="10">
        <f t="shared" si="58"/>
        <v>40385.208333333336</v>
      </c>
      <c r="U752" s="5">
        <f t="shared" si="59"/>
        <v>0.83333333333333337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6"/>
        <v>2.3230555555555554</v>
      </c>
      <c r="G753" t="s">
        <v>20</v>
      </c>
      <c r="H753">
        <v>270</v>
      </c>
      <c r="I753" s="6">
        <f t="shared" si="5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2055</v>
      </c>
      <c r="R753" t="s">
        <v>2056</v>
      </c>
      <c r="S753" s="10">
        <f t="shared" si="57"/>
        <v>42446.208333333328</v>
      </c>
      <c r="T753" s="10">
        <f t="shared" si="58"/>
        <v>42461.208333333328</v>
      </c>
      <c r="U753" s="5">
        <f t="shared" si="59"/>
        <v>0.5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6"/>
        <v>0.92448275862068963</v>
      </c>
      <c r="G754" t="s">
        <v>74</v>
      </c>
      <c r="H754">
        <v>114</v>
      </c>
      <c r="I754" s="6">
        <f t="shared" si="5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10">
        <f t="shared" si="57"/>
        <v>40395.208333333336</v>
      </c>
      <c r="T754" s="10">
        <f t="shared" si="58"/>
        <v>40413.208333333336</v>
      </c>
      <c r="U754" s="5">
        <f t="shared" si="59"/>
        <v>0.6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6"/>
        <v>2.5670212765957445</v>
      </c>
      <c r="G755" t="s">
        <v>20</v>
      </c>
      <c r="H755">
        <v>137</v>
      </c>
      <c r="I755" s="6">
        <f t="shared" si="5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2051</v>
      </c>
      <c r="R755" t="s">
        <v>2052</v>
      </c>
      <c r="S755" s="10">
        <f t="shared" si="57"/>
        <v>40321.208333333336</v>
      </c>
      <c r="T755" s="10">
        <f t="shared" si="58"/>
        <v>40336.208333333336</v>
      </c>
      <c r="U755" s="5">
        <f t="shared" si="59"/>
        <v>0.5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6"/>
        <v>1.6847017045454546</v>
      </c>
      <c r="G756" t="s">
        <v>20</v>
      </c>
      <c r="H756">
        <v>3205</v>
      </c>
      <c r="I756" s="6">
        <f t="shared" si="5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10">
        <f t="shared" si="57"/>
        <v>41210.208333333336</v>
      </c>
      <c r="T756" s="10">
        <f t="shared" si="58"/>
        <v>41263.25</v>
      </c>
      <c r="U756" s="5">
        <f t="shared" si="59"/>
        <v>1.7680555555554747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6"/>
        <v>1.6657777777777778</v>
      </c>
      <c r="G757" t="s">
        <v>20</v>
      </c>
      <c r="H757">
        <v>288</v>
      </c>
      <c r="I757" s="6">
        <f t="shared" si="5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10">
        <f t="shared" si="57"/>
        <v>43096.25</v>
      </c>
      <c r="T757" s="10">
        <f t="shared" si="58"/>
        <v>43108.25</v>
      </c>
      <c r="U757" s="5">
        <f t="shared" si="59"/>
        <v>0.4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6"/>
        <v>7.7207692307692311</v>
      </c>
      <c r="G758" t="s">
        <v>20</v>
      </c>
      <c r="H758">
        <v>148</v>
      </c>
      <c r="I758" s="6">
        <f t="shared" si="5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10">
        <f t="shared" si="57"/>
        <v>42024.25</v>
      </c>
      <c r="T758" s="10">
        <f t="shared" si="58"/>
        <v>42030.25</v>
      </c>
      <c r="U758" s="5">
        <f t="shared" si="59"/>
        <v>0.2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6"/>
        <v>4.0685714285714285</v>
      </c>
      <c r="G759" t="s">
        <v>20</v>
      </c>
      <c r="H759">
        <v>114</v>
      </c>
      <c r="I759" s="6">
        <f t="shared" ref="I759:I822" si="60"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2035</v>
      </c>
      <c r="R759" t="s">
        <v>2042</v>
      </c>
      <c r="S759" s="10">
        <f t="shared" si="57"/>
        <v>40675.208333333336</v>
      </c>
      <c r="T759" s="10">
        <f t="shared" si="58"/>
        <v>40679.208333333336</v>
      </c>
      <c r="U759" s="5">
        <f t="shared" si="59"/>
        <v>0.13333333333333333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6"/>
        <v>5.6420608108108112</v>
      </c>
      <c r="G760" t="s">
        <v>20</v>
      </c>
      <c r="H760">
        <v>1518</v>
      </c>
      <c r="I760" s="6">
        <f t="shared" si="60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2039</v>
      </c>
      <c r="R760" t="s">
        <v>2040</v>
      </c>
      <c r="S760" s="10">
        <f t="shared" si="57"/>
        <v>41936.208333333336</v>
      </c>
      <c r="T760" s="10">
        <f t="shared" si="58"/>
        <v>41945.208333333336</v>
      </c>
      <c r="U760" s="5">
        <f t="shared" si="59"/>
        <v>0.3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6"/>
        <v>0.6842686567164179</v>
      </c>
      <c r="G761" t="s">
        <v>14</v>
      </c>
      <c r="H761">
        <v>1274</v>
      </c>
      <c r="I761" s="6">
        <f t="shared" si="60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2039</v>
      </c>
      <c r="R761" t="s">
        <v>2041</v>
      </c>
      <c r="S761" s="10">
        <f t="shared" si="57"/>
        <v>43136.25</v>
      </c>
      <c r="T761" s="10">
        <f t="shared" si="58"/>
        <v>43166.25</v>
      </c>
      <c r="U761" s="5">
        <f t="shared" si="59"/>
        <v>1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6"/>
        <v>0.34351966873706002</v>
      </c>
      <c r="G762" t="s">
        <v>14</v>
      </c>
      <c r="H762">
        <v>210</v>
      </c>
      <c r="I762" s="6">
        <f t="shared" si="60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10">
        <f t="shared" si="57"/>
        <v>43678.208333333328</v>
      </c>
      <c r="T762" s="10">
        <f t="shared" si="58"/>
        <v>43707.208333333328</v>
      </c>
      <c r="U762" s="5">
        <f t="shared" si="59"/>
        <v>0.96666666666666667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6"/>
        <v>6.5545454545454547</v>
      </c>
      <c r="G763" t="s">
        <v>20</v>
      </c>
      <c r="H763">
        <v>166</v>
      </c>
      <c r="I763" s="6">
        <f t="shared" si="60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2039</v>
      </c>
      <c r="R763" t="s">
        <v>2040</v>
      </c>
      <c r="S763" s="10">
        <f t="shared" si="57"/>
        <v>42938.208333333328</v>
      </c>
      <c r="T763" s="10">
        <f t="shared" si="58"/>
        <v>42943.208333333328</v>
      </c>
      <c r="U763" s="5">
        <f t="shared" si="59"/>
        <v>0.16666666666666666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6"/>
        <v>1.7725714285714285</v>
      </c>
      <c r="G764" t="s">
        <v>20</v>
      </c>
      <c r="H764">
        <v>100</v>
      </c>
      <c r="I764" s="6">
        <f t="shared" si="60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2039</v>
      </c>
      <c r="R764" t="s">
        <v>2058</v>
      </c>
      <c r="S764" s="10">
        <f t="shared" si="57"/>
        <v>41241.25</v>
      </c>
      <c r="T764" s="10">
        <f t="shared" si="58"/>
        <v>41252.25</v>
      </c>
      <c r="U764" s="5">
        <f t="shared" si="59"/>
        <v>0.36666666666666664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6"/>
        <v>1.1317857142857144</v>
      </c>
      <c r="G765" t="s">
        <v>20</v>
      </c>
      <c r="H765">
        <v>235</v>
      </c>
      <c r="I765" s="6">
        <f t="shared" si="60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10">
        <f t="shared" si="57"/>
        <v>41037.208333333336</v>
      </c>
      <c r="T765" s="10">
        <f t="shared" si="58"/>
        <v>41072.208333333336</v>
      </c>
      <c r="U765" s="5">
        <f t="shared" si="59"/>
        <v>1.1666666666666667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6"/>
        <v>7.2818181818181822</v>
      </c>
      <c r="G766" t="s">
        <v>20</v>
      </c>
      <c r="H766">
        <v>148</v>
      </c>
      <c r="I766" s="6">
        <f t="shared" si="60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2039</v>
      </c>
      <c r="R766" t="s">
        <v>2040</v>
      </c>
      <c r="S766" s="10">
        <f t="shared" si="57"/>
        <v>40676.208333333336</v>
      </c>
      <c r="T766" s="10">
        <f t="shared" si="58"/>
        <v>40684.208333333336</v>
      </c>
      <c r="U766" s="5">
        <f t="shared" si="59"/>
        <v>0.26666666666666666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6"/>
        <v>2.0833333333333335</v>
      </c>
      <c r="G767" t="s">
        <v>20</v>
      </c>
      <c r="H767">
        <v>198</v>
      </c>
      <c r="I767" s="6">
        <f t="shared" si="60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2039</v>
      </c>
      <c r="R767" t="s">
        <v>2043</v>
      </c>
      <c r="S767" s="10">
        <f t="shared" si="57"/>
        <v>42840.208333333328</v>
      </c>
      <c r="T767" s="10">
        <f t="shared" si="58"/>
        <v>42865.208333333328</v>
      </c>
      <c r="U767" s="5">
        <f t="shared" si="59"/>
        <v>0.83333333333333337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6"/>
        <v>0.31171232876712329</v>
      </c>
      <c r="G768" t="s">
        <v>14</v>
      </c>
      <c r="H768">
        <v>248</v>
      </c>
      <c r="I768" s="6">
        <f t="shared" si="60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2035</v>
      </c>
      <c r="R768" t="s">
        <v>2063</v>
      </c>
      <c r="S768" s="10">
        <f t="shared" si="57"/>
        <v>43362.208333333328</v>
      </c>
      <c r="T768" s="10">
        <f t="shared" si="58"/>
        <v>43363.208333333328</v>
      </c>
      <c r="U768" s="5">
        <f t="shared" si="59"/>
        <v>3.3333333333333333E-2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6"/>
        <v>0.56967078189300413</v>
      </c>
      <c r="G769" t="s">
        <v>14</v>
      </c>
      <c r="H769">
        <v>513</v>
      </c>
      <c r="I769" s="6">
        <f t="shared" si="60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2055</v>
      </c>
      <c r="R769" t="s">
        <v>2060</v>
      </c>
      <c r="S769" s="10">
        <f t="shared" si="57"/>
        <v>42283.208333333328</v>
      </c>
      <c r="T769" s="10">
        <f t="shared" si="58"/>
        <v>42328.25</v>
      </c>
      <c r="U769" s="5">
        <f t="shared" si="59"/>
        <v>1.5013888888890505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61">E770/D770</f>
        <v>2.31</v>
      </c>
      <c r="G770" t="s">
        <v>20</v>
      </c>
      <c r="H770">
        <v>150</v>
      </c>
      <c r="I770" s="6">
        <f t="shared" si="60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10">
        <f t="shared" ref="S770:S833" si="62">((($L770/60)/60)/24)+DATE(1970,1,1)</f>
        <v>41619.25</v>
      </c>
      <c r="T770" s="10">
        <f t="shared" ref="T770:T833" si="63">((($M770/60)/60)/24)+DATE(1970,1,1)</f>
        <v>41634.25</v>
      </c>
      <c r="U770" s="5">
        <f t="shared" ref="U770:U833" si="64">(T770-S770)/30</f>
        <v>0.5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61"/>
        <v>0.86867834394904464</v>
      </c>
      <c r="G771" t="s">
        <v>14</v>
      </c>
      <c r="H771">
        <v>3410</v>
      </c>
      <c r="I771" s="6">
        <f t="shared" si="60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10">
        <f t="shared" si="62"/>
        <v>41501.208333333336</v>
      </c>
      <c r="T771" s="10">
        <f t="shared" si="63"/>
        <v>41527.208333333336</v>
      </c>
      <c r="U771" s="5">
        <f t="shared" si="64"/>
        <v>0.8666666666666667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1"/>
        <v>2.7074418604651163</v>
      </c>
      <c r="G772" t="s">
        <v>20</v>
      </c>
      <c r="H772">
        <v>216</v>
      </c>
      <c r="I772" s="6">
        <f t="shared" si="60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10">
        <f t="shared" si="62"/>
        <v>41743.208333333336</v>
      </c>
      <c r="T772" s="10">
        <f t="shared" si="63"/>
        <v>41750.208333333336</v>
      </c>
      <c r="U772" s="5">
        <f t="shared" si="64"/>
        <v>0.23333333333333334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1"/>
        <v>0.49446428571428569</v>
      </c>
      <c r="G773" t="s">
        <v>74</v>
      </c>
      <c r="H773">
        <v>26</v>
      </c>
      <c r="I773" s="6">
        <f t="shared" si="60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10">
        <f t="shared" si="62"/>
        <v>43491.25</v>
      </c>
      <c r="T773" s="10">
        <f t="shared" si="63"/>
        <v>43518.25</v>
      </c>
      <c r="U773" s="5">
        <f t="shared" si="64"/>
        <v>0.9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1"/>
        <v>1.1335962566844919</v>
      </c>
      <c r="G774" t="s">
        <v>20</v>
      </c>
      <c r="H774">
        <v>5139</v>
      </c>
      <c r="I774" s="6">
        <f t="shared" si="6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2039</v>
      </c>
      <c r="R774" t="s">
        <v>2043</v>
      </c>
      <c r="S774" s="10">
        <f t="shared" si="62"/>
        <v>43505.25</v>
      </c>
      <c r="T774" s="10">
        <f t="shared" si="63"/>
        <v>43509.25</v>
      </c>
      <c r="U774" s="5">
        <f t="shared" si="64"/>
        <v>0.13333333333333333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1"/>
        <v>1.9055555555555554</v>
      </c>
      <c r="G775" t="s">
        <v>20</v>
      </c>
      <c r="H775">
        <v>2353</v>
      </c>
      <c r="I775" s="6">
        <f t="shared" si="6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10">
        <f t="shared" si="62"/>
        <v>42838.208333333328</v>
      </c>
      <c r="T775" s="10">
        <f t="shared" si="63"/>
        <v>42848.208333333328</v>
      </c>
      <c r="U775" s="5">
        <f t="shared" si="64"/>
        <v>0.33333333333333331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1"/>
        <v>1.355</v>
      </c>
      <c r="G776" t="s">
        <v>20</v>
      </c>
      <c r="H776">
        <v>78</v>
      </c>
      <c r="I776" s="6">
        <f t="shared" si="6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2044</v>
      </c>
      <c r="R776" t="s">
        <v>2047</v>
      </c>
      <c r="S776" s="10">
        <f t="shared" si="62"/>
        <v>42513.208333333328</v>
      </c>
      <c r="T776" s="10">
        <f t="shared" si="63"/>
        <v>42554.208333333328</v>
      </c>
      <c r="U776" s="5">
        <f t="shared" si="64"/>
        <v>1.3666666666666667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1"/>
        <v>0.10297872340425532</v>
      </c>
      <c r="G777" t="s">
        <v>14</v>
      </c>
      <c r="H777">
        <v>10</v>
      </c>
      <c r="I777" s="6">
        <f t="shared" si="60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2039</v>
      </c>
      <c r="R777" t="s">
        <v>2040</v>
      </c>
      <c r="S777" s="10">
        <f t="shared" si="62"/>
        <v>41949.25</v>
      </c>
      <c r="T777" s="10">
        <f t="shared" si="63"/>
        <v>41959.25</v>
      </c>
      <c r="U777" s="5">
        <f t="shared" si="64"/>
        <v>0.33333333333333331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1"/>
        <v>0.65544223826714798</v>
      </c>
      <c r="G778" t="s">
        <v>14</v>
      </c>
      <c r="H778">
        <v>2201</v>
      </c>
      <c r="I778" s="6">
        <f t="shared" si="6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10">
        <f t="shared" si="62"/>
        <v>43650.208333333328</v>
      </c>
      <c r="T778" s="10">
        <f t="shared" si="63"/>
        <v>43668.208333333328</v>
      </c>
      <c r="U778" s="5">
        <f t="shared" si="64"/>
        <v>0.6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1"/>
        <v>0.49026652452025588</v>
      </c>
      <c r="G779" t="s">
        <v>14</v>
      </c>
      <c r="H779">
        <v>676</v>
      </c>
      <c r="I779" s="6">
        <f t="shared" si="6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10">
        <f t="shared" si="62"/>
        <v>40809.208333333336</v>
      </c>
      <c r="T779" s="10">
        <f t="shared" si="63"/>
        <v>40838.208333333336</v>
      </c>
      <c r="U779" s="5">
        <f t="shared" si="64"/>
        <v>0.96666666666666667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1"/>
        <v>7.8792307692307695</v>
      </c>
      <c r="G780" t="s">
        <v>20</v>
      </c>
      <c r="H780">
        <v>174</v>
      </c>
      <c r="I780" s="6">
        <f t="shared" si="6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2035</v>
      </c>
      <c r="R780" t="s">
        <v>2048</v>
      </c>
      <c r="S780" s="10">
        <f t="shared" si="62"/>
        <v>40768.208333333336</v>
      </c>
      <c r="T780" s="10">
        <f t="shared" si="63"/>
        <v>40773.208333333336</v>
      </c>
      <c r="U780" s="5">
        <f t="shared" si="64"/>
        <v>0.16666666666666666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1"/>
        <v>0.80306347746090156</v>
      </c>
      <c r="G781" t="s">
        <v>14</v>
      </c>
      <c r="H781">
        <v>831</v>
      </c>
      <c r="I781" s="6">
        <f t="shared" si="6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10">
        <f t="shared" si="62"/>
        <v>42230.208333333328</v>
      </c>
      <c r="T781" s="10">
        <f t="shared" si="63"/>
        <v>42239.208333333328</v>
      </c>
      <c r="U781" s="5">
        <f t="shared" si="64"/>
        <v>0.3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1"/>
        <v>1.0629411764705883</v>
      </c>
      <c r="G782" t="s">
        <v>20</v>
      </c>
      <c r="H782">
        <v>164</v>
      </c>
      <c r="I782" s="6">
        <f t="shared" si="6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2035</v>
      </c>
      <c r="R782" t="s">
        <v>2042</v>
      </c>
      <c r="S782" s="10">
        <f t="shared" si="62"/>
        <v>42573.208333333328</v>
      </c>
      <c r="T782" s="10">
        <f t="shared" si="63"/>
        <v>42592.208333333328</v>
      </c>
      <c r="U782" s="5">
        <f t="shared" si="64"/>
        <v>0.6333333333333333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1"/>
        <v>0.50735632183908042</v>
      </c>
      <c r="G783" t="s">
        <v>74</v>
      </c>
      <c r="H783">
        <v>56</v>
      </c>
      <c r="I783" s="6">
        <f t="shared" si="6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10">
        <f t="shared" si="62"/>
        <v>40482.208333333336</v>
      </c>
      <c r="T783" s="10">
        <f t="shared" si="63"/>
        <v>40533.25</v>
      </c>
      <c r="U783" s="5">
        <f t="shared" si="64"/>
        <v>1.701388888888808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1"/>
        <v>2.153137254901961</v>
      </c>
      <c r="G784" t="s">
        <v>20</v>
      </c>
      <c r="H784">
        <v>161</v>
      </c>
      <c r="I784" s="6">
        <f t="shared" si="6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2035</v>
      </c>
      <c r="R784" t="s">
        <v>2048</v>
      </c>
      <c r="S784" s="10">
        <f t="shared" si="62"/>
        <v>40603.25</v>
      </c>
      <c r="T784" s="10">
        <f t="shared" si="63"/>
        <v>40631.208333333336</v>
      </c>
      <c r="U784" s="5">
        <f t="shared" si="64"/>
        <v>0.93194444444452529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1"/>
        <v>1.4122972972972974</v>
      </c>
      <c r="G785" t="s">
        <v>20</v>
      </c>
      <c r="H785">
        <v>138</v>
      </c>
      <c r="I785" s="6">
        <f t="shared" si="6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2039</v>
      </c>
      <c r="R785" t="s">
        <v>2040</v>
      </c>
      <c r="S785" s="10">
        <f t="shared" si="62"/>
        <v>41625.25</v>
      </c>
      <c r="T785" s="10">
        <f t="shared" si="63"/>
        <v>41632.25</v>
      </c>
      <c r="U785" s="5">
        <f t="shared" si="64"/>
        <v>0.23333333333333334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1"/>
        <v>1.1533745781777278</v>
      </c>
      <c r="G786" t="s">
        <v>20</v>
      </c>
      <c r="H786">
        <v>3308</v>
      </c>
      <c r="I786" s="6">
        <f t="shared" si="6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2044</v>
      </c>
      <c r="R786" t="s">
        <v>2047</v>
      </c>
      <c r="S786" s="10">
        <f t="shared" si="62"/>
        <v>42435.25</v>
      </c>
      <c r="T786" s="10">
        <f t="shared" si="63"/>
        <v>42446.208333333328</v>
      </c>
      <c r="U786" s="5">
        <f t="shared" si="64"/>
        <v>0.36527777777761611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1"/>
        <v>1.9311940298507462</v>
      </c>
      <c r="G787" t="s">
        <v>20</v>
      </c>
      <c r="H787">
        <v>127</v>
      </c>
      <c r="I787" s="6">
        <f t="shared" si="6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2035</v>
      </c>
      <c r="R787" t="s">
        <v>2048</v>
      </c>
      <c r="S787" s="10">
        <f t="shared" si="62"/>
        <v>43582.208333333328</v>
      </c>
      <c r="T787" s="10">
        <f t="shared" si="63"/>
        <v>43616.208333333328</v>
      </c>
      <c r="U787" s="5">
        <f t="shared" si="64"/>
        <v>1.1333333333333333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1"/>
        <v>7.2973333333333334</v>
      </c>
      <c r="G788" t="s">
        <v>20</v>
      </c>
      <c r="H788">
        <v>207</v>
      </c>
      <c r="I788" s="6">
        <f t="shared" si="6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2039</v>
      </c>
      <c r="R788" t="s">
        <v>2058</v>
      </c>
      <c r="S788" s="10">
        <f t="shared" si="62"/>
        <v>43186.208333333328</v>
      </c>
      <c r="T788" s="10">
        <f t="shared" si="63"/>
        <v>43193.208333333328</v>
      </c>
      <c r="U788" s="5">
        <f t="shared" si="64"/>
        <v>0.23333333333333334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1"/>
        <v>0.99663398692810456</v>
      </c>
      <c r="G789" t="s">
        <v>14</v>
      </c>
      <c r="H789">
        <v>859</v>
      </c>
      <c r="I789" s="6">
        <f t="shared" si="6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2039</v>
      </c>
      <c r="R789" t="s">
        <v>2040</v>
      </c>
      <c r="S789" s="10">
        <f t="shared" si="62"/>
        <v>40684.208333333336</v>
      </c>
      <c r="T789" s="10">
        <f t="shared" si="63"/>
        <v>40693.208333333336</v>
      </c>
      <c r="U789" s="5">
        <f t="shared" si="64"/>
        <v>0.3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1"/>
        <v>0.88166666666666671</v>
      </c>
      <c r="G790" t="s">
        <v>47</v>
      </c>
      <c r="H790">
        <v>31</v>
      </c>
      <c r="I790" s="6">
        <f t="shared" si="6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2035</v>
      </c>
      <c r="R790" t="s">
        <v>2048</v>
      </c>
      <c r="S790" s="10">
        <f t="shared" si="62"/>
        <v>41202.208333333336</v>
      </c>
      <c r="T790" s="10">
        <f t="shared" si="63"/>
        <v>41223.25</v>
      </c>
      <c r="U790" s="5">
        <f t="shared" si="64"/>
        <v>0.70138888888880802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1"/>
        <v>0.37233333333333335</v>
      </c>
      <c r="G791" t="s">
        <v>14</v>
      </c>
      <c r="H791">
        <v>45</v>
      </c>
      <c r="I791" s="6">
        <f t="shared" si="6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10">
        <f t="shared" si="62"/>
        <v>41786.208333333336</v>
      </c>
      <c r="T791" s="10">
        <f t="shared" si="63"/>
        <v>41823.208333333336</v>
      </c>
      <c r="U791" s="5">
        <f t="shared" si="64"/>
        <v>1.2333333333333334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1"/>
        <v>0.30540075309306081</v>
      </c>
      <c r="G792" t="s">
        <v>74</v>
      </c>
      <c r="H792">
        <v>1113</v>
      </c>
      <c r="I792" s="6">
        <f t="shared" si="6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10">
        <f t="shared" si="62"/>
        <v>40223.25</v>
      </c>
      <c r="T792" s="10">
        <f t="shared" si="63"/>
        <v>40229.25</v>
      </c>
      <c r="U792" s="5">
        <f t="shared" si="64"/>
        <v>0.2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1"/>
        <v>0.25714285714285712</v>
      </c>
      <c r="G793" t="s">
        <v>14</v>
      </c>
      <c r="H793">
        <v>6</v>
      </c>
      <c r="I793" s="6">
        <f t="shared" si="60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62"/>
        <v>42715.25</v>
      </c>
      <c r="T793" s="10">
        <f t="shared" si="63"/>
        <v>42731.25</v>
      </c>
      <c r="U793" s="5">
        <f t="shared" si="64"/>
        <v>0.53333333333333333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1"/>
        <v>0.34</v>
      </c>
      <c r="G794" t="s">
        <v>14</v>
      </c>
      <c r="H794">
        <v>7</v>
      </c>
      <c r="I794" s="6">
        <f t="shared" si="6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10">
        <f t="shared" si="62"/>
        <v>41451.208333333336</v>
      </c>
      <c r="T794" s="10">
        <f t="shared" si="63"/>
        <v>41479.208333333336</v>
      </c>
      <c r="U794" s="5">
        <f t="shared" si="64"/>
        <v>0.93333333333333335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1"/>
        <v>11.859090909090909</v>
      </c>
      <c r="G795" t="s">
        <v>20</v>
      </c>
      <c r="H795">
        <v>181</v>
      </c>
      <c r="I795" s="6">
        <f t="shared" si="6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2055</v>
      </c>
      <c r="R795" t="s">
        <v>2056</v>
      </c>
      <c r="S795" s="10">
        <f t="shared" si="62"/>
        <v>41450.208333333336</v>
      </c>
      <c r="T795" s="10">
        <f t="shared" si="63"/>
        <v>41454.208333333336</v>
      </c>
      <c r="U795" s="5">
        <f t="shared" si="64"/>
        <v>0.13333333333333333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1"/>
        <v>1.2539393939393939</v>
      </c>
      <c r="G796" t="s">
        <v>20</v>
      </c>
      <c r="H796">
        <v>110</v>
      </c>
      <c r="I796" s="6">
        <f t="shared" si="6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2039</v>
      </c>
      <c r="R796" t="s">
        <v>2040</v>
      </c>
      <c r="S796" s="10">
        <f t="shared" si="62"/>
        <v>43091.25</v>
      </c>
      <c r="T796" s="10">
        <f t="shared" si="63"/>
        <v>43103.25</v>
      </c>
      <c r="U796" s="5">
        <f t="shared" si="64"/>
        <v>0.4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1"/>
        <v>0.14394366197183098</v>
      </c>
      <c r="G797" t="s">
        <v>14</v>
      </c>
      <c r="H797">
        <v>31</v>
      </c>
      <c r="I797" s="6">
        <f t="shared" si="6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2035</v>
      </c>
      <c r="R797" t="s">
        <v>2042</v>
      </c>
      <c r="S797" s="10">
        <f t="shared" si="62"/>
        <v>42675.208333333328</v>
      </c>
      <c r="T797" s="10">
        <f t="shared" si="63"/>
        <v>42678.208333333328</v>
      </c>
      <c r="U797" s="5">
        <f t="shared" si="64"/>
        <v>0.1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1"/>
        <v>0.54807692307692313</v>
      </c>
      <c r="G798" t="s">
        <v>14</v>
      </c>
      <c r="H798">
        <v>78</v>
      </c>
      <c r="I798" s="6">
        <f t="shared" si="6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2062</v>
      </c>
      <c r="S798" s="10">
        <f t="shared" si="62"/>
        <v>41859.208333333336</v>
      </c>
      <c r="T798" s="10">
        <f t="shared" si="63"/>
        <v>41866.208333333336</v>
      </c>
      <c r="U798" s="5">
        <f t="shared" si="64"/>
        <v>0.23333333333333334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1"/>
        <v>1.0963157894736841</v>
      </c>
      <c r="G799" t="s">
        <v>20</v>
      </c>
      <c r="H799">
        <v>185</v>
      </c>
      <c r="I799" s="6">
        <f t="shared" si="6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2044</v>
      </c>
      <c r="R799" t="s">
        <v>2047</v>
      </c>
      <c r="S799" s="10">
        <f t="shared" si="62"/>
        <v>43464.25</v>
      </c>
      <c r="T799" s="10">
        <f t="shared" si="63"/>
        <v>43487.25</v>
      </c>
      <c r="U799" s="5">
        <f t="shared" si="64"/>
        <v>0.76666666666666672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1"/>
        <v>1.8847058823529412</v>
      </c>
      <c r="G800" t="s">
        <v>20</v>
      </c>
      <c r="H800">
        <v>121</v>
      </c>
      <c r="I800" s="6">
        <f t="shared" si="6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10">
        <f t="shared" si="62"/>
        <v>41060.208333333336</v>
      </c>
      <c r="T800" s="10">
        <f t="shared" si="63"/>
        <v>41088.208333333336</v>
      </c>
      <c r="U800" s="5">
        <f t="shared" si="64"/>
        <v>0.93333333333333335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1"/>
        <v>0.87008284023668636</v>
      </c>
      <c r="G801" t="s">
        <v>14</v>
      </c>
      <c r="H801">
        <v>1225</v>
      </c>
      <c r="I801" s="6">
        <f t="shared" si="6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10">
        <f t="shared" si="62"/>
        <v>42399.25</v>
      </c>
      <c r="T801" s="10">
        <f t="shared" si="63"/>
        <v>42403.25</v>
      </c>
      <c r="U801" s="5">
        <f t="shared" si="64"/>
        <v>0.13333333333333333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1"/>
        <v>0.01</v>
      </c>
      <c r="G802" t="s">
        <v>14</v>
      </c>
      <c r="H802">
        <v>1</v>
      </c>
      <c r="I802" s="6">
        <f t="shared" si="60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2039</v>
      </c>
      <c r="R802" t="s">
        <v>2040</v>
      </c>
      <c r="S802" s="10">
        <f t="shared" si="62"/>
        <v>42167.208333333328</v>
      </c>
      <c r="T802" s="10">
        <f t="shared" si="63"/>
        <v>42171.208333333328</v>
      </c>
      <c r="U802" s="5">
        <f t="shared" si="64"/>
        <v>0.13333333333333333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1"/>
        <v>2.0291304347826089</v>
      </c>
      <c r="G803" t="s">
        <v>20</v>
      </c>
      <c r="H803">
        <v>106</v>
      </c>
      <c r="I803" s="6">
        <f t="shared" si="6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2051</v>
      </c>
      <c r="R803" t="s">
        <v>2052</v>
      </c>
      <c r="S803" s="10">
        <f t="shared" si="62"/>
        <v>43830.25</v>
      </c>
      <c r="T803" s="10">
        <f t="shared" si="63"/>
        <v>43852.25</v>
      </c>
      <c r="U803" s="5">
        <f t="shared" si="64"/>
        <v>0.73333333333333328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1"/>
        <v>1.9703225806451612</v>
      </c>
      <c r="G804" t="s">
        <v>20</v>
      </c>
      <c r="H804">
        <v>142</v>
      </c>
      <c r="I804" s="6">
        <f t="shared" si="6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2051</v>
      </c>
      <c r="R804" t="s">
        <v>2052</v>
      </c>
      <c r="S804" s="10">
        <f t="shared" si="62"/>
        <v>43650.208333333328</v>
      </c>
      <c r="T804" s="10">
        <f t="shared" si="63"/>
        <v>43652.208333333328</v>
      </c>
      <c r="U804" s="5">
        <f t="shared" si="64"/>
        <v>6.6666666666666666E-2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1"/>
        <v>1.07</v>
      </c>
      <c r="G805" t="s">
        <v>20</v>
      </c>
      <c r="H805">
        <v>233</v>
      </c>
      <c r="I805" s="6">
        <f t="shared" si="6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10">
        <f t="shared" si="62"/>
        <v>43492.25</v>
      </c>
      <c r="T805" s="10">
        <f t="shared" si="63"/>
        <v>43526.25</v>
      </c>
      <c r="U805" s="5">
        <f t="shared" si="64"/>
        <v>1.1333333333333333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1"/>
        <v>2.6873076923076922</v>
      </c>
      <c r="G806" t="s">
        <v>20</v>
      </c>
      <c r="H806">
        <v>218</v>
      </c>
      <c r="I806" s="6">
        <f t="shared" si="6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2039</v>
      </c>
      <c r="R806" t="s">
        <v>2040</v>
      </c>
      <c r="S806" s="10">
        <f t="shared" si="62"/>
        <v>43102.25</v>
      </c>
      <c r="T806" s="10">
        <f t="shared" si="63"/>
        <v>43122.25</v>
      </c>
      <c r="U806" s="5">
        <f t="shared" si="64"/>
        <v>0.66666666666666663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1"/>
        <v>0.50845360824742269</v>
      </c>
      <c r="G807" t="s">
        <v>14</v>
      </c>
      <c r="H807">
        <v>67</v>
      </c>
      <c r="I807" s="6">
        <f t="shared" si="6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2035</v>
      </c>
      <c r="R807" t="s">
        <v>2036</v>
      </c>
      <c r="S807" s="10">
        <f t="shared" si="62"/>
        <v>41958.25</v>
      </c>
      <c r="T807" s="10">
        <f t="shared" si="63"/>
        <v>42009.25</v>
      </c>
      <c r="U807" s="5">
        <f t="shared" si="64"/>
        <v>1.7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1"/>
        <v>11.802857142857142</v>
      </c>
      <c r="G808" t="s">
        <v>20</v>
      </c>
      <c r="H808">
        <v>76</v>
      </c>
      <c r="I808" s="6">
        <f t="shared" si="6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2035</v>
      </c>
      <c r="R808" t="s">
        <v>2042</v>
      </c>
      <c r="S808" s="10">
        <f t="shared" si="62"/>
        <v>40973.25</v>
      </c>
      <c r="T808" s="10">
        <f t="shared" si="63"/>
        <v>40997.208333333336</v>
      </c>
      <c r="U808" s="5">
        <f t="shared" si="64"/>
        <v>0.79861111111119198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1"/>
        <v>2.64</v>
      </c>
      <c r="G809" t="s">
        <v>20</v>
      </c>
      <c r="H809">
        <v>43</v>
      </c>
      <c r="I809" s="6">
        <f t="shared" si="6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10">
        <f t="shared" si="62"/>
        <v>43753.208333333328</v>
      </c>
      <c r="T809" s="10">
        <f t="shared" si="63"/>
        <v>43797.25</v>
      </c>
      <c r="U809" s="5">
        <f t="shared" si="64"/>
        <v>1.4680555555557173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1"/>
        <v>0.30442307692307691</v>
      </c>
      <c r="G810" t="s">
        <v>14</v>
      </c>
      <c r="H810">
        <v>19</v>
      </c>
      <c r="I810" s="6">
        <f t="shared" si="6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62"/>
        <v>42507.208333333328</v>
      </c>
      <c r="T810" s="10">
        <f t="shared" si="63"/>
        <v>42524.208333333328</v>
      </c>
      <c r="U810" s="5">
        <f t="shared" si="64"/>
        <v>0.56666666666666665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1"/>
        <v>0.62880681818181816</v>
      </c>
      <c r="G811" t="s">
        <v>14</v>
      </c>
      <c r="H811">
        <v>2108</v>
      </c>
      <c r="I811" s="6">
        <f t="shared" si="60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2035</v>
      </c>
      <c r="R811" t="s">
        <v>2036</v>
      </c>
      <c r="S811" s="10">
        <f t="shared" si="62"/>
        <v>41135.208333333336</v>
      </c>
      <c r="T811" s="10">
        <f t="shared" si="63"/>
        <v>41136.208333333336</v>
      </c>
      <c r="U811" s="5">
        <f t="shared" si="64"/>
        <v>3.3333333333333333E-2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1"/>
        <v>1.9312499999999999</v>
      </c>
      <c r="G812" t="s">
        <v>20</v>
      </c>
      <c r="H812">
        <v>221</v>
      </c>
      <c r="I812" s="6">
        <f t="shared" si="6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10">
        <f t="shared" si="62"/>
        <v>43067.25</v>
      </c>
      <c r="T812" s="10">
        <f t="shared" si="63"/>
        <v>43077.25</v>
      </c>
      <c r="U812" s="5">
        <f t="shared" si="64"/>
        <v>0.33333333333333331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1"/>
        <v>0.77102702702702708</v>
      </c>
      <c r="G813" t="s">
        <v>14</v>
      </c>
      <c r="H813">
        <v>679</v>
      </c>
      <c r="I813" s="6">
        <f t="shared" si="6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10">
        <f t="shared" si="62"/>
        <v>42378.25</v>
      </c>
      <c r="T813" s="10">
        <f t="shared" si="63"/>
        <v>42380.25</v>
      </c>
      <c r="U813" s="5">
        <f t="shared" si="64"/>
        <v>6.6666666666666666E-2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1"/>
        <v>2.2552763819095478</v>
      </c>
      <c r="G814" t="s">
        <v>20</v>
      </c>
      <c r="H814">
        <v>2805</v>
      </c>
      <c r="I814" s="6">
        <f t="shared" si="60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2055</v>
      </c>
      <c r="R814" t="s">
        <v>2056</v>
      </c>
      <c r="S814" s="10">
        <f t="shared" si="62"/>
        <v>43206.208333333328</v>
      </c>
      <c r="T814" s="10">
        <f t="shared" si="63"/>
        <v>43211.208333333328</v>
      </c>
      <c r="U814" s="5">
        <f t="shared" si="64"/>
        <v>0.16666666666666666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1"/>
        <v>2.3940625</v>
      </c>
      <c r="G815" t="s">
        <v>20</v>
      </c>
      <c r="H815">
        <v>68</v>
      </c>
      <c r="I815" s="6">
        <f t="shared" si="6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10">
        <f t="shared" si="62"/>
        <v>41148.208333333336</v>
      </c>
      <c r="T815" s="10">
        <f t="shared" si="63"/>
        <v>41158.208333333336</v>
      </c>
      <c r="U815" s="5">
        <f t="shared" si="64"/>
        <v>0.33333333333333331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1"/>
        <v>0.921875</v>
      </c>
      <c r="G816" t="s">
        <v>14</v>
      </c>
      <c r="H816">
        <v>36</v>
      </c>
      <c r="I816" s="6">
        <f t="shared" si="6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2039</v>
      </c>
      <c r="R816" t="s">
        <v>2040</v>
      </c>
      <c r="S816" s="10">
        <f t="shared" si="62"/>
        <v>42517.208333333328</v>
      </c>
      <c r="T816" s="10">
        <f t="shared" si="63"/>
        <v>42519.208333333328</v>
      </c>
      <c r="U816" s="5">
        <f t="shared" si="64"/>
        <v>6.6666666666666666E-2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1"/>
        <v>1.3023333333333333</v>
      </c>
      <c r="G817" t="s">
        <v>20</v>
      </c>
      <c r="H817">
        <v>183</v>
      </c>
      <c r="I817" s="6">
        <f t="shared" si="6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2039</v>
      </c>
      <c r="R817" t="s">
        <v>2040</v>
      </c>
      <c r="S817" s="10">
        <f t="shared" si="62"/>
        <v>43068.25</v>
      </c>
      <c r="T817" s="10">
        <f t="shared" si="63"/>
        <v>43094.25</v>
      </c>
      <c r="U817" s="5">
        <f t="shared" si="64"/>
        <v>0.8666666666666667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1"/>
        <v>6.1521739130434785</v>
      </c>
      <c r="G818" t="s">
        <v>20</v>
      </c>
      <c r="H818">
        <v>133</v>
      </c>
      <c r="I818" s="6">
        <f t="shared" si="6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10">
        <f t="shared" si="62"/>
        <v>41680.25</v>
      </c>
      <c r="T818" s="10">
        <f t="shared" si="63"/>
        <v>41682.25</v>
      </c>
      <c r="U818" s="5">
        <f t="shared" si="64"/>
        <v>6.6666666666666666E-2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1"/>
        <v>3.687953216374269</v>
      </c>
      <c r="G819" t="s">
        <v>20</v>
      </c>
      <c r="H819">
        <v>2489</v>
      </c>
      <c r="I819" s="6">
        <f t="shared" si="6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2055</v>
      </c>
      <c r="R819" t="s">
        <v>2056</v>
      </c>
      <c r="S819" s="10">
        <f t="shared" si="62"/>
        <v>43589.208333333328</v>
      </c>
      <c r="T819" s="10">
        <f t="shared" si="63"/>
        <v>43617.208333333328</v>
      </c>
      <c r="U819" s="5">
        <f t="shared" si="64"/>
        <v>0.93333333333333335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1"/>
        <v>10.948571428571428</v>
      </c>
      <c r="G820" t="s">
        <v>20</v>
      </c>
      <c r="H820">
        <v>69</v>
      </c>
      <c r="I820" s="6">
        <f t="shared" si="6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10">
        <f t="shared" si="62"/>
        <v>43486.25</v>
      </c>
      <c r="T820" s="10">
        <f t="shared" si="63"/>
        <v>43499.25</v>
      </c>
      <c r="U820" s="5">
        <f t="shared" si="64"/>
        <v>0.43333333333333335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1"/>
        <v>0.50662921348314605</v>
      </c>
      <c r="G821" t="s">
        <v>14</v>
      </c>
      <c r="H821">
        <v>47</v>
      </c>
      <c r="I821" s="6">
        <f t="shared" si="6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10">
        <f t="shared" si="62"/>
        <v>41237.25</v>
      </c>
      <c r="T821" s="10">
        <f t="shared" si="63"/>
        <v>41252.25</v>
      </c>
      <c r="U821" s="5">
        <f t="shared" si="64"/>
        <v>0.5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1"/>
        <v>8.0060000000000002</v>
      </c>
      <c r="G822" t="s">
        <v>20</v>
      </c>
      <c r="H822">
        <v>279</v>
      </c>
      <c r="I822" s="6">
        <f t="shared" si="6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2039</v>
      </c>
      <c r="R822" t="s">
        <v>2040</v>
      </c>
      <c r="S822" s="10">
        <f t="shared" si="62"/>
        <v>43310.208333333328</v>
      </c>
      <c r="T822" s="10">
        <f t="shared" si="63"/>
        <v>43323.208333333328</v>
      </c>
      <c r="U822" s="5">
        <f t="shared" si="64"/>
        <v>0.43333333333333335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1"/>
        <v>2.9128571428571428</v>
      </c>
      <c r="G823" t="s">
        <v>20</v>
      </c>
      <c r="H823">
        <v>210</v>
      </c>
      <c r="I823" s="6">
        <f t="shared" ref="I823:I886" si="65"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2035</v>
      </c>
      <c r="R823" t="s">
        <v>2036</v>
      </c>
      <c r="S823" s="10">
        <f t="shared" si="62"/>
        <v>42794.25</v>
      </c>
      <c r="T823" s="10">
        <f t="shared" si="63"/>
        <v>42807.208333333328</v>
      </c>
      <c r="U823" s="5">
        <f t="shared" si="64"/>
        <v>0.43194444444428276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1"/>
        <v>3.4996666666666667</v>
      </c>
      <c r="G824" t="s">
        <v>20</v>
      </c>
      <c r="H824">
        <v>2100</v>
      </c>
      <c r="I824" s="6">
        <f t="shared" si="6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2039</v>
      </c>
      <c r="R824" t="s">
        <v>2040</v>
      </c>
      <c r="S824" s="10">
        <f t="shared" si="62"/>
        <v>41698.25</v>
      </c>
      <c r="T824" s="10">
        <f t="shared" si="63"/>
        <v>41715.208333333336</v>
      </c>
      <c r="U824" s="5">
        <f t="shared" si="64"/>
        <v>0.56527777777785859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1"/>
        <v>3.5707317073170732</v>
      </c>
      <c r="G825" t="s">
        <v>20</v>
      </c>
      <c r="H825">
        <v>252</v>
      </c>
      <c r="I825" s="6">
        <f t="shared" si="6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2039</v>
      </c>
      <c r="R825" t="s">
        <v>2040</v>
      </c>
      <c r="S825" s="10">
        <f t="shared" si="62"/>
        <v>41892.208333333336</v>
      </c>
      <c r="T825" s="10">
        <f t="shared" si="63"/>
        <v>41917.208333333336</v>
      </c>
      <c r="U825" s="5">
        <f t="shared" si="64"/>
        <v>0.83333333333333337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1"/>
        <v>1.2648941176470587</v>
      </c>
      <c r="G826" t="s">
        <v>20</v>
      </c>
      <c r="H826">
        <v>1280</v>
      </c>
      <c r="I826" s="6">
        <f t="shared" si="6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2055</v>
      </c>
      <c r="R826" t="s">
        <v>2056</v>
      </c>
      <c r="S826" s="10">
        <f t="shared" si="62"/>
        <v>40348.208333333336</v>
      </c>
      <c r="T826" s="10">
        <f t="shared" si="63"/>
        <v>40380.208333333336</v>
      </c>
      <c r="U826" s="5">
        <f t="shared" si="64"/>
        <v>1.0666666666666667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1"/>
        <v>3.875</v>
      </c>
      <c r="G827" t="s">
        <v>20</v>
      </c>
      <c r="H827">
        <v>157</v>
      </c>
      <c r="I827" s="6">
        <f t="shared" si="6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2035</v>
      </c>
      <c r="R827" t="s">
        <v>2059</v>
      </c>
      <c r="S827" s="10">
        <f t="shared" si="62"/>
        <v>42941.208333333328</v>
      </c>
      <c r="T827" s="10">
        <f t="shared" si="63"/>
        <v>42953.208333333328</v>
      </c>
      <c r="U827" s="5">
        <f t="shared" si="64"/>
        <v>0.4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1"/>
        <v>4.5703571428571426</v>
      </c>
      <c r="G828" t="s">
        <v>20</v>
      </c>
      <c r="H828">
        <v>194</v>
      </c>
      <c r="I828" s="6">
        <f t="shared" si="6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10">
        <f t="shared" si="62"/>
        <v>40525.25</v>
      </c>
      <c r="T828" s="10">
        <f t="shared" si="63"/>
        <v>40553.25</v>
      </c>
      <c r="U828" s="5">
        <f t="shared" si="64"/>
        <v>0.93333333333333335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1"/>
        <v>2.6669565217391304</v>
      </c>
      <c r="G829" t="s">
        <v>20</v>
      </c>
      <c r="H829">
        <v>82</v>
      </c>
      <c r="I829" s="6">
        <f t="shared" si="6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2035</v>
      </c>
      <c r="R829" t="s">
        <v>2042</v>
      </c>
      <c r="S829" s="10">
        <f t="shared" si="62"/>
        <v>40666.208333333336</v>
      </c>
      <c r="T829" s="10">
        <f t="shared" si="63"/>
        <v>40678.208333333336</v>
      </c>
      <c r="U829" s="5">
        <f t="shared" si="64"/>
        <v>0.4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1"/>
        <v>0.69</v>
      </c>
      <c r="G830" t="s">
        <v>14</v>
      </c>
      <c r="H830">
        <v>70</v>
      </c>
      <c r="I830" s="6">
        <f t="shared" si="6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10">
        <f t="shared" si="62"/>
        <v>43340.208333333328</v>
      </c>
      <c r="T830" s="10">
        <f t="shared" si="63"/>
        <v>43365.208333333328</v>
      </c>
      <c r="U830" s="5">
        <f t="shared" si="64"/>
        <v>0.83333333333333337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1"/>
        <v>0.51343749999999999</v>
      </c>
      <c r="G831" t="s">
        <v>14</v>
      </c>
      <c r="H831">
        <v>154</v>
      </c>
      <c r="I831" s="6">
        <f t="shared" si="6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10">
        <f t="shared" si="62"/>
        <v>42164.208333333328</v>
      </c>
      <c r="T831" s="10">
        <f t="shared" si="63"/>
        <v>42179.208333333328</v>
      </c>
      <c r="U831" s="5">
        <f t="shared" si="64"/>
        <v>0.5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1"/>
        <v>1.1710526315789473E-2</v>
      </c>
      <c r="G832" t="s">
        <v>14</v>
      </c>
      <c r="H832">
        <v>22</v>
      </c>
      <c r="I832" s="6">
        <f t="shared" si="6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10">
        <f t="shared" si="62"/>
        <v>43103.25</v>
      </c>
      <c r="T832" s="10">
        <f t="shared" si="63"/>
        <v>43162.25</v>
      </c>
      <c r="U832" s="5">
        <f t="shared" si="64"/>
        <v>1.9666666666666666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1"/>
        <v>1.089773429454171</v>
      </c>
      <c r="G833" t="s">
        <v>20</v>
      </c>
      <c r="H833">
        <v>4233</v>
      </c>
      <c r="I833" s="6">
        <f t="shared" si="6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2051</v>
      </c>
      <c r="R833" t="s">
        <v>2052</v>
      </c>
      <c r="S833" s="10">
        <f t="shared" si="62"/>
        <v>40994.208333333336</v>
      </c>
      <c r="T833" s="10">
        <f t="shared" si="63"/>
        <v>41028.208333333336</v>
      </c>
      <c r="U833" s="5">
        <f t="shared" si="64"/>
        <v>1.1333333333333333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66">E834/D834</f>
        <v>3.1517592592592591</v>
      </c>
      <c r="G834" t="s">
        <v>20</v>
      </c>
      <c r="H834">
        <v>1297</v>
      </c>
      <c r="I834" s="6">
        <f t="shared" si="6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2055</v>
      </c>
      <c r="R834" t="s">
        <v>2060</v>
      </c>
      <c r="S834" s="10">
        <f t="shared" ref="S834:S897" si="67">((($L834/60)/60)/24)+DATE(1970,1,1)</f>
        <v>42299.208333333328</v>
      </c>
      <c r="T834" s="10">
        <f t="shared" ref="T834:T897" si="68">((($M834/60)/60)/24)+DATE(1970,1,1)</f>
        <v>42333.25</v>
      </c>
      <c r="U834" s="5">
        <f t="shared" ref="U834:U897" si="69">(T834-S834)/30</f>
        <v>1.1347222222223838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66"/>
        <v>1.5769117647058823</v>
      </c>
      <c r="G835" t="s">
        <v>20</v>
      </c>
      <c r="H835">
        <v>165</v>
      </c>
      <c r="I835" s="6">
        <f t="shared" si="6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2055</v>
      </c>
      <c r="R835" t="s">
        <v>2060</v>
      </c>
      <c r="S835" s="10">
        <f t="shared" si="67"/>
        <v>40588.25</v>
      </c>
      <c r="T835" s="10">
        <f t="shared" si="68"/>
        <v>40599.25</v>
      </c>
      <c r="U835" s="5">
        <f t="shared" si="69"/>
        <v>0.36666666666666664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6"/>
        <v>1.5380821917808218</v>
      </c>
      <c r="G836" t="s">
        <v>20</v>
      </c>
      <c r="H836">
        <v>119</v>
      </c>
      <c r="I836" s="6">
        <f t="shared" si="6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10">
        <f t="shared" si="67"/>
        <v>41448.208333333336</v>
      </c>
      <c r="T836" s="10">
        <f t="shared" si="68"/>
        <v>41454.208333333336</v>
      </c>
      <c r="U836" s="5">
        <f t="shared" si="69"/>
        <v>0.2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6"/>
        <v>0.89738979118329465</v>
      </c>
      <c r="G837" t="s">
        <v>14</v>
      </c>
      <c r="H837">
        <v>1758</v>
      </c>
      <c r="I837" s="6">
        <f t="shared" si="6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2044</v>
      </c>
      <c r="R837" t="s">
        <v>2047</v>
      </c>
      <c r="S837" s="10">
        <f t="shared" si="67"/>
        <v>42063.25</v>
      </c>
      <c r="T837" s="10">
        <f t="shared" si="68"/>
        <v>42069.25</v>
      </c>
      <c r="U837" s="5">
        <f t="shared" si="69"/>
        <v>0.2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6"/>
        <v>0.75135802469135804</v>
      </c>
      <c r="G838" t="s">
        <v>14</v>
      </c>
      <c r="H838">
        <v>94</v>
      </c>
      <c r="I838" s="6">
        <f t="shared" si="6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2039</v>
      </c>
      <c r="R838" t="s">
        <v>2043</v>
      </c>
      <c r="S838" s="10">
        <f t="shared" si="67"/>
        <v>40214.25</v>
      </c>
      <c r="T838" s="10">
        <f t="shared" si="68"/>
        <v>40225.25</v>
      </c>
      <c r="U838" s="5">
        <f t="shared" si="69"/>
        <v>0.36666666666666664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6"/>
        <v>8.5288135593220336</v>
      </c>
      <c r="G839" t="s">
        <v>20</v>
      </c>
      <c r="H839">
        <v>1797</v>
      </c>
      <c r="I839" s="6">
        <f t="shared" si="6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2039</v>
      </c>
      <c r="R839" t="s">
        <v>2058</v>
      </c>
      <c r="S839" s="10">
        <f t="shared" si="67"/>
        <v>40629.208333333336</v>
      </c>
      <c r="T839" s="10">
        <f t="shared" si="68"/>
        <v>40683.208333333336</v>
      </c>
      <c r="U839" s="5">
        <f t="shared" si="69"/>
        <v>1.8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6"/>
        <v>1.3890625000000001</v>
      </c>
      <c r="G840" t="s">
        <v>20</v>
      </c>
      <c r="H840">
        <v>261</v>
      </c>
      <c r="I840" s="6">
        <f t="shared" si="6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10">
        <f t="shared" si="67"/>
        <v>43370.208333333328</v>
      </c>
      <c r="T840" s="10">
        <f t="shared" si="68"/>
        <v>43379.208333333328</v>
      </c>
      <c r="U840" s="5">
        <f t="shared" si="69"/>
        <v>0.3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6"/>
        <v>1.9018181818181819</v>
      </c>
      <c r="G841" t="s">
        <v>20</v>
      </c>
      <c r="H841">
        <v>157</v>
      </c>
      <c r="I841" s="6">
        <f t="shared" si="6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2035</v>
      </c>
      <c r="R841" t="s">
        <v>2036</v>
      </c>
      <c r="S841" s="10">
        <f t="shared" si="67"/>
        <v>41715.208333333336</v>
      </c>
      <c r="T841" s="10">
        <f t="shared" si="68"/>
        <v>41760.208333333336</v>
      </c>
      <c r="U841" s="5">
        <f t="shared" si="69"/>
        <v>1.5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6"/>
        <v>1.0024333619948409</v>
      </c>
      <c r="G842" t="s">
        <v>20</v>
      </c>
      <c r="H842">
        <v>3533</v>
      </c>
      <c r="I842" s="6">
        <f t="shared" si="6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10">
        <f t="shared" si="67"/>
        <v>41836.208333333336</v>
      </c>
      <c r="T842" s="10">
        <f t="shared" si="68"/>
        <v>41838.208333333336</v>
      </c>
      <c r="U842" s="5">
        <f t="shared" si="69"/>
        <v>6.6666666666666666E-2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6"/>
        <v>1.4275824175824177</v>
      </c>
      <c r="G843" t="s">
        <v>20</v>
      </c>
      <c r="H843">
        <v>155</v>
      </c>
      <c r="I843" s="6">
        <f t="shared" si="6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2044</v>
      </c>
      <c r="R843" t="s">
        <v>2047</v>
      </c>
      <c r="S843" s="10">
        <f t="shared" si="67"/>
        <v>42419.25</v>
      </c>
      <c r="T843" s="10">
        <f t="shared" si="68"/>
        <v>42435.25</v>
      </c>
      <c r="U843" s="5">
        <f t="shared" si="69"/>
        <v>0.53333333333333333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6"/>
        <v>5.6313333333333331</v>
      </c>
      <c r="G844" t="s">
        <v>20</v>
      </c>
      <c r="H844">
        <v>132</v>
      </c>
      <c r="I844" s="6">
        <f t="shared" si="6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2044</v>
      </c>
      <c r="R844" t="s">
        <v>2045</v>
      </c>
      <c r="S844" s="10">
        <f t="shared" si="67"/>
        <v>43266.208333333328</v>
      </c>
      <c r="T844" s="10">
        <f t="shared" si="68"/>
        <v>43269.208333333328</v>
      </c>
      <c r="U844" s="5">
        <f t="shared" si="69"/>
        <v>0.1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6"/>
        <v>0.30715909090909088</v>
      </c>
      <c r="G845" t="s">
        <v>14</v>
      </c>
      <c r="H845">
        <v>33</v>
      </c>
      <c r="I845" s="6">
        <f t="shared" si="6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2051</v>
      </c>
      <c r="R845" t="s">
        <v>2052</v>
      </c>
      <c r="S845" s="10">
        <f t="shared" si="67"/>
        <v>43338.208333333328</v>
      </c>
      <c r="T845" s="10">
        <f t="shared" si="68"/>
        <v>43344.208333333328</v>
      </c>
      <c r="U845" s="5">
        <f t="shared" si="69"/>
        <v>0.2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6"/>
        <v>0.99397727272727276</v>
      </c>
      <c r="G846" t="s">
        <v>74</v>
      </c>
      <c r="H846">
        <v>94</v>
      </c>
      <c r="I846" s="6">
        <f t="shared" si="6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2035</v>
      </c>
      <c r="R846" t="s">
        <v>2036</v>
      </c>
      <c r="S846" s="10">
        <f t="shared" si="67"/>
        <v>40930.25</v>
      </c>
      <c r="T846" s="10">
        <f t="shared" si="68"/>
        <v>40933.25</v>
      </c>
      <c r="U846" s="5">
        <f t="shared" si="69"/>
        <v>0.1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6"/>
        <v>1.9754935622317598</v>
      </c>
      <c r="G847" t="s">
        <v>20</v>
      </c>
      <c r="H847">
        <v>1354</v>
      </c>
      <c r="I847" s="6">
        <f t="shared" si="6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2044</v>
      </c>
      <c r="R847" t="s">
        <v>2047</v>
      </c>
      <c r="S847" s="10">
        <f t="shared" si="67"/>
        <v>43235.208333333328</v>
      </c>
      <c r="T847" s="10">
        <f t="shared" si="68"/>
        <v>43272.208333333328</v>
      </c>
      <c r="U847" s="5">
        <f t="shared" si="69"/>
        <v>1.2333333333333334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6"/>
        <v>5.085</v>
      </c>
      <c r="G848" t="s">
        <v>20</v>
      </c>
      <c r="H848">
        <v>48</v>
      </c>
      <c r="I848" s="6">
        <f t="shared" si="6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2044</v>
      </c>
      <c r="R848" t="s">
        <v>2047</v>
      </c>
      <c r="S848" s="10">
        <f t="shared" si="67"/>
        <v>43302.208333333328</v>
      </c>
      <c r="T848" s="10">
        <f t="shared" si="68"/>
        <v>43338.208333333328</v>
      </c>
      <c r="U848" s="5">
        <f t="shared" si="69"/>
        <v>1.2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6"/>
        <v>2.3774468085106384</v>
      </c>
      <c r="G849" t="s">
        <v>20</v>
      </c>
      <c r="H849">
        <v>110</v>
      </c>
      <c r="I849" s="6">
        <f t="shared" si="6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67"/>
        <v>43107.25</v>
      </c>
      <c r="T849" s="10">
        <f t="shared" si="68"/>
        <v>43110.25</v>
      </c>
      <c r="U849" s="5">
        <f t="shared" si="69"/>
        <v>0.1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6"/>
        <v>3.3846875000000001</v>
      </c>
      <c r="G850" t="s">
        <v>20</v>
      </c>
      <c r="H850">
        <v>172</v>
      </c>
      <c r="I850" s="6">
        <f t="shared" si="6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2035</v>
      </c>
      <c r="R850" t="s">
        <v>2042</v>
      </c>
      <c r="S850" s="10">
        <f t="shared" si="67"/>
        <v>40341.208333333336</v>
      </c>
      <c r="T850" s="10">
        <f t="shared" si="68"/>
        <v>40350.208333333336</v>
      </c>
      <c r="U850" s="5">
        <f t="shared" si="69"/>
        <v>0.3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6"/>
        <v>1.3308955223880596</v>
      </c>
      <c r="G851" t="s">
        <v>20</v>
      </c>
      <c r="H851">
        <v>307</v>
      </c>
      <c r="I851" s="6">
        <f t="shared" si="6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2039</v>
      </c>
      <c r="R851" t="s">
        <v>2043</v>
      </c>
      <c r="S851" s="10">
        <f t="shared" si="67"/>
        <v>40948.25</v>
      </c>
      <c r="T851" s="10">
        <f t="shared" si="68"/>
        <v>40951.25</v>
      </c>
      <c r="U851" s="5">
        <f t="shared" si="69"/>
        <v>0.1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6"/>
        <v>0.01</v>
      </c>
      <c r="G852" t="s">
        <v>14</v>
      </c>
      <c r="H852">
        <v>1</v>
      </c>
      <c r="I852" s="6">
        <f t="shared" si="6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2039</v>
      </c>
      <c r="R852" t="s">
        <v>2040</v>
      </c>
      <c r="S852" s="10">
        <f t="shared" si="67"/>
        <v>40866.25</v>
      </c>
      <c r="T852" s="10">
        <f t="shared" si="68"/>
        <v>40881.25</v>
      </c>
      <c r="U852" s="5">
        <f t="shared" si="69"/>
        <v>0.5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6"/>
        <v>2.0779999999999998</v>
      </c>
      <c r="G853" t="s">
        <v>20</v>
      </c>
      <c r="H853">
        <v>160</v>
      </c>
      <c r="I853" s="6">
        <f t="shared" si="6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2039</v>
      </c>
      <c r="R853" t="s">
        <v>2041</v>
      </c>
      <c r="S853" s="10">
        <f t="shared" si="67"/>
        <v>41031.208333333336</v>
      </c>
      <c r="T853" s="10">
        <f t="shared" si="68"/>
        <v>41064.208333333336</v>
      </c>
      <c r="U853" s="5">
        <f t="shared" si="69"/>
        <v>1.1000000000000001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6"/>
        <v>0.51122448979591839</v>
      </c>
      <c r="G854" t="s">
        <v>14</v>
      </c>
      <c r="H854">
        <v>31</v>
      </c>
      <c r="I854" s="6">
        <f t="shared" si="6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10">
        <f t="shared" si="67"/>
        <v>40740.208333333336</v>
      </c>
      <c r="T854" s="10">
        <f t="shared" si="68"/>
        <v>40750.208333333336</v>
      </c>
      <c r="U854" s="5">
        <f t="shared" si="69"/>
        <v>0.33333333333333331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6"/>
        <v>6.5205847953216374</v>
      </c>
      <c r="G855" t="s">
        <v>20</v>
      </c>
      <c r="H855">
        <v>1467</v>
      </c>
      <c r="I855" s="6">
        <f t="shared" si="6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2039</v>
      </c>
      <c r="R855" t="s">
        <v>2043</v>
      </c>
      <c r="S855" s="10">
        <f t="shared" si="67"/>
        <v>40714.208333333336</v>
      </c>
      <c r="T855" s="10">
        <f t="shared" si="68"/>
        <v>40719.208333333336</v>
      </c>
      <c r="U855" s="5">
        <f t="shared" si="69"/>
        <v>0.16666666666666666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6"/>
        <v>1.1363099415204678</v>
      </c>
      <c r="G856" t="s">
        <v>20</v>
      </c>
      <c r="H856">
        <v>2662</v>
      </c>
      <c r="I856" s="6">
        <f t="shared" si="6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2055</v>
      </c>
      <c r="R856" t="s">
        <v>2061</v>
      </c>
      <c r="S856" s="10">
        <f t="shared" si="67"/>
        <v>43787.25</v>
      </c>
      <c r="T856" s="10">
        <f t="shared" si="68"/>
        <v>43814.25</v>
      </c>
      <c r="U856" s="5">
        <f t="shared" si="69"/>
        <v>0.9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6"/>
        <v>1.0237606837606839</v>
      </c>
      <c r="G857" t="s">
        <v>20</v>
      </c>
      <c r="H857">
        <v>452</v>
      </c>
      <c r="I857" s="6">
        <f t="shared" si="6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10">
        <f t="shared" si="67"/>
        <v>40712.208333333336</v>
      </c>
      <c r="T857" s="10">
        <f t="shared" si="68"/>
        <v>40743.208333333336</v>
      </c>
      <c r="U857" s="5">
        <f t="shared" si="69"/>
        <v>1.0333333333333334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6"/>
        <v>3.5658333333333334</v>
      </c>
      <c r="G858" t="s">
        <v>20</v>
      </c>
      <c r="H858">
        <v>158</v>
      </c>
      <c r="I858" s="6">
        <f t="shared" si="6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67"/>
        <v>41023.208333333336</v>
      </c>
      <c r="T858" s="10">
        <f t="shared" si="68"/>
        <v>41040.208333333336</v>
      </c>
      <c r="U858" s="5">
        <f t="shared" si="69"/>
        <v>0.56666666666666665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6"/>
        <v>1.3986792452830188</v>
      </c>
      <c r="G859" t="s">
        <v>20</v>
      </c>
      <c r="H859">
        <v>225</v>
      </c>
      <c r="I859" s="6">
        <f t="shared" si="6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2035</v>
      </c>
      <c r="R859" t="s">
        <v>2059</v>
      </c>
      <c r="S859" s="10">
        <f t="shared" si="67"/>
        <v>40944.25</v>
      </c>
      <c r="T859" s="10">
        <f t="shared" si="68"/>
        <v>40967.25</v>
      </c>
      <c r="U859" s="5">
        <f t="shared" si="69"/>
        <v>0.76666666666666672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6"/>
        <v>0.69450000000000001</v>
      </c>
      <c r="G860" t="s">
        <v>14</v>
      </c>
      <c r="H860">
        <v>35</v>
      </c>
      <c r="I860" s="6">
        <f t="shared" si="6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67"/>
        <v>43211.208333333328</v>
      </c>
      <c r="T860" s="10">
        <f t="shared" si="68"/>
        <v>43218.208333333328</v>
      </c>
      <c r="U860" s="5">
        <f t="shared" si="69"/>
        <v>0.23333333333333334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6"/>
        <v>0.35534246575342465</v>
      </c>
      <c r="G861" t="s">
        <v>14</v>
      </c>
      <c r="H861">
        <v>63</v>
      </c>
      <c r="I861" s="6">
        <f t="shared" si="6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10">
        <f t="shared" si="67"/>
        <v>41334.25</v>
      </c>
      <c r="T861" s="10">
        <f t="shared" si="68"/>
        <v>41352.208333333336</v>
      </c>
      <c r="U861" s="5">
        <f t="shared" si="69"/>
        <v>0.59861111111119192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6"/>
        <v>2.5165000000000002</v>
      </c>
      <c r="G862" t="s">
        <v>20</v>
      </c>
      <c r="H862">
        <v>65</v>
      </c>
      <c r="I862" s="6">
        <f t="shared" si="6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2044</v>
      </c>
      <c r="R862" t="s">
        <v>2045</v>
      </c>
      <c r="S862" s="10">
        <f t="shared" si="67"/>
        <v>43515.25</v>
      </c>
      <c r="T862" s="10">
        <f t="shared" si="68"/>
        <v>43525.25</v>
      </c>
      <c r="U862" s="5">
        <f t="shared" si="69"/>
        <v>0.33333333333333331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6"/>
        <v>1.0587500000000001</v>
      </c>
      <c r="G863" t="s">
        <v>20</v>
      </c>
      <c r="H863">
        <v>163</v>
      </c>
      <c r="I863" s="6">
        <f t="shared" si="6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10">
        <f t="shared" si="67"/>
        <v>40258.208333333336</v>
      </c>
      <c r="T863" s="10">
        <f t="shared" si="68"/>
        <v>40266.208333333336</v>
      </c>
      <c r="U863" s="5">
        <f t="shared" si="69"/>
        <v>0.26666666666666666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6"/>
        <v>1.8742857142857143</v>
      </c>
      <c r="G864" t="s">
        <v>20</v>
      </c>
      <c r="H864">
        <v>85</v>
      </c>
      <c r="I864" s="6">
        <f t="shared" si="6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10">
        <f t="shared" si="67"/>
        <v>40756.208333333336</v>
      </c>
      <c r="T864" s="10">
        <f t="shared" si="68"/>
        <v>40760.208333333336</v>
      </c>
      <c r="U864" s="5">
        <f t="shared" si="69"/>
        <v>0.13333333333333333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6"/>
        <v>3.8678571428571429</v>
      </c>
      <c r="G865" t="s">
        <v>20</v>
      </c>
      <c r="H865">
        <v>217</v>
      </c>
      <c r="I865" s="6">
        <f t="shared" si="6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2035</v>
      </c>
      <c r="R865" t="s">
        <v>2046</v>
      </c>
      <c r="S865" s="10">
        <f t="shared" si="67"/>
        <v>42172.208333333328</v>
      </c>
      <c r="T865" s="10">
        <f t="shared" si="68"/>
        <v>42195.208333333328</v>
      </c>
      <c r="U865" s="5">
        <f t="shared" si="69"/>
        <v>0.76666666666666672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6"/>
        <v>3.4707142857142856</v>
      </c>
      <c r="G866" t="s">
        <v>20</v>
      </c>
      <c r="H866">
        <v>150</v>
      </c>
      <c r="I866" s="6">
        <f t="shared" si="6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2035</v>
      </c>
      <c r="R866" t="s">
        <v>2059</v>
      </c>
      <c r="S866" s="10">
        <f t="shared" si="67"/>
        <v>42601.208333333328</v>
      </c>
      <c r="T866" s="10">
        <f t="shared" si="68"/>
        <v>42606.208333333328</v>
      </c>
      <c r="U866" s="5">
        <f t="shared" si="69"/>
        <v>0.16666666666666666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6"/>
        <v>1.8582098765432098</v>
      </c>
      <c r="G867" t="s">
        <v>20</v>
      </c>
      <c r="H867">
        <v>3272</v>
      </c>
      <c r="I867" s="6">
        <f t="shared" si="6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10">
        <f t="shared" si="67"/>
        <v>41897.208333333336</v>
      </c>
      <c r="T867" s="10">
        <f t="shared" si="68"/>
        <v>41906.208333333336</v>
      </c>
      <c r="U867" s="5">
        <f t="shared" si="69"/>
        <v>0.3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6"/>
        <v>0.43241247264770238</v>
      </c>
      <c r="G868" t="s">
        <v>74</v>
      </c>
      <c r="H868">
        <v>898</v>
      </c>
      <c r="I868" s="6">
        <f t="shared" si="6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2051</v>
      </c>
      <c r="R868" t="s">
        <v>2052</v>
      </c>
      <c r="S868" s="10">
        <f t="shared" si="67"/>
        <v>40671.208333333336</v>
      </c>
      <c r="T868" s="10">
        <f t="shared" si="68"/>
        <v>40672.208333333336</v>
      </c>
      <c r="U868" s="5">
        <f t="shared" si="69"/>
        <v>3.3333333333333333E-2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6"/>
        <v>1.6243749999999999</v>
      </c>
      <c r="G869" t="s">
        <v>20</v>
      </c>
      <c r="H869">
        <v>300</v>
      </c>
      <c r="I869" s="6">
        <f t="shared" si="6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67"/>
        <v>43382.208333333328</v>
      </c>
      <c r="T869" s="10">
        <f t="shared" si="68"/>
        <v>43388.208333333328</v>
      </c>
      <c r="U869" s="5">
        <f t="shared" si="69"/>
        <v>0.2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6"/>
        <v>1.8484285714285715</v>
      </c>
      <c r="G870" t="s">
        <v>20</v>
      </c>
      <c r="H870">
        <v>126</v>
      </c>
      <c r="I870" s="6">
        <f t="shared" si="6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10">
        <f t="shared" si="67"/>
        <v>41559.208333333336</v>
      </c>
      <c r="T870" s="10">
        <f t="shared" si="68"/>
        <v>41570.208333333336</v>
      </c>
      <c r="U870" s="5">
        <f t="shared" si="69"/>
        <v>0.36666666666666664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6"/>
        <v>0.23703520691785052</v>
      </c>
      <c r="G871" t="s">
        <v>14</v>
      </c>
      <c r="H871">
        <v>526</v>
      </c>
      <c r="I871" s="6">
        <f t="shared" si="6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2035</v>
      </c>
      <c r="R871" t="s">
        <v>2042</v>
      </c>
      <c r="S871" s="10">
        <f t="shared" si="67"/>
        <v>40350.208333333336</v>
      </c>
      <c r="T871" s="10">
        <f t="shared" si="68"/>
        <v>40364.208333333336</v>
      </c>
      <c r="U871" s="5">
        <f t="shared" si="69"/>
        <v>0.46666666666666667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6"/>
        <v>0.89870129870129867</v>
      </c>
      <c r="G872" t="s">
        <v>14</v>
      </c>
      <c r="H872">
        <v>121</v>
      </c>
      <c r="I872" s="6">
        <f t="shared" si="6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10">
        <f t="shared" si="67"/>
        <v>42240.208333333328</v>
      </c>
      <c r="T872" s="10">
        <f t="shared" si="68"/>
        <v>42265.208333333328</v>
      </c>
      <c r="U872" s="5">
        <f t="shared" si="69"/>
        <v>0.83333333333333337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6"/>
        <v>2.7260419580419581</v>
      </c>
      <c r="G873" t="s">
        <v>20</v>
      </c>
      <c r="H873">
        <v>2320</v>
      </c>
      <c r="I873" s="6">
        <f t="shared" si="6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10">
        <f t="shared" si="67"/>
        <v>43040.208333333328</v>
      </c>
      <c r="T873" s="10">
        <f t="shared" si="68"/>
        <v>43058.25</v>
      </c>
      <c r="U873" s="5">
        <f t="shared" si="69"/>
        <v>0.60138888888905062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6"/>
        <v>1.7004255319148935</v>
      </c>
      <c r="G874" t="s">
        <v>20</v>
      </c>
      <c r="H874">
        <v>81</v>
      </c>
      <c r="I874" s="6">
        <f t="shared" si="6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2035</v>
      </c>
      <c r="R874" t="s">
        <v>2063</v>
      </c>
      <c r="S874" s="10">
        <f t="shared" si="67"/>
        <v>43346.208333333328</v>
      </c>
      <c r="T874" s="10">
        <f t="shared" si="68"/>
        <v>43351.208333333328</v>
      </c>
      <c r="U874" s="5">
        <f t="shared" si="69"/>
        <v>0.16666666666666666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6"/>
        <v>1.8828503562945369</v>
      </c>
      <c r="G875" t="s">
        <v>20</v>
      </c>
      <c r="H875">
        <v>1887</v>
      </c>
      <c r="I875" s="6">
        <f t="shared" si="6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2051</v>
      </c>
      <c r="R875" t="s">
        <v>2052</v>
      </c>
      <c r="S875" s="10">
        <f t="shared" si="67"/>
        <v>41647.25</v>
      </c>
      <c r="T875" s="10">
        <f t="shared" si="68"/>
        <v>41652.25</v>
      </c>
      <c r="U875" s="5">
        <f t="shared" si="69"/>
        <v>0.16666666666666666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6"/>
        <v>3.4693532338308457</v>
      </c>
      <c r="G876" t="s">
        <v>20</v>
      </c>
      <c r="H876">
        <v>4358</v>
      </c>
      <c r="I876" s="6">
        <f t="shared" si="6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2051</v>
      </c>
      <c r="R876" t="s">
        <v>2052</v>
      </c>
      <c r="S876" s="10">
        <f t="shared" si="67"/>
        <v>40291.208333333336</v>
      </c>
      <c r="T876" s="10">
        <f t="shared" si="68"/>
        <v>40329.208333333336</v>
      </c>
      <c r="U876" s="5">
        <f t="shared" si="69"/>
        <v>1.2666666666666666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6"/>
        <v>0.6917721518987342</v>
      </c>
      <c r="G877" t="s">
        <v>14</v>
      </c>
      <c r="H877">
        <v>67</v>
      </c>
      <c r="I877" s="6">
        <f t="shared" si="6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2039</v>
      </c>
      <c r="R877" t="s">
        <v>2040</v>
      </c>
      <c r="S877" s="10">
        <f t="shared" si="67"/>
        <v>40556.25</v>
      </c>
      <c r="T877" s="10">
        <f t="shared" si="68"/>
        <v>40557.25</v>
      </c>
      <c r="U877" s="5">
        <f t="shared" si="69"/>
        <v>3.3333333333333333E-2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6"/>
        <v>0.25433734939759034</v>
      </c>
      <c r="G878" t="s">
        <v>14</v>
      </c>
      <c r="H878">
        <v>57</v>
      </c>
      <c r="I878" s="6">
        <f t="shared" si="6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2051</v>
      </c>
      <c r="R878" t="s">
        <v>2052</v>
      </c>
      <c r="S878" s="10">
        <f t="shared" si="67"/>
        <v>43624.208333333328</v>
      </c>
      <c r="T878" s="10">
        <f t="shared" si="68"/>
        <v>43648.208333333328</v>
      </c>
      <c r="U878" s="5">
        <f t="shared" si="69"/>
        <v>0.8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6"/>
        <v>0.77400977995110021</v>
      </c>
      <c r="G879" t="s">
        <v>14</v>
      </c>
      <c r="H879">
        <v>1229</v>
      </c>
      <c r="I879" s="6">
        <f t="shared" si="6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67"/>
        <v>42577.208333333328</v>
      </c>
      <c r="T879" s="10">
        <f t="shared" si="68"/>
        <v>42578.208333333328</v>
      </c>
      <c r="U879" s="5">
        <f t="shared" si="69"/>
        <v>3.3333333333333333E-2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6"/>
        <v>0.37481481481481482</v>
      </c>
      <c r="G880" t="s">
        <v>14</v>
      </c>
      <c r="H880">
        <v>12</v>
      </c>
      <c r="I880" s="6">
        <f t="shared" si="6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2039</v>
      </c>
      <c r="R880" t="s">
        <v>2057</v>
      </c>
      <c r="S880" s="10">
        <f t="shared" si="67"/>
        <v>43845.25</v>
      </c>
      <c r="T880" s="10">
        <f t="shared" si="68"/>
        <v>43869.25</v>
      </c>
      <c r="U880" s="5">
        <f t="shared" si="69"/>
        <v>0.8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6"/>
        <v>5.4379999999999997</v>
      </c>
      <c r="G881" t="s">
        <v>20</v>
      </c>
      <c r="H881">
        <v>53</v>
      </c>
      <c r="I881" s="6">
        <f t="shared" si="6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2055</v>
      </c>
      <c r="R881" t="s">
        <v>2056</v>
      </c>
      <c r="S881" s="10">
        <f t="shared" si="67"/>
        <v>42788.25</v>
      </c>
      <c r="T881" s="10">
        <f t="shared" si="68"/>
        <v>42797.25</v>
      </c>
      <c r="U881" s="5">
        <f t="shared" si="69"/>
        <v>0.3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6"/>
        <v>2.2852189349112426</v>
      </c>
      <c r="G882" t="s">
        <v>20</v>
      </c>
      <c r="H882">
        <v>2414</v>
      </c>
      <c r="I882" s="6">
        <f t="shared" si="6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2039</v>
      </c>
      <c r="R882" t="s">
        <v>2041</v>
      </c>
      <c r="S882" s="10">
        <f t="shared" si="67"/>
        <v>43667.208333333328</v>
      </c>
      <c r="T882" s="10">
        <f t="shared" si="68"/>
        <v>43669.208333333328</v>
      </c>
      <c r="U882" s="5">
        <f t="shared" si="69"/>
        <v>6.6666666666666666E-2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6"/>
        <v>0.38948339483394834</v>
      </c>
      <c r="G883" t="s">
        <v>14</v>
      </c>
      <c r="H883">
        <v>452</v>
      </c>
      <c r="I883" s="6">
        <f t="shared" si="6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10">
        <f t="shared" si="67"/>
        <v>42194.208333333328</v>
      </c>
      <c r="T883" s="10">
        <f t="shared" si="68"/>
        <v>42223.208333333328</v>
      </c>
      <c r="U883" s="5">
        <f t="shared" si="69"/>
        <v>0.96666666666666667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6"/>
        <v>3.7</v>
      </c>
      <c r="G884" t="s">
        <v>20</v>
      </c>
      <c r="H884">
        <v>80</v>
      </c>
      <c r="I884" s="6">
        <f t="shared" si="6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10">
        <f t="shared" si="67"/>
        <v>42025.25</v>
      </c>
      <c r="T884" s="10">
        <f t="shared" si="68"/>
        <v>42029.25</v>
      </c>
      <c r="U884" s="5">
        <f t="shared" si="69"/>
        <v>0.13333333333333333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6"/>
        <v>2.3791176470588233</v>
      </c>
      <c r="G885" t="s">
        <v>20</v>
      </c>
      <c r="H885">
        <v>193</v>
      </c>
      <c r="I885" s="6">
        <f t="shared" si="6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2035</v>
      </c>
      <c r="R885" t="s">
        <v>2059</v>
      </c>
      <c r="S885" s="10">
        <f t="shared" si="67"/>
        <v>40323.208333333336</v>
      </c>
      <c r="T885" s="10">
        <f t="shared" si="68"/>
        <v>40359.208333333336</v>
      </c>
      <c r="U885" s="5">
        <f t="shared" si="69"/>
        <v>1.2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6"/>
        <v>0.64036299765807958</v>
      </c>
      <c r="G886" t="s">
        <v>14</v>
      </c>
      <c r="H886">
        <v>1886</v>
      </c>
      <c r="I886" s="6">
        <f t="shared" si="6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10">
        <f t="shared" si="67"/>
        <v>41763.208333333336</v>
      </c>
      <c r="T886" s="10">
        <f t="shared" si="68"/>
        <v>41765.208333333336</v>
      </c>
      <c r="U886" s="5">
        <f t="shared" si="69"/>
        <v>6.6666666666666666E-2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6"/>
        <v>1.1827777777777777</v>
      </c>
      <c r="G887" t="s">
        <v>20</v>
      </c>
      <c r="H887">
        <v>52</v>
      </c>
      <c r="I887" s="6">
        <f t="shared" ref="I887:I950" si="70"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10">
        <f t="shared" si="67"/>
        <v>40335.208333333336</v>
      </c>
      <c r="T887" s="10">
        <f t="shared" si="68"/>
        <v>40373.208333333336</v>
      </c>
      <c r="U887" s="5">
        <f t="shared" si="69"/>
        <v>1.2666666666666666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6"/>
        <v>0.84824037184594958</v>
      </c>
      <c r="G888" t="s">
        <v>14</v>
      </c>
      <c r="H888">
        <v>1825</v>
      </c>
      <c r="I888" s="6">
        <f t="shared" si="7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2039</v>
      </c>
      <c r="R888" t="s">
        <v>2043</v>
      </c>
      <c r="S888" s="10">
        <f t="shared" si="67"/>
        <v>40416.208333333336</v>
      </c>
      <c r="T888" s="10">
        <f t="shared" si="68"/>
        <v>40434.208333333336</v>
      </c>
      <c r="U888" s="5">
        <f t="shared" si="69"/>
        <v>0.6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6"/>
        <v>0.29346153846153844</v>
      </c>
      <c r="G889" t="s">
        <v>14</v>
      </c>
      <c r="H889">
        <v>31</v>
      </c>
      <c r="I889" s="6">
        <f t="shared" si="7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10">
        <f t="shared" si="67"/>
        <v>42202.208333333328</v>
      </c>
      <c r="T889" s="10">
        <f t="shared" si="68"/>
        <v>42249.208333333328</v>
      </c>
      <c r="U889" s="5">
        <f t="shared" si="69"/>
        <v>1.5666666666666667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6"/>
        <v>2.0989655172413793</v>
      </c>
      <c r="G890" t="s">
        <v>20</v>
      </c>
      <c r="H890">
        <v>290</v>
      </c>
      <c r="I890" s="6">
        <f t="shared" si="7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10">
        <f t="shared" si="67"/>
        <v>42836.208333333328</v>
      </c>
      <c r="T890" s="10">
        <f t="shared" si="68"/>
        <v>42855.208333333328</v>
      </c>
      <c r="U890" s="5">
        <f t="shared" si="69"/>
        <v>0.6333333333333333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6"/>
        <v>1.697857142857143</v>
      </c>
      <c r="G891" t="s">
        <v>20</v>
      </c>
      <c r="H891">
        <v>122</v>
      </c>
      <c r="I891" s="6">
        <f t="shared" si="7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2039</v>
      </c>
      <c r="R891" t="s">
        <v>2041</v>
      </c>
      <c r="S891" s="10">
        <f t="shared" si="67"/>
        <v>41710.208333333336</v>
      </c>
      <c r="T891" s="10">
        <f t="shared" si="68"/>
        <v>41717.208333333336</v>
      </c>
      <c r="U891" s="5">
        <f t="shared" si="69"/>
        <v>0.23333333333333334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6"/>
        <v>1.1595907738095239</v>
      </c>
      <c r="G892" t="s">
        <v>20</v>
      </c>
      <c r="H892">
        <v>1470</v>
      </c>
      <c r="I892" s="6">
        <f t="shared" si="7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2039</v>
      </c>
      <c r="R892" t="s">
        <v>2043</v>
      </c>
      <c r="S892" s="10">
        <f t="shared" si="67"/>
        <v>43640.208333333328</v>
      </c>
      <c r="T892" s="10">
        <f t="shared" si="68"/>
        <v>43641.208333333328</v>
      </c>
      <c r="U892" s="5">
        <f t="shared" si="69"/>
        <v>3.3333333333333333E-2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6"/>
        <v>2.5859999999999999</v>
      </c>
      <c r="G893" t="s">
        <v>20</v>
      </c>
      <c r="H893">
        <v>165</v>
      </c>
      <c r="I893" s="6">
        <f t="shared" si="7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2035</v>
      </c>
      <c r="R893" t="s">
        <v>2036</v>
      </c>
      <c r="S893" s="10">
        <f t="shared" si="67"/>
        <v>40880.25</v>
      </c>
      <c r="T893" s="10">
        <f t="shared" si="68"/>
        <v>40924.25</v>
      </c>
      <c r="U893" s="5">
        <f t="shared" si="69"/>
        <v>1.4666666666666666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6"/>
        <v>2.3058333333333332</v>
      </c>
      <c r="G894" t="s">
        <v>20</v>
      </c>
      <c r="H894">
        <v>182</v>
      </c>
      <c r="I894" s="6">
        <f t="shared" si="7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2055</v>
      </c>
      <c r="R894" t="s">
        <v>2060</v>
      </c>
      <c r="S894" s="10">
        <f t="shared" si="67"/>
        <v>40319.208333333336</v>
      </c>
      <c r="T894" s="10">
        <f t="shared" si="68"/>
        <v>40360.208333333336</v>
      </c>
      <c r="U894" s="5">
        <f t="shared" si="69"/>
        <v>1.3666666666666667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6"/>
        <v>1.2821428571428573</v>
      </c>
      <c r="G895" t="s">
        <v>20</v>
      </c>
      <c r="H895">
        <v>199</v>
      </c>
      <c r="I895" s="6">
        <f t="shared" si="7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2035</v>
      </c>
      <c r="R895" t="s">
        <v>2036</v>
      </c>
      <c r="S895" s="10">
        <f t="shared" si="67"/>
        <v>42170.208333333328</v>
      </c>
      <c r="T895" s="10">
        <f t="shared" si="68"/>
        <v>42174.208333333328</v>
      </c>
      <c r="U895" s="5">
        <f t="shared" si="69"/>
        <v>0.13333333333333333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6"/>
        <v>1.8870588235294117</v>
      </c>
      <c r="G896" t="s">
        <v>20</v>
      </c>
      <c r="H896">
        <v>56</v>
      </c>
      <c r="I896" s="6">
        <f t="shared" si="7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2035</v>
      </c>
      <c r="R896" t="s">
        <v>2046</v>
      </c>
      <c r="S896" s="10">
        <f t="shared" si="67"/>
        <v>41466.208333333336</v>
      </c>
      <c r="T896" s="10">
        <f t="shared" si="68"/>
        <v>41496.208333333336</v>
      </c>
      <c r="U896" s="5">
        <f t="shared" si="69"/>
        <v>1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6"/>
        <v>6.9511889862327911E-2</v>
      </c>
      <c r="G897" t="s">
        <v>14</v>
      </c>
      <c r="H897">
        <v>107</v>
      </c>
      <c r="I897" s="6">
        <f t="shared" si="7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10">
        <f t="shared" si="67"/>
        <v>43134.25</v>
      </c>
      <c r="T897" s="10">
        <f t="shared" si="68"/>
        <v>43143.25</v>
      </c>
      <c r="U897" s="5">
        <f t="shared" si="69"/>
        <v>0.3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71">E898/D898</f>
        <v>7.7443434343434348</v>
      </c>
      <c r="G898" t="s">
        <v>20</v>
      </c>
      <c r="H898">
        <v>1460</v>
      </c>
      <c r="I898" s="6">
        <f t="shared" si="7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ref="S898:S961" si="72">((($L898/60)/60)/24)+DATE(1970,1,1)</f>
        <v>40738.208333333336</v>
      </c>
      <c r="T898" s="10">
        <f t="shared" ref="T898:T961" si="73">((($M898/60)/60)/24)+DATE(1970,1,1)</f>
        <v>40741.208333333336</v>
      </c>
      <c r="U898" s="5">
        <f t="shared" ref="U898:U961" si="74">(T898-S898)/30</f>
        <v>0.1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71"/>
        <v>0.27693181818181817</v>
      </c>
      <c r="G899" t="s">
        <v>14</v>
      </c>
      <c r="H899">
        <v>27</v>
      </c>
      <c r="I899" s="6">
        <f t="shared" si="70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10">
        <f t="shared" si="72"/>
        <v>43583.208333333328</v>
      </c>
      <c r="T899" s="10">
        <f t="shared" si="73"/>
        <v>43585.208333333328</v>
      </c>
      <c r="U899" s="5">
        <f t="shared" si="74"/>
        <v>6.6666666666666666E-2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1"/>
        <v>0.52479620323841425</v>
      </c>
      <c r="G900" t="s">
        <v>14</v>
      </c>
      <c r="H900">
        <v>1221</v>
      </c>
      <c r="I900" s="6">
        <f t="shared" si="70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2035</v>
      </c>
      <c r="R900" t="s">
        <v>2036</v>
      </c>
      <c r="S900" s="10">
        <f t="shared" si="72"/>
        <v>43815.25</v>
      </c>
      <c r="T900" s="10">
        <f t="shared" si="73"/>
        <v>43821.25</v>
      </c>
      <c r="U900" s="5">
        <f t="shared" si="74"/>
        <v>0.2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1"/>
        <v>4.0709677419354842</v>
      </c>
      <c r="G901" t="s">
        <v>20</v>
      </c>
      <c r="H901">
        <v>123</v>
      </c>
      <c r="I901" s="6">
        <f t="shared" si="70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2039</v>
      </c>
      <c r="R901" t="s">
        <v>2058</v>
      </c>
      <c r="S901" s="10">
        <f t="shared" si="72"/>
        <v>41554.208333333336</v>
      </c>
      <c r="T901" s="10">
        <f t="shared" si="73"/>
        <v>41572.208333333336</v>
      </c>
      <c r="U901" s="5">
        <f t="shared" si="74"/>
        <v>0.6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1"/>
        <v>0.02</v>
      </c>
      <c r="G902" t="s">
        <v>14</v>
      </c>
      <c r="H902">
        <v>1</v>
      </c>
      <c r="I902" s="6">
        <f t="shared" si="70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2044</v>
      </c>
      <c r="R902" t="s">
        <v>2047</v>
      </c>
      <c r="S902" s="10">
        <f t="shared" si="72"/>
        <v>41901.208333333336</v>
      </c>
      <c r="T902" s="10">
        <f t="shared" si="73"/>
        <v>41902.208333333336</v>
      </c>
      <c r="U902" s="5">
        <f t="shared" si="74"/>
        <v>3.3333333333333333E-2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1"/>
        <v>1.5617857142857143</v>
      </c>
      <c r="G903" t="s">
        <v>20</v>
      </c>
      <c r="H903">
        <v>159</v>
      </c>
      <c r="I903" s="6">
        <f t="shared" si="70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2039</v>
      </c>
      <c r="R903" t="s">
        <v>2040</v>
      </c>
      <c r="S903" s="10">
        <f t="shared" si="72"/>
        <v>43298.208333333328</v>
      </c>
      <c r="T903" s="10">
        <f t="shared" si="73"/>
        <v>43331.208333333328</v>
      </c>
      <c r="U903" s="5">
        <f t="shared" si="74"/>
        <v>1.1000000000000001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1"/>
        <v>2.5242857142857145</v>
      </c>
      <c r="G904" t="s">
        <v>20</v>
      </c>
      <c r="H904">
        <v>110</v>
      </c>
      <c r="I904" s="6">
        <f t="shared" si="70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2044</v>
      </c>
      <c r="R904" t="s">
        <v>2047</v>
      </c>
      <c r="S904" s="10">
        <f t="shared" si="72"/>
        <v>42399.25</v>
      </c>
      <c r="T904" s="10">
        <f t="shared" si="73"/>
        <v>42441.25</v>
      </c>
      <c r="U904" s="5">
        <f t="shared" si="74"/>
        <v>1.4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1"/>
        <v>1.729268292682927E-2</v>
      </c>
      <c r="G905" t="s">
        <v>47</v>
      </c>
      <c r="H905">
        <v>14</v>
      </c>
      <c r="I905" s="6">
        <f t="shared" si="70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2055</v>
      </c>
      <c r="R905" t="s">
        <v>2056</v>
      </c>
      <c r="S905" s="10">
        <f t="shared" si="72"/>
        <v>41034.208333333336</v>
      </c>
      <c r="T905" s="10">
        <f t="shared" si="73"/>
        <v>41049.208333333336</v>
      </c>
      <c r="U905" s="5">
        <f t="shared" si="74"/>
        <v>0.5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1"/>
        <v>0.12230769230769231</v>
      </c>
      <c r="G906" t="s">
        <v>14</v>
      </c>
      <c r="H906">
        <v>16</v>
      </c>
      <c r="I906" s="6">
        <f t="shared" si="70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2055</v>
      </c>
      <c r="R906" t="s">
        <v>2064</v>
      </c>
      <c r="S906" s="10">
        <f t="shared" si="72"/>
        <v>41186.208333333336</v>
      </c>
      <c r="T906" s="10">
        <f t="shared" si="73"/>
        <v>41190.208333333336</v>
      </c>
      <c r="U906" s="5">
        <f t="shared" si="74"/>
        <v>0.13333333333333333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1"/>
        <v>1.6398734177215191</v>
      </c>
      <c r="G907" t="s">
        <v>20</v>
      </c>
      <c r="H907">
        <v>236</v>
      </c>
      <c r="I907" s="6">
        <f t="shared" si="70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10">
        <f t="shared" si="72"/>
        <v>41536.208333333336</v>
      </c>
      <c r="T907" s="10">
        <f t="shared" si="73"/>
        <v>41539.208333333336</v>
      </c>
      <c r="U907" s="5">
        <f t="shared" si="74"/>
        <v>0.1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1"/>
        <v>1.6298181818181818</v>
      </c>
      <c r="G908" t="s">
        <v>20</v>
      </c>
      <c r="H908">
        <v>191</v>
      </c>
      <c r="I908" s="6">
        <f t="shared" si="70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2035</v>
      </c>
      <c r="R908" t="s">
        <v>2036</v>
      </c>
      <c r="S908" s="10">
        <f t="shared" si="72"/>
        <v>42868.208333333328</v>
      </c>
      <c r="T908" s="10">
        <f t="shared" si="73"/>
        <v>42904.208333333328</v>
      </c>
      <c r="U908" s="5">
        <f t="shared" si="74"/>
        <v>1.2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1"/>
        <v>0.20252747252747252</v>
      </c>
      <c r="G909" t="s">
        <v>14</v>
      </c>
      <c r="H909">
        <v>41</v>
      </c>
      <c r="I909" s="6">
        <f t="shared" si="70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10">
        <f t="shared" si="72"/>
        <v>40660.208333333336</v>
      </c>
      <c r="T909" s="10">
        <f t="shared" si="73"/>
        <v>40667.208333333336</v>
      </c>
      <c r="U909" s="5">
        <f t="shared" si="74"/>
        <v>0.23333333333333334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1"/>
        <v>3.1924083769633507</v>
      </c>
      <c r="G910" t="s">
        <v>20</v>
      </c>
      <c r="H910">
        <v>3934</v>
      </c>
      <c r="I910" s="6">
        <f t="shared" si="70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10">
        <f t="shared" si="72"/>
        <v>41031.208333333336</v>
      </c>
      <c r="T910" s="10">
        <f t="shared" si="73"/>
        <v>41042.208333333336</v>
      </c>
      <c r="U910" s="5">
        <f t="shared" si="74"/>
        <v>0.36666666666666664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1"/>
        <v>4.7894444444444444</v>
      </c>
      <c r="G911" t="s">
        <v>20</v>
      </c>
      <c r="H911">
        <v>80</v>
      </c>
      <c r="I911" s="6">
        <f t="shared" si="70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10">
        <f t="shared" si="72"/>
        <v>43255.208333333328</v>
      </c>
      <c r="T911" s="10">
        <f t="shared" si="73"/>
        <v>43282.208333333328</v>
      </c>
      <c r="U911" s="5">
        <f t="shared" si="74"/>
        <v>0.9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1"/>
        <v>0.19556634304207121</v>
      </c>
      <c r="G912" t="s">
        <v>74</v>
      </c>
      <c r="H912">
        <v>296</v>
      </c>
      <c r="I912" s="6">
        <f t="shared" si="70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10">
        <f t="shared" si="72"/>
        <v>42026.25</v>
      </c>
      <c r="T912" s="10">
        <f t="shared" si="73"/>
        <v>42027.25</v>
      </c>
      <c r="U912" s="5">
        <f t="shared" si="74"/>
        <v>3.3333333333333333E-2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1"/>
        <v>1.9894827586206896</v>
      </c>
      <c r="G913" t="s">
        <v>20</v>
      </c>
      <c r="H913">
        <v>462</v>
      </c>
      <c r="I913" s="6">
        <f t="shared" si="70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2044</v>
      </c>
      <c r="R913" t="s">
        <v>2047</v>
      </c>
      <c r="S913" s="10">
        <f t="shared" si="72"/>
        <v>43717.208333333328</v>
      </c>
      <c r="T913" s="10">
        <f t="shared" si="73"/>
        <v>43719.208333333328</v>
      </c>
      <c r="U913" s="5">
        <f t="shared" si="74"/>
        <v>6.6666666666666666E-2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1"/>
        <v>7.95</v>
      </c>
      <c r="G914" t="s">
        <v>20</v>
      </c>
      <c r="H914">
        <v>179</v>
      </c>
      <c r="I914" s="6">
        <f t="shared" si="70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2035</v>
      </c>
      <c r="R914" t="s">
        <v>2042</v>
      </c>
      <c r="S914" s="10">
        <f t="shared" si="72"/>
        <v>41157.208333333336</v>
      </c>
      <c r="T914" s="10">
        <f t="shared" si="73"/>
        <v>41170.208333333336</v>
      </c>
      <c r="U914" s="5">
        <f t="shared" si="74"/>
        <v>0.43333333333333335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1"/>
        <v>0.50621082621082625</v>
      </c>
      <c r="G915" t="s">
        <v>14</v>
      </c>
      <c r="H915">
        <v>523</v>
      </c>
      <c r="I915" s="6">
        <f t="shared" si="70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2035</v>
      </c>
      <c r="R915" t="s">
        <v>2042</v>
      </c>
      <c r="S915" s="10">
        <f t="shared" si="72"/>
        <v>43597.208333333328</v>
      </c>
      <c r="T915" s="10">
        <f t="shared" si="73"/>
        <v>43610.208333333328</v>
      </c>
      <c r="U915" s="5">
        <f t="shared" si="74"/>
        <v>0.43333333333333335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1"/>
        <v>0.57437499999999997</v>
      </c>
      <c r="G916" t="s">
        <v>14</v>
      </c>
      <c r="H916">
        <v>141</v>
      </c>
      <c r="I916" s="6">
        <f t="shared" si="70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10">
        <f t="shared" si="72"/>
        <v>41490.208333333336</v>
      </c>
      <c r="T916" s="10">
        <f t="shared" si="73"/>
        <v>41502.208333333336</v>
      </c>
      <c r="U916" s="5">
        <f t="shared" si="74"/>
        <v>0.4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1"/>
        <v>1.5562827640984909</v>
      </c>
      <c r="G917" t="s">
        <v>20</v>
      </c>
      <c r="H917">
        <v>1866</v>
      </c>
      <c r="I917" s="6">
        <f t="shared" si="70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2035</v>
      </c>
      <c r="R917" t="s">
        <v>2046</v>
      </c>
      <c r="S917" s="10">
        <f t="shared" si="72"/>
        <v>42976.208333333328</v>
      </c>
      <c r="T917" s="10">
        <f t="shared" si="73"/>
        <v>42985.208333333328</v>
      </c>
      <c r="U917" s="5">
        <f t="shared" si="74"/>
        <v>0.3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1"/>
        <v>0.36297297297297298</v>
      </c>
      <c r="G918" t="s">
        <v>14</v>
      </c>
      <c r="H918">
        <v>52</v>
      </c>
      <c r="I918" s="6">
        <f t="shared" si="70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2051</v>
      </c>
      <c r="R918" t="s">
        <v>2052</v>
      </c>
      <c r="S918" s="10">
        <f t="shared" si="72"/>
        <v>41991.25</v>
      </c>
      <c r="T918" s="10">
        <f t="shared" si="73"/>
        <v>42000.25</v>
      </c>
      <c r="U918" s="5">
        <f t="shared" si="74"/>
        <v>0.3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1"/>
        <v>0.58250000000000002</v>
      </c>
      <c r="G919" t="s">
        <v>47</v>
      </c>
      <c r="H919">
        <v>27</v>
      </c>
      <c r="I919" s="6">
        <f t="shared" si="70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2035</v>
      </c>
      <c r="R919" t="s">
        <v>2059</v>
      </c>
      <c r="S919" s="10">
        <f t="shared" si="72"/>
        <v>40722.208333333336</v>
      </c>
      <c r="T919" s="10">
        <f t="shared" si="73"/>
        <v>40746.208333333336</v>
      </c>
      <c r="U919" s="5">
        <f t="shared" si="74"/>
        <v>0.8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1"/>
        <v>2.3739473684210526</v>
      </c>
      <c r="G920" t="s">
        <v>20</v>
      </c>
      <c r="H920">
        <v>156</v>
      </c>
      <c r="I920" s="6">
        <f t="shared" si="70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2055</v>
      </c>
      <c r="R920" t="s">
        <v>2064</v>
      </c>
      <c r="S920" s="10">
        <f t="shared" si="72"/>
        <v>41117.208333333336</v>
      </c>
      <c r="T920" s="10">
        <f t="shared" si="73"/>
        <v>41128.208333333336</v>
      </c>
      <c r="U920" s="5">
        <f t="shared" si="74"/>
        <v>0.36666666666666664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1"/>
        <v>0.58750000000000002</v>
      </c>
      <c r="G921" t="s">
        <v>14</v>
      </c>
      <c r="H921">
        <v>225</v>
      </c>
      <c r="I921" s="6">
        <f t="shared" si="70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10">
        <f t="shared" si="72"/>
        <v>43022.208333333328</v>
      </c>
      <c r="T921" s="10">
        <f t="shared" si="73"/>
        <v>43054.25</v>
      </c>
      <c r="U921" s="5">
        <f t="shared" si="74"/>
        <v>1.0680555555557172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1"/>
        <v>1.8256603773584905</v>
      </c>
      <c r="G922" t="s">
        <v>20</v>
      </c>
      <c r="H922">
        <v>255</v>
      </c>
      <c r="I922" s="6">
        <f t="shared" si="70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2035</v>
      </c>
      <c r="R922" t="s">
        <v>2048</v>
      </c>
      <c r="S922" s="10">
        <f t="shared" si="72"/>
        <v>43503.25</v>
      </c>
      <c r="T922" s="10">
        <f t="shared" si="73"/>
        <v>43523.25</v>
      </c>
      <c r="U922" s="5">
        <f t="shared" si="74"/>
        <v>0.66666666666666663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1"/>
        <v>7.5436408977556111E-3</v>
      </c>
      <c r="G923" t="s">
        <v>14</v>
      </c>
      <c r="H923">
        <v>38</v>
      </c>
      <c r="I923" s="6">
        <f t="shared" si="70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2044</v>
      </c>
      <c r="R923" t="s">
        <v>2047</v>
      </c>
      <c r="S923" s="10">
        <f t="shared" si="72"/>
        <v>40951.25</v>
      </c>
      <c r="T923" s="10">
        <f t="shared" si="73"/>
        <v>40965.25</v>
      </c>
      <c r="U923" s="5">
        <f t="shared" si="74"/>
        <v>0.46666666666666667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1"/>
        <v>1.7595330739299611</v>
      </c>
      <c r="G924" t="s">
        <v>20</v>
      </c>
      <c r="H924">
        <v>2261</v>
      </c>
      <c r="I924" s="6">
        <f t="shared" si="70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2039</v>
      </c>
      <c r="R924" t="s">
        <v>2065</v>
      </c>
      <c r="S924" s="10">
        <f t="shared" si="72"/>
        <v>43443.25</v>
      </c>
      <c r="T924" s="10">
        <f t="shared" si="73"/>
        <v>43452.25</v>
      </c>
      <c r="U924" s="5">
        <f t="shared" si="74"/>
        <v>0.3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1"/>
        <v>2.3788235294117648</v>
      </c>
      <c r="G925" t="s">
        <v>20</v>
      </c>
      <c r="H925">
        <v>40</v>
      </c>
      <c r="I925" s="6">
        <f t="shared" si="70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10">
        <f t="shared" si="72"/>
        <v>40373.208333333336</v>
      </c>
      <c r="T925" s="10">
        <f t="shared" si="73"/>
        <v>40374.208333333336</v>
      </c>
      <c r="U925" s="5">
        <f t="shared" si="74"/>
        <v>3.3333333333333333E-2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1"/>
        <v>4.8805076142131982</v>
      </c>
      <c r="G926" t="s">
        <v>20</v>
      </c>
      <c r="H926">
        <v>2289</v>
      </c>
      <c r="I926" s="6">
        <f t="shared" si="70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10">
        <f t="shared" si="72"/>
        <v>43769.208333333328</v>
      </c>
      <c r="T926" s="10">
        <f t="shared" si="73"/>
        <v>43780.25</v>
      </c>
      <c r="U926" s="5">
        <f t="shared" si="74"/>
        <v>0.36805555555571723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1"/>
        <v>2.2406666666666668</v>
      </c>
      <c r="G927" t="s">
        <v>20</v>
      </c>
      <c r="H927">
        <v>65</v>
      </c>
      <c r="I927" s="6">
        <f t="shared" si="70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10">
        <f t="shared" si="72"/>
        <v>43000.208333333328</v>
      </c>
      <c r="T927" s="10">
        <f t="shared" si="73"/>
        <v>43012.208333333328</v>
      </c>
      <c r="U927" s="5">
        <f t="shared" si="74"/>
        <v>0.4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1"/>
        <v>0.18126436781609195</v>
      </c>
      <c r="G928" t="s">
        <v>14</v>
      </c>
      <c r="H928">
        <v>15</v>
      </c>
      <c r="I928" s="6">
        <f t="shared" si="70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72"/>
        <v>42502.208333333328</v>
      </c>
      <c r="T928" s="10">
        <f t="shared" si="73"/>
        <v>42506.208333333328</v>
      </c>
      <c r="U928" s="5">
        <f t="shared" si="74"/>
        <v>0.13333333333333333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1"/>
        <v>0.45847222222222223</v>
      </c>
      <c r="G929" t="s">
        <v>14</v>
      </c>
      <c r="H929">
        <v>37</v>
      </c>
      <c r="I929" s="6">
        <f t="shared" si="70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10">
        <f t="shared" si="72"/>
        <v>41102.208333333336</v>
      </c>
      <c r="T929" s="10">
        <f t="shared" si="73"/>
        <v>41131.208333333336</v>
      </c>
      <c r="U929" s="5">
        <f t="shared" si="74"/>
        <v>0.96666666666666667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1"/>
        <v>1.1731541218637993</v>
      </c>
      <c r="G930" t="s">
        <v>20</v>
      </c>
      <c r="H930">
        <v>3777</v>
      </c>
      <c r="I930" s="6">
        <f t="shared" si="70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2044</v>
      </c>
      <c r="R930" t="s">
        <v>2047</v>
      </c>
      <c r="S930" s="10">
        <f t="shared" si="72"/>
        <v>41637.25</v>
      </c>
      <c r="T930" s="10">
        <f t="shared" si="73"/>
        <v>41646.25</v>
      </c>
      <c r="U930" s="5">
        <f t="shared" si="74"/>
        <v>0.3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1"/>
        <v>2.173090909090909</v>
      </c>
      <c r="G931" t="s">
        <v>20</v>
      </c>
      <c r="H931">
        <v>184</v>
      </c>
      <c r="I931" s="6">
        <f t="shared" si="70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10">
        <f t="shared" si="72"/>
        <v>42858.208333333328</v>
      </c>
      <c r="T931" s="10">
        <f t="shared" si="73"/>
        <v>42872.208333333328</v>
      </c>
      <c r="U931" s="5">
        <f t="shared" si="74"/>
        <v>0.46666666666666667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1"/>
        <v>1.1228571428571428</v>
      </c>
      <c r="G932" t="s">
        <v>20</v>
      </c>
      <c r="H932">
        <v>85</v>
      </c>
      <c r="I932" s="6">
        <f t="shared" si="70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10">
        <f t="shared" si="72"/>
        <v>42060.25</v>
      </c>
      <c r="T932" s="10">
        <f t="shared" si="73"/>
        <v>42067.25</v>
      </c>
      <c r="U932" s="5">
        <f t="shared" si="74"/>
        <v>0.23333333333333334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1"/>
        <v>0.72518987341772156</v>
      </c>
      <c r="G933" t="s">
        <v>14</v>
      </c>
      <c r="H933">
        <v>112</v>
      </c>
      <c r="I933" s="6">
        <f t="shared" si="70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10">
        <f t="shared" si="72"/>
        <v>41818.208333333336</v>
      </c>
      <c r="T933" s="10">
        <f t="shared" si="73"/>
        <v>41820.208333333336</v>
      </c>
      <c r="U933" s="5">
        <f t="shared" si="74"/>
        <v>6.6666666666666666E-2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1"/>
        <v>2.1230434782608696</v>
      </c>
      <c r="G934" t="s">
        <v>20</v>
      </c>
      <c r="H934">
        <v>144</v>
      </c>
      <c r="I934" s="6">
        <f t="shared" si="70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2039</v>
      </c>
      <c r="R934" t="s">
        <v>2040</v>
      </c>
      <c r="S934" s="10">
        <f t="shared" si="72"/>
        <v>41709.208333333336</v>
      </c>
      <c r="T934" s="10">
        <f t="shared" si="73"/>
        <v>41712.208333333336</v>
      </c>
      <c r="U934" s="5">
        <f t="shared" si="74"/>
        <v>0.1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1"/>
        <v>2.3974657534246577</v>
      </c>
      <c r="G935" t="s">
        <v>20</v>
      </c>
      <c r="H935">
        <v>1902</v>
      </c>
      <c r="I935" s="6">
        <f t="shared" si="70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10">
        <f t="shared" si="72"/>
        <v>41372.208333333336</v>
      </c>
      <c r="T935" s="10">
        <f t="shared" si="73"/>
        <v>41385.208333333336</v>
      </c>
      <c r="U935" s="5">
        <f t="shared" si="74"/>
        <v>0.43333333333333335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1"/>
        <v>1.8193548387096774</v>
      </c>
      <c r="G936" t="s">
        <v>20</v>
      </c>
      <c r="H936">
        <v>105</v>
      </c>
      <c r="I936" s="6">
        <f t="shared" si="70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10">
        <f t="shared" si="72"/>
        <v>42422.25</v>
      </c>
      <c r="T936" s="10">
        <f t="shared" si="73"/>
        <v>42428.25</v>
      </c>
      <c r="U936" s="5">
        <f t="shared" si="74"/>
        <v>0.2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1"/>
        <v>1.6413114754098361</v>
      </c>
      <c r="G937" t="s">
        <v>20</v>
      </c>
      <c r="H937">
        <v>132</v>
      </c>
      <c r="I937" s="6">
        <f t="shared" si="70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10">
        <f t="shared" si="72"/>
        <v>42209.208333333328</v>
      </c>
      <c r="T937" s="10">
        <f t="shared" si="73"/>
        <v>42216.208333333328</v>
      </c>
      <c r="U937" s="5">
        <f t="shared" si="74"/>
        <v>0.23333333333333334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1"/>
        <v>1.6375968992248063E-2</v>
      </c>
      <c r="G938" t="s">
        <v>14</v>
      </c>
      <c r="H938">
        <v>21</v>
      </c>
      <c r="I938" s="6">
        <f t="shared" si="70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10">
        <f t="shared" si="72"/>
        <v>43668.208333333328</v>
      </c>
      <c r="T938" s="10">
        <f t="shared" si="73"/>
        <v>43671.208333333328</v>
      </c>
      <c r="U938" s="5">
        <f t="shared" si="74"/>
        <v>0.1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1"/>
        <v>0.49643859649122807</v>
      </c>
      <c r="G939" t="s">
        <v>74</v>
      </c>
      <c r="H939">
        <v>976</v>
      </c>
      <c r="I939" s="6">
        <f t="shared" si="70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2035</v>
      </c>
      <c r="R939" t="s">
        <v>2036</v>
      </c>
      <c r="S939" s="10">
        <f t="shared" si="72"/>
        <v>42334.25</v>
      </c>
      <c r="T939" s="10">
        <f t="shared" si="73"/>
        <v>42343.25</v>
      </c>
      <c r="U939" s="5">
        <f t="shared" si="74"/>
        <v>0.3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1"/>
        <v>1.0970652173913042</v>
      </c>
      <c r="G940" t="s">
        <v>20</v>
      </c>
      <c r="H940">
        <v>96</v>
      </c>
      <c r="I940" s="6">
        <f t="shared" si="70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2055</v>
      </c>
      <c r="R940" t="s">
        <v>2061</v>
      </c>
      <c r="S940" s="10">
        <f t="shared" si="72"/>
        <v>43263.208333333328</v>
      </c>
      <c r="T940" s="10">
        <f t="shared" si="73"/>
        <v>43299.208333333328</v>
      </c>
      <c r="U940" s="5">
        <f t="shared" si="74"/>
        <v>1.2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1"/>
        <v>0.49217948717948717</v>
      </c>
      <c r="G941" t="s">
        <v>14</v>
      </c>
      <c r="H941">
        <v>67</v>
      </c>
      <c r="I941" s="6">
        <f t="shared" si="70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10">
        <f t="shared" si="72"/>
        <v>40670.208333333336</v>
      </c>
      <c r="T941" s="10">
        <f t="shared" si="73"/>
        <v>40687.208333333336</v>
      </c>
      <c r="U941" s="5">
        <f t="shared" si="74"/>
        <v>0.56666666666666665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1"/>
        <v>0.62232323232323228</v>
      </c>
      <c r="G942" t="s">
        <v>47</v>
      </c>
      <c r="H942">
        <v>66</v>
      </c>
      <c r="I942" s="6">
        <f t="shared" si="70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2044</v>
      </c>
      <c r="R942" t="s">
        <v>2047</v>
      </c>
      <c r="S942" s="10">
        <f t="shared" si="72"/>
        <v>41244.25</v>
      </c>
      <c r="T942" s="10">
        <f t="shared" si="73"/>
        <v>41266.25</v>
      </c>
      <c r="U942" s="5">
        <f t="shared" si="74"/>
        <v>0.73333333333333328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1"/>
        <v>0.1305813953488372</v>
      </c>
      <c r="G943" t="s">
        <v>14</v>
      </c>
      <c r="H943">
        <v>78</v>
      </c>
      <c r="I943" s="6">
        <f t="shared" si="70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10">
        <f t="shared" si="72"/>
        <v>40552.25</v>
      </c>
      <c r="T943" s="10">
        <f t="shared" si="73"/>
        <v>40587.25</v>
      </c>
      <c r="U943" s="5">
        <f t="shared" si="74"/>
        <v>1.1666666666666667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1"/>
        <v>0.64635416666666667</v>
      </c>
      <c r="G944" t="s">
        <v>14</v>
      </c>
      <c r="H944">
        <v>67</v>
      </c>
      <c r="I944" s="6">
        <f t="shared" si="70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10">
        <f t="shared" si="72"/>
        <v>40568.25</v>
      </c>
      <c r="T944" s="10">
        <f t="shared" si="73"/>
        <v>40571.25</v>
      </c>
      <c r="U944" s="5">
        <f t="shared" si="74"/>
        <v>0.1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1"/>
        <v>1.5958666666666668</v>
      </c>
      <c r="G945" t="s">
        <v>20</v>
      </c>
      <c r="H945">
        <v>114</v>
      </c>
      <c r="I945" s="6">
        <f t="shared" si="70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72"/>
        <v>41906.208333333336</v>
      </c>
      <c r="T945" s="10">
        <f t="shared" si="73"/>
        <v>41941.208333333336</v>
      </c>
      <c r="U945" s="5">
        <f t="shared" si="74"/>
        <v>1.1666666666666667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1"/>
        <v>0.81420000000000003</v>
      </c>
      <c r="G946" t="s">
        <v>14</v>
      </c>
      <c r="H946">
        <v>263</v>
      </c>
      <c r="I946" s="6">
        <f t="shared" si="70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2051</v>
      </c>
      <c r="R946" t="s">
        <v>2052</v>
      </c>
      <c r="S946" s="10">
        <f t="shared" si="72"/>
        <v>42776.25</v>
      </c>
      <c r="T946" s="10">
        <f t="shared" si="73"/>
        <v>42795.25</v>
      </c>
      <c r="U946" s="5">
        <f t="shared" si="74"/>
        <v>0.6333333333333333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1"/>
        <v>0.32444767441860467</v>
      </c>
      <c r="G947" t="s">
        <v>14</v>
      </c>
      <c r="H947">
        <v>1691</v>
      </c>
      <c r="I947" s="6">
        <f t="shared" si="7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2051</v>
      </c>
      <c r="R947" t="s">
        <v>2052</v>
      </c>
      <c r="S947" s="10">
        <f t="shared" si="72"/>
        <v>41004.208333333336</v>
      </c>
      <c r="T947" s="10">
        <f t="shared" si="73"/>
        <v>41019.208333333336</v>
      </c>
      <c r="U947" s="5">
        <f t="shared" si="74"/>
        <v>0.5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1"/>
        <v>9.9141184124918666E-2</v>
      </c>
      <c r="G948" t="s">
        <v>14</v>
      </c>
      <c r="H948">
        <v>181</v>
      </c>
      <c r="I948" s="6">
        <f t="shared" si="70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10">
        <f t="shared" si="72"/>
        <v>40710.208333333336</v>
      </c>
      <c r="T948" s="10">
        <f t="shared" si="73"/>
        <v>40712.208333333336</v>
      </c>
      <c r="U948" s="5">
        <f t="shared" si="74"/>
        <v>6.6666666666666666E-2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1"/>
        <v>0.26694444444444443</v>
      </c>
      <c r="G949" t="s">
        <v>14</v>
      </c>
      <c r="H949">
        <v>13</v>
      </c>
      <c r="I949" s="6">
        <f t="shared" si="70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10">
        <f t="shared" si="72"/>
        <v>41908.208333333336</v>
      </c>
      <c r="T949" s="10">
        <f t="shared" si="73"/>
        <v>41915.208333333336</v>
      </c>
      <c r="U949" s="5">
        <f t="shared" si="74"/>
        <v>0.23333333333333334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1"/>
        <v>0.62957446808510642</v>
      </c>
      <c r="G950" t="s">
        <v>74</v>
      </c>
      <c r="H950">
        <v>160</v>
      </c>
      <c r="I950" s="6">
        <f t="shared" si="70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2035</v>
      </c>
      <c r="R950" t="s">
        <v>2036</v>
      </c>
      <c r="S950" s="10">
        <f t="shared" si="72"/>
        <v>41985.25</v>
      </c>
      <c r="T950" s="10">
        <f t="shared" si="73"/>
        <v>41995.25</v>
      </c>
      <c r="U950" s="5">
        <f t="shared" si="74"/>
        <v>0.33333333333333331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1"/>
        <v>1.6135593220338984</v>
      </c>
      <c r="G951" t="s">
        <v>20</v>
      </c>
      <c r="H951">
        <v>203</v>
      </c>
      <c r="I951" s="6">
        <f t="shared" ref="I951:I1014" si="75"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2044</v>
      </c>
      <c r="R951" t="s">
        <v>2047</v>
      </c>
      <c r="S951" s="10">
        <f t="shared" si="72"/>
        <v>42112.208333333328</v>
      </c>
      <c r="T951" s="10">
        <f t="shared" si="73"/>
        <v>42131.208333333328</v>
      </c>
      <c r="U951" s="5">
        <f t="shared" si="74"/>
        <v>0.6333333333333333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1"/>
        <v>0.05</v>
      </c>
      <c r="G952" t="s">
        <v>14</v>
      </c>
      <c r="H952">
        <v>1</v>
      </c>
      <c r="I952" s="6">
        <f t="shared" si="7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10">
        <f t="shared" si="72"/>
        <v>43571.208333333328</v>
      </c>
      <c r="T952" s="10">
        <f t="shared" si="73"/>
        <v>43576.208333333328</v>
      </c>
      <c r="U952" s="5">
        <f t="shared" si="74"/>
        <v>0.16666666666666666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1"/>
        <v>10.969379310344827</v>
      </c>
      <c r="G953" t="s">
        <v>20</v>
      </c>
      <c r="H953">
        <v>1559</v>
      </c>
      <c r="I953" s="6">
        <f t="shared" si="7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2039</v>
      </c>
      <c r="R953" t="s">
        <v>2040</v>
      </c>
      <c r="S953" s="10">
        <f t="shared" si="72"/>
        <v>42730.25</v>
      </c>
      <c r="T953" s="10">
        <f t="shared" si="73"/>
        <v>42731.25</v>
      </c>
      <c r="U953" s="5">
        <f t="shared" si="74"/>
        <v>3.3333333333333333E-2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1"/>
        <v>0.70094158075601376</v>
      </c>
      <c r="G954" t="s">
        <v>74</v>
      </c>
      <c r="H954">
        <v>2266</v>
      </c>
      <c r="I954" s="6">
        <f t="shared" si="7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2035</v>
      </c>
      <c r="R954" t="s">
        <v>2036</v>
      </c>
      <c r="S954" s="10">
        <f t="shared" si="72"/>
        <v>42591.208333333328</v>
      </c>
      <c r="T954" s="10">
        <f t="shared" si="73"/>
        <v>42605.208333333328</v>
      </c>
      <c r="U954" s="5">
        <f t="shared" si="74"/>
        <v>0.46666666666666667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1"/>
        <v>0.6</v>
      </c>
      <c r="G955" t="s">
        <v>14</v>
      </c>
      <c r="H955">
        <v>21</v>
      </c>
      <c r="I955" s="6">
        <f t="shared" si="7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2035</v>
      </c>
      <c r="R955" t="s">
        <v>2063</v>
      </c>
      <c r="S955" s="10">
        <f t="shared" si="72"/>
        <v>42358.25</v>
      </c>
      <c r="T955" s="10">
        <f t="shared" si="73"/>
        <v>42394.25</v>
      </c>
      <c r="U955" s="5">
        <f t="shared" si="74"/>
        <v>1.2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1"/>
        <v>3.6709859154929578</v>
      </c>
      <c r="G956" t="s">
        <v>20</v>
      </c>
      <c r="H956">
        <v>1548</v>
      </c>
      <c r="I956" s="6">
        <f t="shared" si="7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2044</v>
      </c>
      <c r="R956" t="s">
        <v>2047</v>
      </c>
      <c r="S956" s="10">
        <f t="shared" si="72"/>
        <v>41174.208333333336</v>
      </c>
      <c r="T956" s="10">
        <f t="shared" si="73"/>
        <v>41198.208333333336</v>
      </c>
      <c r="U956" s="5">
        <f t="shared" si="74"/>
        <v>0.8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1"/>
        <v>11.09</v>
      </c>
      <c r="G957" t="s">
        <v>20</v>
      </c>
      <c r="H957">
        <v>80</v>
      </c>
      <c r="I957" s="6">
        <f t="shared" si="7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10">
        <f t="shared" si="72"/>
        <v>41238.25</v>
      </c>
      <c r="T957" s="10">
        <f t="shared" si="73"/>
        <v>41240.25</v>
      </c>
      <c r="U957" s="5">
        <f t="shared" si="74"/>
        <v>6.6666666666666666E-2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1"/>
        <v>0.19028784648187633</v>
      </c>
      <c r="G958" t="s">
        <v>14</v>
      </c>
      <c r="H958">
        <v>830</v>
      </c>
      <c r="I958" s="6">
        <f t="shared" si="7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2035</v>
      </c>
      <c r="R958" t="s">
        <v>2063</v>
      </c>
      <c r="S958" s="10">
        <f t="shared" si="72"/>
        <v>42360.25</v>
      </c>
      <c r="T958" s="10">
        <f t="shared" si="73"/>
        <v>42364.25</v>
      </c>
      <c r="U958" s="5">
        <f t="shared" si="74"/>
        <v>0.13333333333333333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1"/>
        <v>1.2687755102040816</v>
      </c>
      <c r="G959" t="s">
        <v>20</v>
      </c>
      <c r="H959">
        <v>131</v>
      </c>
      <c r="I959" s="6">
        <f t="shared" si="7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10">
        <f t="shared" si="72"/>
        <v>40955.25</v>
      </c>
      <c r="T959" s="10">
        <f t="shared" si="73"/>
        <v>40958.25</v>
      </c>
      <c r="U959" s="5">
        <f t="shared" si="74"/>
        <v>0.1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1"/>
        <v>7.3463636363636367</v>
      </c>
      <c r="G960" t="s">
        <v>20</v>
      </c>
      <c r="H960">
        <v>112</v>
      </c>
      <c r="I960" s="6">
        <f t="shared" si="7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2035</v>
      </c>
      <c r="R960" t="s">
        <v>2048</v>
      </c>
      <c r="S960" s="10">
        <f t="shared" si="72"/>
        <v>40350.208333333336</v>
      </c>
      <c r="T960" s="10">
        <f t="shared" si="73"/>
        <v>40372.208333333336</v>
      </c>
      <c r="U960" s="5">
        <f t="shared" si="74"/>
        <v>0.73333333333333328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1"/>
        <v>4.5731034482758622E-2</v>
      </c>
      <c r="G961" t="s">
        <v>14</v>
      </c>
      <c r="H961">
        <v>130</v>
      </c>
      <c r="I961" s="6">
        <f t="shared" si="7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2055</v>
      </c>
      <c r="R961" t="s">
        <v>2060</v>
      </c>
      <c r="S961" s="10">
        <f t="shared" si="72"/>
        <v>40357.208333333336</v>
      </c>
      <c r="T961" s="10">
        <f t="shared" si="73"/>
        <v>40385.208333333336</v>
      </c>
      <c r="U961" s="5">
        <f t="shared" si="74"/>
        <v>0.93333333333333335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76">E962/D962</f>
        <v>0.85054545454545449</v>
      </c>
      <c r="G962" t="s">
        <v>14</v>
      </c>
      <c r="H962">
        <v>55</v>
      </c>
      <c r="I962" s="6">
        <f t="shared" si="7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2044</v>
      </c>
      <c r="R962" t="s">
        <v>2047</v>
      </c>
      <c r="S962" s="10">
        <f t="shared" ref="S962:S1001" si="77">((($L962/60)/60)/24)+DATE(1970,1,1)</f>
        <v>42408.25</v>
      </c>
      <c r="T962" s="10">
        <f t="shared" ref="T962:T1001" si="78">((($M962/60)/60)/24)+DATE(1970,1,1)</f>
        <v>42445.208333333328</v>
      </c>
      <c r="U962" s="5">
        <f t="shared" ref="U962:U1025" si="79">(T962-S962)/30</f>
        <v>1.2319444444442829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76"/>
        <v>1.1929824561403508</v>
      </c>
      <c r="G963" t="s">
        <v>20</v>
      </c>
      <c r="H963">
        <v>155</v>
      </c>
      <c r="I963" s="6">
        <f t="shared" si="7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2055</v>
      </c>
      <c r="R963" t="s">
        <v>2060</v>
      </c>
      <c r="S963" s="10">
        <f t="shared" si="77"/>
        <v>40591.25</v>
      </c>
      <c r="T963" s="10">
        <f t="shared" si="78"/>
        <v>40595.25</v>
      </c>
      <c r="U963" s="5">
        <f t="shared" si="79"/>
        <v>0.13333333333333333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6"/>
        <v>2.9602777777777778</v>
      </c>
      <c r="G964" t="s">
        <v>20</v>
      </c>
      <c r="H964">
        <v>266</v>
      </c>
      <c r="I964" s="6">
        <f t="shared" si="7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77"/>
        <v>41592.25</v>
      </c>
      <c r="T964" s="10">
        <f t="shared" si="78"/>
        <v>41613.25</v>
      </c>
      <c r="U964" s="5">
        <f t="shared" si="79"/>
        <v>0.7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6"/>
        <v>0.84694915254237291</v>
      </c>
      <c r="G965" t="s">
        <v>14</v>
      </c>
      <c r="H965">
        <v>114</v>
      </c>
      <c r="I965" s="6">
        <f t="shared" si="7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2051</v>
      </c>
      <c r="R965" t="s">
        <v>2052</v>
      </c>
      <c r="S965" s="10">
        <f t="shared" si="77"/>
        <v>40607.25</v>
      </c>
      <c r="T965" s="10">
        <f t="shared" si="78"/>
        <v>40613.25</v>
      </c>
      <c r="U965" s="5">
        <f t="shared" si="79"/>
        <v>0.2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6"/>
        <v>3.5578378378378379</v>
      </c>
      <c r="G966" t="s">
        <v>20</v>
      </c>
      <c r="H966">
        <v>155</v>
      </c>
      <c r="I966" s="6">
        <f t="shared" si="7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10">
        <f t="shared" si="77"/>
        <v>42135.208333333328</v>
      </c>
      <c r="T966" s="10">
        <f t="shared" si="78"/>
        <v>42140.208333333328</v>
      </c>
      <c r="U966" s="5">
        <f t="shared" si="79"/>
        <v>0.16666666666666666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6"/>
        <v>3.8640909090909092</v>
      </c>
      <c r="G967" t="s">
        <v>20</v>
      </c>
      <c r="H967">
        <v>207</v>
      </c>
      <c r="I967" s="6">
        <f t="shared" si="7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2039</v>
      </c>
      <c r="R967" t="s">
        <v>2040</v>
      </c>
      <c r="S967" s="10">
        <f t="shared" si="77"/>
        <v>40203.25</v>
      </c>
      <c r="T967" s="10">
        <f t="shared" si="78"/>
        <v>40243.25</v>
      </c>
      <c r="U967" s="5">
        <f t="shared" si="79"/>
        <v>1.3333333333333333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6"/>
        <v>7.9223529411764702</v>
      </c>
      <c r="G968" t="s">
        <v>20</v>
      </c>
      <c r="H968">
        <v>245</v>
      </c>
      <c r="I968" s="6">
        <f t="shared" si="7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10">
        <f t="shared" si="77"/>
        <v>42901.208333333328</v>
      </c>
      <c r="T968" s="10">
        <f t="shared" si="78"/>
        <v>42903.208333333328</v>
      </c>
      <c r="U968" s="5">
        <f t="shared" si="79"/>
        <v>6.6666666666666666E-2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6"/>
        <v>1.3703393665158372</v>
      </c>
      <c r="G969" t="s">
        <v>20</v>
      </c>
      <c r="H969">
        <v>1573</v>
      </c>
      <c r="I969" s="6">
        <f t="shared" si="7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2039</v>
      </c>
      <c r="R969" t="s">
        <v>2065</v>
      </c>
      <c r="S969" s="10">
        <f t="shared" si="77"/>
        <v>41005.208333333336</v>
      </c>
      <c r="T969" s="10">
        <f t="shared" si="78"/>
        <v>41042.208333333336</v>
      </c>
      <c r="U969" s="5">
        <f t="shared" si="79"/>
        <v>1.2333333333333334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6"/>
        <v>3.3820833333333336</v>
      </c>
      <c r="G970" t="s">
        <v>20</v>
      </c>
      <c r="H970">
        <v>114</v>
      </c>
      <c r="I970" s="6">
        <f t="shared" si="7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77"/>
        <v>40544.25</v>
      </c>
      <c r="T970" s="10">
        <f t="shared" si="78"/>
        <v>40559.25</v>
      </c>
      <c r="U970" s="5">
        <f t="shared" si="79"/>
        <v>0.5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6"/>
        <v>1.0822784810126582</v>
      </c>
      <c r="G971" t="s">
        <v>20</v>
      </c>
      <c r="H971">
        <v>93</v>
      </c>
      <c r="I971" s="6">
        <f t="shared" si="7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10">
        <f t="shared" si="77"/>
        <v>43821.25</v>
      </c>
      <c r="T971" s="10">
        <f t="shared" si="78"/>
        <v>43828.25</v>
      </c>
      <c r="U971" s="5">
        <f t="shared" si="79"/>
        <v>0.23333333333333334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6"/>
        <v>0.60757639620653314</v>
      </c>
      <c r="G972" t="s">
        <v>14</v>
      </c>
      <c r="H972">
        <v>594</v>
      </c>
      <c r="I972" s="6">
        <f t="shared" si="7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10">
        <f t="shared" si="77"/>
        <v>40672.208333333336</v>
      </c>
      <c r="T972" s="10">
        <f t="shared" si="78"/>
        <v>40673.208333333336</v>
      </c>
      <c r="U972" s="5">
        <f t="shared" si="79"/>
        <v>3.3333333333333333E-2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6"/>
        <v>0.27725490196078434</v>
      </c>
      <c r="G973" t="s">
        <v>14</v>
      </c>
      <c r="H973">
        <v>24</v>
      </c>
      <c r="I973" s="6">
        <f t="shared" si="7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2035</v>
      </c>
      <c r="R973" t="s">
        <v>2046</v>
      </c>
      <c r="S973" s="10">
        <f t="shared" si="77"/>
        <v>41555.208333333336</v>
      </c>
      <c r="T973" s="10">
        <f t="shared" si="78"/>
        <v>41561.208333333336</v>
      </c>
      <c r="U973" s="5">
        <f t="shared" si="79"/>
        <v>0.2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6"/>
        <v>2.283934426229508</v>
      </c>
      <c r="G974" t="s">
        <v>20</v>
      </c>
      <c r="H974">
        <v>1681</v>
      </c>
      <c r="I974" s="6">
        <f t="shared" si="7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2044</v>
      </c>
      <c r="R974" t="s">
        <v>2047</v>
      </c>
      <c r="S974" s="10">
        <f t="shared" si="77"/>
        <v>41792.208333333336</v>
      </c>
      <c r="T974" s="10">
        <f t="shared" si="78"/>
        <v>41801.208333333336</v>
      </c>
      <c r="U974" s="5">
        <f t="shared" si="79"/>
        <v>0.3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6"/>
        <v>0.21615194054500414</v>
      </c>
      <c r="G975" t="s">
        <v>14</v>
      </c>
      <c r="H975">
        <v>252</v>
      </c>
      <c r="I975" s="6">
        <f t="shared" si="7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10">
        <f t="shared" si="77"/>
        <v>40522.25</v>
      </c>
      <c r="T975" s="10">
        <f t="shared" si="78"/>
        <v>40524.25</v>
      </c>
      <c r="U975" s="5">
        <f t="shared" si="79"/>
        <v>6.6666666666666666E-2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6"/>
        <v>3.73875</v>
      </c>
      <c r="G976" t="s">
        <v>20</v>
      </c>
      <c r="H976">
        <v>32</v>
      </c>
      <c r="I976" s="6">
        <f t="shared" si="7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2039</v>
      </c>
      <c r="R976" t="s">
        <v>2043</v>
      </c>
      <c r="S976" s="10">
        <f t="shared" si="77"/>
        <v>41412.208333333336</v>
      </c>
      <c r="T976" s="10">
        <f t="shared" si="78"/>
        <v>41413.208333333336</v>
      </c>
      <c r="U976" s="5">
        <f t="shared" si="79"/>
        <v>3.3333333333333333E-2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6"/>
        <v>1.5492592592592593</v>
      </c>
      <c r="G977" t="s">
        <v>20</v>
      </c>
      <c r="H977">
        <v>135</v>
      </c>
      <c r="I977" s="6">
        <f t="shared" si="7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10">
        <f t="shared" si="77"/>
        <v>42337.25</v>
      </c>
      <c r="T977" s="10">
        <f t="shared" si="78"/>
        <v>42376.25</v>
      </c>
      <c r="U977" s="5">
        <f t="shared" si="79"/>
        <v>1.3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6"/>
        <v>3.2214999999999998</v>
      </c>
      <c r="G978" t="s">
        <v>20</v>
      </c>
      <c r="H978">
        <v>140</v>
      </c>
      <c r="I978" s="6">
        <f t="shared" si="7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10">
        <f t="shared" si="77"/>
        <v>40571.25</v>
      </c>
      <c r="T978" s="10">
        <f t="shared" si="78"/>
        <v>40577.25</v>
      </c>
      <c r="U978" s="5">
        <f t="shared" si="79"/>
        <v>0.2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6"/>
        <v>0.73957142857142855</v>
      </c>
      <c r="G979" t="s">
        <v>14</v>
      </c>
      <c r="H979">
        <v>67</v>
      </c>
      <c r="I979" s="6">
        <f t="shared" si="7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77"/>
        <v>43138.25</v>
      </c>
      <c r="T979" s="10">
        <f t="shared" si="78"/>
        <v>43170.25</v>
      </c>
      <c r="U979" s="5">
        <f t="shared" si="79"/>
        <v>1.0666666666666667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6"/>
        <v>8.641</v>
      </c>
      <c r="G980" t="s">
        <v>20</v>
      </c>
      <c r="H980">
        <v>92</v>
      </c>
      <c r="I980" s="6">
        <f t="shared" si="7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10">
        <f t="shared" si="77"/>
        <v>42686.25</v>
      </c>
      <c r="T980" s="10">
        <f t="shared" si="78"/>
        <v>42708.25</v>
      </c>
      <c r="U980" s="5">
        <f t="shared" si="79"/>
        <v>0.73333333333333328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6"/>
        <v>1.432624584717608</v>
      </c>
      <c r="G981" t="s">
        <v>20</v>
      </c>
      <c r="H981">
        <v>1015</v>
      </c>
      <c r="I981" s="6">
        <f t="shared" si="7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10">
        <f t="shared" si="77"/>
        <v>42078.208333333328</v>
      </c>
      <c r="T981" s="10">
        <f t="shared" si="78"/>
        <v>42084.208333333328</v>
      </c>
      <c r="U981" s="5">
        <f t="shared" si="79"/>
        <v>0.2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6"/>
        <v>0.40281762295081969</v>
      </c>
      <c r="G982" t="s">
        <v>14</v>
      </c>
      <c r="H982">
        <v>742</v>
      </c>
      <c r="I982" s="6">
        <f t="shared" si="7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2055</v>
      </c>
      <c r="R982" t="s">
        <v>2056</v>
      </c>
      <c r="S982" s="10">
        <f t="shared" si="77"/>
        <v>42307.208333333328</v>
      </c>
      <c r="T982" s="10">
        <f t="shared" si="78"/>
        <v>42312.25</v>
      </c>
      <c r="U982" s="5">
        <f t="shared" si="79"/>
        <v>0.16805555555571725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6"/>
        <v>1.7822388059701493</v>
      </c>
      <c r="G983" t="s">
        <v>20</v>
      </c>
      <c r="H983">
        <v>323</v>
      </c>
      <c r="I983" s="6">
        <f t="shared" si="7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2044</v>
      </c>
      <c r="R983" t="s">
        <v>2047</v>
      </c>
      <c r="S983" s="10">
        <f t="shared" si="77"/>
        <v>43094.25</v>
      </c>
      <c r="T983" s="10">
        <f t="shared" si="78"/>
        <v>43127.25</v>
      </c>
      <c r="U983" s="5">
        <f t="shared" si="79"/>
        <v>1.1000000000000001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6"/>
        <v>0.84930555555555554</v>
      </c>
      <c r="G984" t="s">
        <v>14</v>
      </c>
      <c r="H984">
        <v>75</v>
      </c>
      <c r="I984" s="6">
        <f t="shared" si="7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2035</v>
      </c>
      <c r="R984" t="s">
        <v>2036</v>
      </c>
      <c r="S984" s="10">
        <f t="shared" si="77"/>
        <v>40743.208333333336</v>
      </c>
      <c r="T984" s="10">
        <f t="shared" si="78"/>
        <v>40745.208333333336</v>
      </c>
      <c r="U984" s="5">
        <f t="shared" si="79"/>
        <v>6.6666666666666666E-2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6"/>
        <v>1.4593648334624323</v>
      </c>
      <c r="G985" t="s">
        <v>20</v>
      </c>
      <c r="H985">
        <v>2326</v>
      </c>
      <c r="I985" s="6">
        <f t="shared" si="7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2035</v>
      </c>
      <c r="R985" t="s">
        <v>2036</v>
      </c>
      <c r="S985" s="10">
        <f t="shared" si="77"/>
        <v>43681.208333333328</v>
      </c>
      <c r="T985" s="10">
        <f t="shared" si="78"/>
        <v>43696.208333333328</v>
      </c>
      <c r="U985" s="5">
        <f t="shared" si="79"/>
        <v>0.5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6"/>
        <v>1.5246153846153847</v>
      </c>
      <c r="G986" t="s">
        <v>20</v>
      </c>
      <c r="H986">
        <v>381</v>
      </c>
      <c r="I986" s="6">
        <f t="shared" si="7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10">
        <f t="shared" si="77"/>
        <v>43716.208333333328</v>
      </c>
      <c r="T986" s="10">
        <f t="shared" si="78"/>
        <v>43742.208333333328</v>
      </c>
      <c r="U986" s="5">
        <f t="shared" si="79"/>
        <v>0.8666666666666667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6"/>
        <v>0.67129542790152408</v>
      </c>
      <c r="G987" t="s">
        <v>14</v>
      </c>
      <c r="H987">
        <v>4405</v>
      </c>
      <c r="I987" s="6">
        <f t="shared" si="7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2039</v>
      </c>
      <c r="R987" t="s">
        <v>2040</v>
      </c>
      <c r="S987" s="10">
        <f t="shared" si="77"/>
        <v>41614.25</v>
      </c>
      <c r="T987" s="10">
        <f t="shared" si="78"/>
        <v>41640.25</v>
      </c>
      <c r="U987" s="5">
        <f t="shared" si="79"/>
        <v>0.8666666666666667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6"/>
        <v>0.40307692307692305</v>
      </c>
      <c r="G988" t="s">
        <v>14</v>
      </c>
      <c r="H988">
        <v>92</v>
      </c>
      <c r="I988" s="6">
        <f t="shared" si="7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2039</v>
      </c>
      <c r="R988" t="s">
        <v>2040</v>
      </c>
      <c r="S988" s="10">
        <f t="shared" si="77"/>
        <v>40638.208333333336</v>
      </c>
      <c r="T988" s="10">
        <f t="shared" si="78"/>
        <v>40652.208333333336</v>
      </c>
      <c r="U988" s="5">
        <f t="shared" si="79"/>
        <v>0.46666666666666667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6"/>
        <v>2.1679032258064517</v>
      </c>
      <c r="G989" t="s">
        <v>20</v>
      </c>
      <c r="H989">
        <v>480</v>
      </c>
      <c r="I989" s="6">
        <f t="shared" si="7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2035</v>
      </c>
      <c r="R989" t="s">
        <v>2036</v>
      </c>
      <c r="S989" s="10">
        <f t="shared" si="77"/>
        <v>42852.208333333328</v>
      </c>
      <c r="T989" s="10">
        <f t="shared" si="78"/>
        <v>42866.208333333328</v>
      </c>
      <c r="U989" s="5">
        <f t="shared" si="79"/>
        <v>0.46666666666666667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6"/>
        <v>0.52117021276595743</v>
      </c>
      <c r="G990" t="s">
        <v>14</v>
      </c>
      <c r="H990">
        <v>64</v>
      </c>
      <c r="I990" s="6">
        <f t="shared" si="7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2055</v>
      </c>
      <c r="R990" t="s">
        <v>2064</v>
      </c>
      <c r="S990" s="10">
        <f t="shared" si="77"/>
        <v>42686.25</v>
      </c>
      <c r="T990" s="10">
        <f t="shared" si="78"/>
        <v>42707.25</v>
      </c>
      <c r="U990" s="5">
        <f t="shared" si="79"/>
        <v>0.7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6"/>
        <v>4.9958333333333336</v>
      </c>
      <c r="G991" t="s">
        <v>20</v>
      </c>
      <c r="H991">
        <v>226</v>
      </c>
      <c r="I991" s="6">
        <f t="shared" si="7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2055</v>
      </c>
      <c r="R991" t="s">
        <v>2060</v>
      </c>
      <c r="S991" s="10">
        <f t="shared" si="77"/>
        <v>43571.208333333328</v>
      </c>
      <c r="T991" s="10">
        <f t="shared" si="78"/>
        <v>43576.208333333328</v>
      </c>
      <c r="U991" s="5">
        <f t="shared" si="79"/>
        <v>0.16666666666666666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6"/>
        <v>0.87679487179487181</v>
      </c>
      <c r="G992" t="s">
        <v>14</v>
      </c>
      <c r="H992">
        <v>64</v>
      </c>
      <c r="I992" s="6">
        <f t="shared" si="7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2035</v>
      </c>
      <c r="R992" t="s">
        <v>2042</v>
      </c>
      <c r="S992" s="10">
        <f t="shared" si="77"/>
        <v>42432.25</v>
      </c>
      <c r="T992" s="10">
        <f t="shared" si="78"/>
        <v>42454.208333333328</v>
      </c>
      <c r="U992" s="5">
        <f t="shared" si="79"/>
        <v>0.73194444444428275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6"/>
        <v>1.131734693877551</v>
      </c>
      <c r="G993" t="s">
        <v>20</v>
      </c>
      <c r="H993">
        <v>241</v>
      </c>
      <c r="I993" s="6">
        <f t="shared" si="7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2039</v>
      </c>
      <c r="R993" t="s">
        <v>2040</v>
      </c>
      <c r="S993" s="10">
        <f t="shared" si="77"/>
        <v>41907.208333333336</v>
      </c>
      <c r="T993" s="10">
        <f t="shared" si="78"/>
        <v>41911.208333333336</v>
      </c>
      <c r="U993" s="5">
        <f t="shared" si="79"/>
        <v>0.13333333333333333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6"/>
        <v>4.2654838709677421</v>
      </c>
      <c r="G994" t="s">
        <v>20</v>
      </c>
      <c r="H994">
        <v>132</v>
      </c>
      <c r="I994" s="6">
        <f t="shared" si="7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2035</v>
      </c>
      <c r="R994" t="s">
        <v>2042</v>
      </c>
      <c r="S994" s="10">
        <f t="shared" si="77"/>
        <v>43227.208333333328</v>
      </c>
      <c r="T994" s="10">
        <f t="shared" si="78"/>
        <v>43241.208333333328</v>
      </c>
      <c r="U994" s="5">
        <f t="shared" si="79"/>
        <v>0.46666666666666667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6"/>
        <v>0.77632653061224488</v>
      </c>
      <c r="G995" t="s">
        <v>74</v>
      </c>
      <c r="H995">
        <v>75</v>
      </c>
      <c r="I995" s="6">
        <f t="shared" si="7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2051</v>
      </c>
      <c r="R995" t="s">
        <v>2052</v>
      </c>
      <c r="S995" s="10">
        <f t="shared" si="77"/>
        <v>42362.25</v>
      </c>
      <c r="T995" s="10">
        <f t="shared" si="78"/>
        <v>42379.25</v>
      </c>
      <c r="U995" s="5">
        <f t="shared" si="79"/>
        <v>0.56666666666666665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6"/>
        <v>0.52496810772501767</v>
      </c>
      <c r="G996" t="s">
        <v>14</v>
      </c>
      <c r="H996">
        <v>842</v>
      </c>
      <c r="I996" s="6">
        <f t="shared" si="7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2055</v>
      </c>
      <c r="R996" t="s">
        <v>2060</v>
      </c>
      <c r="S996" s="10">
        <f t="shared" si="77"/>
        <v>41929.208333333336</v>
      </c>
      <c r="T996" s="10">
        <f t="shared" si="78"/>
        <v>41935.208333333336</v>
      </c>
      <c r="U996" s="5">
        <f t="shared" si="79"/>
        <v>0.2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6"/>
        <v>1.5746762589928058</v>
      </c>
      <c r="G997" t="s">
        <v>20</v>
      </c>
      <c r="H997">
        <v>2043</v>
      </c>
      <c r="I997" s="6">
        <f t="shared" si="7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77"/>
        <v>43408.208333333328</v>
      </c>
      <c r="T997" s="10">
        <f t="shared" si="78"/>
        <v>43437.25</v>
      </c>
      <c r="U997" s="5">
        <f t="shared" si="79"/>
        <v>0.96805555555571721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6"/>
        <v>0.72939393939393937</v>
      </c>
      <c r="G998" t="s">
        <v>14</v>
      </c>
      <c r="H998">
        <v>112</v>
      </c>
      <c r="I998" s="6">
        <f t="shared" si="7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10">
        <f t="shared" si="77"/>
        <v>41276.25</v>
      </c>
      <c r="T998" s="10">
        <f t="shared" si="78"/>
        <v>41306.25</v>
      </c>
      <c r="U998" s="5">
        <f t="shared" si="79"/>
        <v>1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6"/>
        <v>0.60565789473684206</v>
      </c>
      <c r="G999" t="s">
        <v>74</v>
      </c>
      <c r="H999">
        <v>139</v>
      </c>
      <c r="I999" s="6">
        <f t="shared" si="7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10">
        <f t="shared" si="77"/>
        <v>41659.25</v>
      </c>
      <c r="T999" s="10">
        <f t="shared" si="78"/>
        <v>41664.25</v>
      </c>
      <c r="U999" s="5">
        <f t="shared" si="79"/>
        <v>0.16666666666666666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6"/>
        <v>0.5679129129129129</v>
      </c>
      <c r="G1000" t="s">
        <v>14</v>
      </c>
      <c r="H1000">
        <v>374</v>
      </c>
      <c r="I1000" s="6">
        <f t="shared" si="7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2039</v>
      </c>
      <c r="R1000" t="s">
        <v>2043</v>
      </c>
      <c r="S1000" s="10">
        <f t="shared" si="77"/>
        <v>40220.25</v>
      </c>
      <c r="T1000" s="10">
        <f t="shared" si="78"/>
        <v>40234.25</v>
      </c>
      <c r="U1000" s="5">
        <f t="shared" si="79"/>
        <v>0.46666666666666667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6"/>
        <v>0.56542754275427543</v>
      </c>
      <c r="G1001" t="s">
        <v>74</v>
      </c>
      <c r="H1001">
        <v>1122</v>
      </c>
      <c r="I1001" s="6">
        <f t="shared" si="7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77"/>
        <v>42550.208333333328</v>
      </c>
      <c r="T1001" s="10">
        <f t="shared" si="78"/>
        <v>42557.208333333328</v>
      </c>
      <c r="U1001" s="5">
        <f t="shared" si="79"/>
        <v>0.23333333333333334</v>
      </c>
    </row>
  </sheetData>
  <sortState xmlns:xlrd2="http://schemas.microsoft.com/office/spreadsheetml/2017/richdata2" ref="A2:U1001">
    <sortCondition ref="A1:A1001"/>
  </sortState>
  <conditionalFormatting sqref="G2:G1001">
    <cfRule type="containsText" dxfId="24" priority="11" stopIfTrue="1" operator="containsText" text="canceled">
      <formula>NOT(ISERROR(SEARCH("canceled",G2)))</formula>
    </cfRule>
    <cfRule type="containsText" dxfId="23" priority="12" stopIfTrue="1" operator="containsText" text="live">
      <formula>NOT(ISERROR(SEARCH("live",G2)))</formula>
    </cfRule>
    <cfRule type="expression" dxfId="22" priority="13" stopIfTrue="1">
      <formula>$G2="currently live"</formula>
    </cfRule>
    <cfRule type="containsText" dxfId="21" priority="14" stopIfTrue="1" operator="containsText" text="failed">
      <formula>NOT(ISERROR(SEARCH("failed",G2)))</formula>
    </cfRule>
    <cfRule type="containsText" dxfId="20" priority="15" stopIfTrue="1" operator="containsText" text="successful">
      <formula>NOT(ISERROR(SEARCH("successful",G2)))</formula>
    </cfRule>
  </conditionalFormatting>
  <conditionalFormatting sqref="F2:F1001">
    <cfRule type="cellIs" dxfId="19" priority="1" operator="greaterThan">
      <formula>2</formula>
    </cfRule>
    <cfRule type="cellIs" dxfId="18" priority="2" operator="between">
      <formula>1</formula>
      <formula>1.9999</formula>
    </cfRule>
    <cfRule type="cellIs" dxfId="17" priority="3" operator="between">
      <formula>0</formula>
      <formula>0.99999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8361-8EF8-AE48-B746-255654BF8B74}">
  <sheetPr codeName="Sheet2"/>
  <dimension ref="A1:F25"/>
  <sheetViews>
    <sheetView zoomScale="125" workbookViewId="0">
      <selection activeCell="G18" sqref="G18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2066</v>
      </c>
      <c r="B3" s="7" t="s">
        <v>2069</v>
      </c>
    </row>
    <row r="4" spans="1:6" x14ac:dyDescent="0.2">
      <c r="A4" s="7" t="s">
        <v>2067</v>
      </c>
      <c r="B4" s="9" t="s">
        <v>74</v>
      </c>
      <c r="C4" s="9" t="s">
        <v>14</v>
      </c>
      <c r="D4" s="9" t="s">
        <v>47</v>
      </c>
      <c r="E4" s="9" t="s">
        <v>20</v>
      </c>
      <c r="F4" t="s">
        <v>2068</v>
      </c>
    </row>
    <row r="5" spans="1:6" x14ac:dyDescent="0.2">
      <c r="A5" s="8" t="s">
        <v>2037</v>
      </c>
      <c r="B5" s="9">
        <v>23</v>
      </c>
      <c r="C5">
        <v>132</v>
      </c>
      <c r="D5">
        <v>2</v>
      </c>
      <c r="E5">
        <v>187</v>
      </c>
      <c r="F5">
        <v>344</v>
      </c>
    </row>
    <row r="6" spans="1:6" x14ac:dyDescent="0.2">
      <c r="A6" s="8" t="s">
        <v>2035</v>
      </c>
      <c r="B6" s="9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8" t="s">
        <v>2039</v>
      </c>
      <c r="B7" s="9">
        <v>10</v>
      </c>
      <c r="C7">
        <v>66</v>
      </c>
      <c r="E7">
        <v>99</v>
      </c>
      <c r="F7">
        <v>175</v>
      </c>
    </row>
    <row r="8" spans="1:6" x14ac:dyDescent="0.2">
      <c r="A8" s="8" t="s">
        <v>2044</v>
      </c>
      <c r="B8" s="9">
        <v>2</v>
      </c>
      <c r="C8">
        <v>28</v>
      </c>
      <c r="D8">
        <v>2</v>
      </c>
      <c r="E8">
        <v>64</v>
      </c>
      <c r="F8">
        <v>96</v>
      </c>
    </row>
    <row r="9" spans="1:6" x14ac:dyDescent="0.2">
      <c r="A9" s="8" t="s">
        <v>2055</v>
      </c>
      <c r="B9" s="9">
        <v>2</v>
      </c>
      <c r="C9">
        <v>24</v>
      </c>
      <c r="D9">
        <v>1</v>
      </c>
      <c r="E9">
        <v>40</v>
      </c>
      <c r="F9">
        <v>67</v>
      </c>
    </row>
    <row r="10" spans="1:6" x14ac:dyDescent="0.2">
      <c r="A10" s="8" t="s">
        <v>2049</v>
      </c>
      <c r="B10" s="9">
        <v>1</v>
      </c>
      <c r="C10">
        <v>23</v>
      </c>
      <c r="D10">
        <v>3</v>
      </c>
      <c r="E10">
        <v>21</v>
      </c>
      <c r="F10">
        <v>48</v>
      </c>
    </row>
    <row r="11" spans="1:6" x14ac:dyDescent="0.2">
      <c r="A11" s="8" t="s">
        <v>2033</v>
      </c>
      <c r="B11" s="9">
        <v>4</v>
      </c>
      <c r="C11">
        <v>20</v>
      </c>
      <c r="E11">
        <v>22</v>
      </c>
      <c r="F11">
        <v>46</v>
      </c>
    </row>
    <row r="12" spans="1:6" x14ac:dyDescent="0.2">
      <c r="A12" s="8" t="s">
        <v>2051</v>
      </c>
      <c r="B12" s="9">
        <v>4</v>
      </c>
      <c r="C12">
        <v>11</v>
      </c>
      <c r="D12">
        <v>1</v>
      </c>
      <c r="E12">
        <v>26</v>
      </c>
      <c r="F12">
        <v>42</v>
      </c>
    </row>
    <row r="13" spans="1:6" x14ac:dyDescent="0.2">
      <c r="A13" s="8" t="s">
        <v>2053</v>
      </c>
      <c r="B13" s="9"/>
      <c r="E13">
        <v>4</v>
      </c>
      <c r="F13">
        <v>4</v>
      </c>
    </row>
    <row r="14" spans="1:6" x14ac:dyDescent="0.2">
      <c r="A14" s="8" t="s">
        <v>2068</v>
      </c>
      <c r="B14" s="9">
        <v>57</v>
      </c>
      <c r="C14">
        <v>364</v>
      </c>
      <c r="D14">
        <v>14</v>
      </c>
      <c r="E14">
        <v>565</v>
      </c>
      <c r="F14">
        <v>1000</v>
      </c>
    </row>
    <row r="17" spans="2:3" x14ac:dyDescent="0.2">
      <c r="B17" t="s">
        <v>2037</v>
      </c>
      <c r="C17" s="4">
        <f>GETPIVOTDATA("outcome",$A$3,"outcome","successful","parent category","theater")/GETPIVOTDATA("outcome",$A$3,"parent category","theater")</f>
        <v>0.54360465116279066</v>
      </c>
    </row>
    <row r="18" spans="2:3" x14ac:dyDescent="0.2">
      <c r="B18" t="s">
        <v>2113</v>
      </c>
      <c r="C18" s="4">
        <f>GETPIVOTDATA("outcome",$A$3,"outcome","successful","parent category","film &amp; video")/GETPIVOTDATA("outcome",$A$3,"parent category","film &amp; video")</f>
        <v>0.5730337078651685</v>
      </c>
    </row>
    <row r="19" spans="2:3" x14ac:dyDescent="0.2">
      <c r="B19" t="s">
        <v>2039</v>
      </c>
      <c r="C19" s="4">
        <f>GETPIVOTDATA("outcome",$A$3,"outcome","successful","parent category","music")/GETPIVOTDATA("outcome",$A$3,"parent category","music")</f>
        <v>0.56571428571428573</v>
      </c>
    </row>
    <row r="20" spans="2:3" x14ac:dyDescent="0.2">
      <c r="B20" t="s">
        <v>2114</v>
      </c>
      <c r="C20" s="4">
        <f>GETPIVOTDATA("outcome",$A$3,"outcome","successful","parent category","technology")/GETPIVOTDATA("outcome",$A$3,"parent category","technology")</f>
        <v>0.66666666666666663</v>
      </c>
    </row>
    <row r="21" spans="2:3" x14ac:dyDescent="0.2">
      <c r="B21" t="s">
        <v>2055</v>
      </c>
      <c r="C21" s="4">
        <f>GETPIVOTDATA("outcome",$A$3,"outcome","successful","parent category","publishing")/GETPIVOTDATA("outcome",$A$3,"parent category","publishing")</f>
        <v>0.59701492537313428</v>
      </c>
    </row>
    <row r="22" spans="2:3" x14ac:dyDescent="0.2">
      <c r="B22" t="s">
        <v>2049</v>
      </c>
      <c r="C22" s="4">
        <f>GETPIVOTDATA("outcome",$A$3,"outcome","successful","parent category","games")/GETPIVOTDATA("outcome",$A$3,"parent category","games")</f>
        <v>0.4375</v>
      </c>
    </row>
    <row r="23" spans="2:3" x14ac:dyDescent="0.2">
      <c r="B23" t="s">
        <v>2033</v>
      </c>
      <c r="C23" s="4">
        <f>GETPIVOTDATA("outcome",$A$3,"outcome","successful","parent category","food")/GETPIVOTDATA("outcome",$A$3,"parent category","food")</f>
        <v>0.47826086956521741</v>
      </c>
    </row>
    <row r="24" spans="2:3" x14ac:dyDescent="0.2">
      <c r="B24" t="s">
        <v>2115</v>
      </c>
      <c r="C24" s="4">
        <f>GETPIVOTDATA("outcome",$A$3,"outcome","successful","parent category","photography")/GETPIVOTDATA("outcome",$A$3,"parent category","photography")</f>
        <v>0.61904761904761907</v>
      </c>
    </row>
    <row r="25" spans="2:3" x14ac:dyDescent="0.2">
      <c r="B25" t="s">
        <v>2116</v>
      </c>
      <c r="C25" s="4">
        <f>GETPIVOTDATA("outcome",$A$3,"outcome","successful","parent category","journalism")/GETPIVOTDATA("outcome",$A$3,"parent category","journalism")</f>
        <v>1</v>
      </c>
    </row>
  </sheetData>
  <conditionalFormatting sqref="C17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6784-F723-2245-82CC-BC6151941EA0}">
  <sheetPr codeName="Sheet3"/>
  <dimension ref="A1:F20"/>
  <sheetViews>
    <sheetView workbookViewId="0">
      <selection activeCell="E25" sqref="E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8.33203125" bestFit="1" customWidth="1"/>
    <col min="8" max="8" width="5.83203125" bestFit="1" customWidth="1"/>
    <col min="9" max="10" width="9.5" bestFit="1" customWidth="1"/>
    <col min="11" max="11" width="8.83203125" bestFit="1" customWidth="1"/>
    <col min="12" max="12" width="5.83203125" bestFit="1" customWidth="1"/>
    <col min="13" max="13" width="4.1640625" bestFit="1" customWidth="1"/>
    <col min="14" max="14" width="9.5" bestFit="1" customWidth="1"/>
    <col min="15" max="15" width="11.33203125" bestFit="1" customWidth="1"/>
    <col min="16" max="16" width="12" bestFit="1" customWidth="1"/>
    <col min="17" max="17" width="14.5" bestFit="1" customWidth="1"/>
    <col min="18" max="18" width="8.33203125" bestFit="1" customWidth="1"/>
    <col min="19" max="19" width="5.83203125" bestFit="1" customWidth="1"/>
    <col min="20" max="20" width="9.5" bestFit="1" customWidth="1"/>
    <col min="21" max="21" width="10.6640625" bestFit="1" customWidth="1"/>
    <col min="22" max="22" width="13.6640625" bestFit="1" customWidth="1"/>
    <col min="23" max="23" width="5.83203125" bestFit="1" customWidth="1"/>
    <col min="24" max="24" width="4.1640625" bestFit="1" customWidth="1"/>
    <col min="25" max="25" width="9.5" bestFit="1" customWidth="1"/>
    <col min="26" max="26" width="16.33203125" bestFit="1" customWidth="1"/>
    <col min="27" max="27" width="11.6640625" bestFit="1" customWidth="1"/>
    <col min="28" max="28" width="5.83203125" bestFit="1" customWidth="1"/>
    <col min="29" max="29" width="4.1640625" bestFit="1" customWidth="1"/>
    <col min="30" max="30" width="9.5" bestFit="1" customWidth="1"/>
    <col min="31" max="31" width="14.1640625" bestFit="1" customWidth="1"/>
    <col min="32" max="32" width="12.33203125" bestFit="1" customWidth="1"/>
    <col min="33" max="33" width="5.83203125" bestFit="1" customWidth="1"/>
    <col min="34" max="34" width="4.1640625" bestFit="1" customWidth="1"/>
    <col min="35" max="35" width="9.5" bestFit="1" customWidth="1"/>
    <col min="36" max="36" width="14.83203125" bestFit="1" customWidth="1"/>
    <col min="37" max="37" width="9.3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1.83203125" bestFit="1" customWidth="1"/>
  </cols>
  <sheetData>
    <row r="1" spans="1:6" x14ac:dyDescent="0.2">
      <c r="A1" s="7" t="s">
        <v>6</v>
      </c>
      <c r="B1" t="s">
        <v>15</v>
      </c>
    </row>
    <row r="2" spans="1:6" x14ac:dyDescent="0.2">
      <c r="A2" s="7" t="s">
        <v>2031</v>
      </c>
      <c r="B2" t="s">
        <v>2070</v>
      </c>
    </row>
    <row r="4" spans="1:6" x14ac:dyDescent="0.2">
      <c r="A4" s="7" t="s">
        <v>2066</v>
      </c>
      <c r="B4" s="7" t="s">
        <v>2069</v>
      </c>
    </row>
    <row r="5" spans="1:6" x14ac:dyDescent="0.2">
      <c r="A5" s="7" t="s">
        <v>2067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2068</v>
      </c>
    </row>
    <row r="6" spans="1:6" x14ac:dyDescent="0.2">
      <c r="A6" s="8" t="s">
        <v>2038</v>
      </c>
      <c r="B6">
        <v>2</v>
      </c>
      <c r="C6">
        <v>9</v>
      </c>
      <c r="E6">
        <v>7</v>
      </c>
      <c r="F6">
        <v>18</v>
      </c>
    </row>
    <row r="7" spans="1:6" x14ac:dyDescent="0.2">
      <c r="A7" s="8" t="s">
        <v>2040</v>
      </c>
      <c r="C7">
        <v>2</v>
      </c>
      <c r="E7">
        <v>2</v>
      </c>
      <c r="F7">
        <v>4</v>
      </c>
    </row>
    <row r="8" spans="1:6" x14ac:dyDescent="0.2">
      <c r="A8" s="8" t="s">
        <v>2036</v>
      </c>
      <c r="C8">
        <v>1</v>
      </c>
      <c r="E8">
        <v>2</v>
      </c>
      <c r="F8">
        <v>3</v>
      </c>
    </row>
    <row r="9" spans="1:6" x14ac:dyDescent="0.2">
      <c r="A9" s="8" t="s">
        <v>2045</v>
      </c>
      <c r="E9">
        <v>3</v>
      </c>
      <c r="F9">
        <v>3</v>
      </c>
    </row>
    <row r="10" spans="1:6" x14ac:dyDescent="0.2">
      <c r="A10" s="8" t="s">
        <v>2034</v>
      </c>
      <c r="C10">
        <v>2</v>
      </c>
      <c r="F10">
        <v>2</v>
      </c>
    </row>
    <row r="11" spans="1:6" x14ac:dyDescent="0.2">
      <c r="A11" s="8" t="s">
        <v>2052</v>
      </c>
      <c r="C11">
        <v>2</v>
      </c>
      <c r="F11">
        <v>2</v>
      </c>
    </row>
    <row r="12" spans="1:6" x14ac:dyDescent="0.2">
      <c r="A12" s="8" t="s">
        <v>2056</v>
      </c>
      <c r="E12">
        <v>2</v>
      </c>
      <c r="F12">
        <v>2</v>
      </c>
    </row>
    <row r="13" spans="1:6" x14ac:dyDescent="0.2">
      <c r="A13" s="8" t="s">
        <v>2043</v>
      </c>
      <c r="E13">
        <v>2</v>
      </c>
      <c r="F13">
        <v>2</v>
      </c>
    </row>
    <row r="14" spans="1:6" x14ac:dyDescent="0.2">
      <c r="A14" s="8" t="s">
        <v>2047</v>
      </c>
      <c r="D14">
        <v>1</v>
      </c>
      <c r="E14">
        <v>1</v>
      </c>
      <c r="F14">
        <v>2</v>
      </c>
    </row>
    <row r="15" spans="1:6" x14ac:dyDescent="0.2">
      <c r="A15" s="8" t="s">
        <v>2048</v>
      </c>
      <c r="C15">
        <v>2</v>
      </c>
      <c r="F15">
        <v>2</v>
      </c>
    </row>
    <row r="16" spans="1:6" x14ac:dyDescent="0.2">
      <c r="A16" s="8" t="s">
        <v>2042</v>
      </c>
      <c r="C16">
        <v>1</v>
      </c>
      <c r="F16">
        <v>1</v>
      </c>
    </row>
    <row r="17" spans="1:6" x14ac:dyDescent="0.2">
      <c r="A17" s="8" t="s">
        <v>2061</v>
      </c>
      <c r="E17">
        <v>1</v>
      </c>
      <c r="F17">
        <v>1</v>
      </c>
    </row>
    <row r="18" spans="1:6" x14ac:dyDescent="0.2">
      <c r="A18" s="8" t="s">
        <v>2059</v>
      </c>
      <c r="E18">
        <v>1</v>
      </c>
      <c r="F18">
        <v>1</v>
      </c>
    </row>
    <row r="19" spans="1:6" x14ac:dyDescent="0.2">
      <c r="A19" s="8" t="s">
        <v>2058</v>
      </c>
      <c r="E19">
        <v>1</v>
      </c>
      <c r="F19">
        <v>1</v>
      </c>
    </row>
    <row r="20" spans="1:6" x14ac:dyDescent="0.2">
      <c r="A20" s="8" t="s">
        <v>2068</v>
      </c>
      <c r="B20">
        <v>2</v>
      </c>
      <c r="C20">
        <v>19</v>
      </c>
      <c r="D20">
        <v>1</v>
      </c>
      <c r="E20">
        <v>22</v>
      </c>
      <c r="F20">
        <v>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B44D-CAD6-3D4A-A68B-5FA5C950081D}">
  <sheetPr codeName="Sheet4"/>
  <dimension ref="A1:E18"/>
  <sheetViews>
    <sheetView zoomScale="125" workbookViewId="0">
      <selection activeCell="C32" sqref="C32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2086</v>
      </c>
      <c r="B2" t="s">
        <v>2070</v>
      </c>
    </row>
    <row r="4" spans="1:5" x14ac:dyDescent="0.2">
      <c r="A4" s="7" t="s">
        <v>2066</v>
      </c>
      <c r="B4" s="7" t="s">
        <v>2069</v>
      </c>
    </row>
    <row r="5" spans="1:5" x14ac:dyDescent="0.2">
      <c r="A5" s="7" t="s">
        <v>2067</v>
      </c>
      <c r="B5" s="9" t="s">
        <v>74</v>
      </c>
      <c r="C5" s="9" t="s">
        <v>14</v>
      </c>
      <c r="D5" s="9" t="s">
        <v>20</v>
      </c>
      <c r="E5" s="9" t="s">
        <v>2068</v>
      </c>
    </row>
    <row r="6" spans="1:5" x14ac:dyDescent="0.2">
      <c r="A6" s="11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3086-1969-134E-8AB9-0CC4709C0971}">
  <sheetPr codeName="Sheet5"/>
  <dimension ref="A1:H15"/>
  <sheetViews>
    <sheetView workbookViewId="0">
      <selection activeCell="E14" sqref="E14"/>
    </sheetView>
  </sheetViews>
  <sheetFormatPr baseColWidth="10" defaultRowHeight="16" x14ac:dyDescent="0.2"/>
  <cols>
    <col min="1" max="1" width="26.6640625" bestFit="1" customWidth="1"/>
    <col min="2" max="2" width="16.5" bestFit="1" customWidth="1"/>
    <col min="3" max="3" width="12.6640625" bestFit="1" customWidth="1"/>
    <col min="4" max="4" width="15.1640625" bestFit="1" customWidth="1"/>
    <col min="5" max="5" width="12" bestFit="1" customWidth="1"/>
    <col min="6" max="6" width="19.33203125" bestFit="1" customWidth="1"/>
    <col min="7" max="7" width="15.5" bestFit="1" customWidth="1"/>
    <col min="8" max="8" width="18.1640625" bestFit="1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SUM($B2:$D2)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COUNTIFS(Crowdfunding!$G$2:$G$1001,"successful",Crowdfunding!$D$2:$D$1001,"&gt;=1000",Crowdfunding!$D$2:$D$1001,"&lt;5000")</f>
        <v>191</v>
      </c>
      <c r="C3">
        <f>COUNTIFS(Crowdfunding!$G$2:$G$1001,"failed",Crowdfunding!$D$2:$D$1001,"&gt;=1000",Crowdfunding!$D$2:$D$1001,"&lt;5000")</f>
        <v>38</v>
      </c>
      <c r="D3">
        <f>COUNTIFS(Crowdfunding!$G$2:$G$1001,"canceled",Crowdfunding!$D$2:$D$1001,"&gt;=1000",Crowdfunding!$D$2:$D$1001,"&lt;5000")</f>
        <v>2</v>
      </c>
      <c r="E3">
        <f t="shared" ref="E3:E13" si="0">SUM($B3:$D3)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2096</v>
      </c>
      <c r="B4">
        <f>COUNTIFS(Crowdfunding!$G$2:$G$1001,"successful",Crowdfunding!$D$2:$D$1001,"&gt;=5000",Crowdfunding!$D$2:$D$1001,"&lt;10000")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COUNTIFS(Crowdfunding!$G$2:$G$1001,"successful",Crowdfunding!$D$2:$D$1001,"&gt;=10000",Crowdfunding!$D$2:$D$1001,"&lt;15000")</f>
        <v>4</v>
      </c>
      <c r="C5">
        <f>COUNTIFS(Crowdfunding!$G$2:$G$1001,"failed",Crowdfunding!$D$2:$D$1001,"&gt;=10000",Crowdfunding!$D$2:$D$1001,"&lt;15000")</f>
        <v>5</v>
      </c>
      <c r="D5">
        <f>COUNTIFS(Crowdfunding!$G$2:$G$1001,"canceled",Crowdfunding!$D$2:$D$1001,"&gt;=10000",Crowdfunding!$D$2:$D$1001,"&lt;15000")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COUNTIFS(Crowdfunding!$G$2:$G$1001,"successful",Crowdfunding!$D$2:$D$1001,"&gt;50000")</f>
        <v>114</v>
      </c>
      <c r="C13">
        <f>COUNTIFS(Crowdfunding!$G$2:$G$1001,"failed",Crowdfunding!$D$2:$D$1001,"&gt;50000")</f>
        <v>163</v>
      </c>
      <c r="D13">
        <f>COUNTIFS(Crowdfunding!$G$2:$G$1001,"canceled",Crowdfunding!$D$2:$D$1001,"&gt;50000")</f>
        <v>28</v>
      </c>
      <c r="E13" s="12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4" spans="1:8" ht="17" thickBot="1" x14ac:dyDescent="0.25">
      <c r="E14" s="13">
        <f>SUM(E2:E13)</f>
        <v>986</v>
      </c>
    </row>
    <row r="15" spans="1:8" ht="17" thickTop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9358-BDE7-4344-BFDC-77CC76DA1E4F}">
  <sheetPr codeName="Sheet6"/>
  <dimension ref="A1:L566"/>
  <sheetViews>
    <sheetView tabSelected="1" zoomScale="134" workbookViewId="0">
      <selection activeCell="B2" sqref="B2"/>
    </sheetView>
  </sheetViews>
  <sheetFormatPr baseColWidth="10" defaultRowHeight="16" x14ac:dyDescent="0.2"/>
  <cols>
    <col min="2" max="2" width="12" bestFit="1" customWidth="1"/>
    <col min="5" max="5" width="12.83203125" bestFit="1" customWidth="1"/>
  </cols>
  <sheetData>
    <row r="1" spans="1:12" x14ac:dyDescent="0.2">
      <c r="A1" t="s">
        <v>4</v>
      </c>
      <c r="B1" t="s">
        <v>2106</v>
      </c>
      <c r="D1" t="s">
        <v>4</v>
      </c>
      <c r="E1" t="s">
        <v>5</v>
      </c>
      <c r="I1" t="s">
        <v>20</v>
      </c>
      <c r="L1" t="s">
        <v>14</v>
      </c>
    </row>
    <row r="2" spans="1:12" x14ac:dyDescent="0.2">
      <c r="A2" t="s">
        <v>20</v>
      </c>
      <c r="B2">
        <v>27</v>
      </c>
      <c r="D2" t="s">
        <v>14</v>
      </c>
      <c r="E2">
        <v>0</v>
      </c>
      <c r="H2" s="9" t="s">
        <v>2107</v>
      </c>
      <c r="I2" s="6">
        <f>AVERAGE(B2:B566)</f>
        <v>851.14690265486729</v>
      </c>
      <c r="K2" s="9" t="s">
        <v>2107</v>
      </c>
      <c r="L2" s="6">
        <f>AVERAGE(E2:E365)</f>
        <v>585.61538461538464</v>
      </c>
    </row>
    <row r="3" spans="1:12" x14ac:dyDescent="0.2">
      <c r="A3" t="s">
        <v>20</v>
      </c>
      <c r="B3">
        <v>16</v>
      </c>
      <c r="D3" t="s">
        <v>14</v>
      </c>
      <c r="E3">
        <v>24</v>
      </c>
      <c r="H3" s="9" t="s">
        <v>2108</v>
      </c>
      <c r="I3">
        <f>MEDIAN(B2:B566)</f>
        <v>201</v>
      </c>
      <c r="K3" s="9" t="s">
        <v>2108</v>
      </c>
      <c r="L3" s="6">
        <f>MEDIAN(E2:E365)</f>
        <v>114.5</v>
      </c>
    </row>
    <row r="4" spans="1:12" x14ac:dyDescent="0.2">
      <c r="A4" t="s">
        <v>20</v>
      </c>
      <c r="B4">
        <v>43</v>
      </c>
      <c r="D4" t="s">
        <v>14</v>
      </c>
      <c r="E4">
        <v>53</v>
      </c>
      <c r="H4" s="9" t="s">
        <v>2112</v>
      </c>
      <c r="I4">
        <f>MIN(B2:B566)</f>
        <v>16</v>
      </c>
      <c r="K4" s="9" t="s">
        <v>2112</v>
      </c>
      <c r="L4">
        <f>MIN(E2:E365)</f>
        <v>0</v>
      </c>
    </row>
    <row r="5" spans="1:12" x14ac:dyDescent="0.2">
      <c r="A5" t="s">
        <v>20</v>
      </c>
      <c r="B5">
        <v>26</v>
      </c>
      <c r="D5" t="s">
        <v>14</v>
      </c>
      <c r="E5">
        <v>18</v>
      </c>
      <c r="H5" s="9" t="s">
        <v>2109</v>
      </c>
      <c r="I5">
        <f>MAX(B2:B566)</f>
        <v>7295</v>
      </c>
      <c r="K5" s="9" t="s">
        <v>2109</v>
      </c>
      <c r="L5">
        <f>MAX(E2:E365)</f>
        <v>6080</v>
      </c>
    </row>
    <row r="6" spans="1:12" x14ac:dyDescent="0.2">
      <c r="A6" t="s">
        <v>20</v>
      </c>
      <c r="B6">
        <v>52</v>
      </c>
      <c r="D6" t="s">
        <v>14</v>
      </c>
      <c r="E6">
        <v>44</v>
      </c>
      <c r="H6" s="9" t="s">
        <v>2110</v>
      </c>
      <c r="I6" s="6">
        <f>_xlfn.VAR.S(B2:B566)</f>
        <v>1606216.5936295739</v>
      </c>
      <c r="K6" s="9" t="s">
        <v>2110</v>
      </c>
      <c r="L6" s="6">
        <f>_xlfn.VAR.S(E2:E365)</f>
        <v>924113.45496927318</v>
      </c>
    </row>
    <row r="7" spans="1:12" x14ac:dyDescent="0.2">
      <c r="A7" t="s">
        <v>20</v>
      </c>
      <c r="B7">
        <v>48</v>
      </c>
      <c r="D7" t="s">
        <v>14</v>
      </c>
      <c r="E7">
        <v>27</v>
      </c>
      <c r="H7" s="9" t="s">
        <v>2111</v>
      </c>
      <c r="I7" s="6">
        <f>_xlfn.STDEV.S(B2:B566)</f>
        <v>1267.366006183523</v>
      </c>
      <c r="K7" s="9" t="s">
        <v>2111</v>
      </c>
      <c r="L7" s="6">
        <f>_xlfn.STDEV.S(E2:E365)</f>
        <v>961.30819978260524</v>
      </c>
    </row>
    <row r="8" spans="1:12" x14ac:dyDescent="0.2">
      <c r="A8" t="s">
        <v>20</v>
      </c>
      <c r="B8">
        <v>96</v>
      </c>
      <c r="D8" t="s">
        <v>14</v>
      </c>
      <c r="E8">
        <v>55</v>
      </c>
      <c r="I8" s="6">
        <f>SQRT(I6)</f>
        <v>1267.366006183523</v>
      </c>
      <c r="L8" s="6">
        <f>SQRT(L6)</f>
        <v>961.30819978260524</v>
      </c>
    </row>
    <row r="9" spans="1:12" x14ac:dyDescent="0.2">
      <c r="A9" t="s">
        <v>20</v>
      </c>
      <c r="B9">
        <v>80</v>
      </c>
      <c r="D9" t="s">
        <v>14</v>
      </c>
      <c r="E9">
        <v>200</v>
      </c>
    </row>
    <row r="10" spans="1:12" x14ac:dyDescent="0.2">
      <c r="A10" t="s">
        <v>20</v>
      </c>
      <c r="B10">
        <v>32</v>
      </c>
      <c r="D10" t="s">
        <v>14</v>
      </c>
      <c r="E10">
        <v>452</v>
      </c>
    </row>
    <row r="11" spans="1:12" x14ac:dyDescent="0.2">
      <c r="A11" t="s">
        <v>20</v>
      </c>
      <c r="B11">
        <v>56</v>
      </c>
      <c r="D11" t="s">
        <v>14</v>
      </c>
      <c r="E11">
        <v>674</v>
      </c>
    </row>
    <row r="12" spans="1:12" x14ac:dyDescent="0.2">
      <c r="A12" t="s">
        <v>20</v>
      </c>
      <c r="B12">
        <v>32</v>
      </c>
      <c r="D12" t="s">
        <v>14</v>
      </c>
      <c r="E12">
        <v>558</v>
      </c>
    </row>
    <row r="13" spans="1:12" x14ac:dyDescent="0.2">
      <c r="A13" t="s">
        <v>20</v>
      </c>
      <c r="B13">
        <v>55</v>
      </c>
      <c r="D13" t="s">
        <v>14</v>
      </c>
      <c r="E13">
        <v>15</v>
      </c>
    </row>
    <row r="14" spans="1:12" x14ac:dyDescent="0.2">
      <c r="A14" t="s">
        <v>20</v>
      </c>
      <c r="B14">
        <v>110</v>
      </c>
      <c r="D14" t="s">
        <v>14</v>
      </c>
      <c r="E14">
        <v>2307</v>
      </c>
    </row>
    <row r="15" spans="1:12" x14ac:dyDescent="0.2">
      <c r="A15" t="s">
        <v>20</v>
      </c>
      <c r="B15">
        <v>34</v>
      </c>
      <c r="D15" t="s">
        <v>14</v>
      </c>
      <c r="E15">
        <v>88</v>
      </c>
    </row>
    <row r="16" spans="1:12" x14ac:dyDescent="0.2">
      <c r="A16" t="s">
        <v>20</v>
      </c>
      <c r="B16">
        <v>89</v>
      </c>
      <c r="D16" t="s">
        <v>14</v>
      </c>
      <c r="E16">
        <v>48</v>
      </c>
    </row>
    <row r="17" spans="1:5" x14ac:dyDescent="0.2">
      <c r="A17" t="s">
        <v>20</v>
      </c>
      <c r="B17">
        <v>128</v>
      </c>
      <c r="D17" t="s">
        <v>14</v>
      </c>
      <c r="E17">
        <v>1</v>
      </c>
    </row>
    <row r="18" spans="1:5" x14ac:dyDescent="0.2">
      <c r="A18" t="s">
        <v>20</v>
      </c>
      <c r="B18">
        <v>85</v>
      </c>
      <c r="D18" t="s">
        <v>14</v>
      </c>
      <c r="E18">
        <v>1467</v>
      </c>
    </row>
    <row r="19" spans="1:5" x14ac:dyDescent="0.2">
      <c r="A19" t="s">
        <v>20</v>
      </c>
      <c r="B19">
        <v>42</v>
      </c>
      <c r="D19" t="s">
        <v>14</v>
      </c>
      <c r="E19">
        <v>75</v>
      </c>
    </row>
    <row r="20" spans="1:5" x14ac:dyDescent="0.2">
      <c r="A20" t="s">
        <v>20</v>
      </c>
      <c r="B20">
        <v>53</v>
      </c>
      <c r="D20" t="s">
        <v>14</v>
      </c>
      <c r="E20">
        <v>120</v>
      </c>
    </row>
    <row r="21" spans="1:5" x14ac:dyDescent="0.2">
      <c r="A21" t="s">
        <v>20</v>
      </c>
      <c r="B21">
        <v>84</v>
      </c>
      <c r="D21" t="s">
        <v>14</v>
      </c>
      <c r="E21">
        <v>2253</v>
      </c>
    </row>
    <row r="22" spans="1:5" x14ac:dyDescent="0.2">
      <c r="A22" t="s">
        <v>20</v>
      </c>
      <c r="B22">
        <v>54</v>
      </c>
      <c r="D22" t="s">
        <v>14</v>
      </c>
      <c r="E22">
        <v>5</v>
      </c>
    </row>
    <row r="23" spans="1:5" x14ac:dyDescent="0.2">
      <c r="A23" t="s">
        <v>20</v>
      </c>
      <c r="B23">
        <v>40</v>
      </c>
      <c r="D23" t="s">
        <v>14</v>
      </c>
      <c r="E23">
        <v>38</v>
      </c>
    </row>
    <row r="24" spans="1:5" x14ac:dyDescent="0.2">
      <c r="A24" t="s">
        <v>20</v>
      </c>
      <c r="B24">
        <v>50</v>
      </c>
      <c r="D24" t="s">
        <v>14</v>
      </c>
      <c r="E24">
        <v>12</v>
      </c>
    </row>
    <row r="25" spans="1:5" x14ac:dyDescent="0.2">
      <c r="A25" t="s">
        <v>20</v>
      </c>
      <c r="B25">
        <v>133</v>
      </c>
      <c r="D25" t="s">
        <v>14</v>
      </c>
      <c r="E25">
        <v>1684</v>
      </c>
    </row>
    <row r="26" spans="1:5" x14ac:dyDescent="0.2">
      <c r="A26" t="s">
        <v>20</v>
      </c>
      <c r="B26">
        <v>92</v>
      </c>
      <c r="D26" t="s">
        <v>14</v>
      </c>
      <c r="E26">
        <v>56</v>
      </c>
    </row>
    <row r="27" spans="1:5" x14ac:dyDescent="0.2">
      <c r="A27" t="s">
        <v>20</v>
      </c>
      <c r="B27">
        <v>41</v>
      </c>
      <c r="D27" t="s">
        <v>14</v>
      </c>
      <c r="E27">
        <v>838</v>
      </c>
    </row>
    <row r="28" spans="1:5" x14ac:dyDescent="0.2">
      <c r="A28" t="s">
        <v>20</v>
      </c>
      <c r="B28">
        <v>43</v>
      </c>
      <c r="D28" t="s">
        <v>14</v>
      </c>
      <c r="E28">
        <v>1000</v>
      </c>
    </row>
    <row r="29" spans="1:5" x14ac:dyDescent="0.2">
      <c r="A29" t="s">
        <v>20</v>
      </c>
      <c r="B29">
        <v>50</v>
      </c>
      <c r="D29" t="s">
        <v>14</v>
      </c>
      <c r="E29">
        <v>1482</v>
      </c>
    </row>
    <row r="30" spans="1:5" x14ac:dyDescent="0.2">
      <c r="A30" t="s">
        <v>20</v>
      </c>
      <c r="B30">
        <v>144</v>
      </c>
      <c r="D30" t="s">
        <v>14</v>
      </c>
      <c r="E30">
        <v>106</v>
      </c>
    </row>
    <row r="31" spans="1:5" x14ac:dyDescent="0.2">
      <c r="A31" t="s">
        <v>20</v>
      </c>
      <c r="B31">
        <v>41</v>
      </c>
      <c r="D31" t="s">
        <v>14</v>
      </c>
      <c r="E31">
        <v>679</v>
      </c>
    </row>
    <row r="32" spans="1:5" x14ac:dyDescent="0.2">
      <c r="A32" t="s">
        <v>20</v>
      </c>
      <c r="B32">
        <v>106</v>
      </c>
      <c r="D32" t="s">
        <v>14</v>
      </c>
      <c r="E32">
        <v>1220</v>
      </c>
    </row>
    <row r="33" spans="1:5" x14ac:dyDescent="0.2">
      <c r="A33" t="s">
        <v>20</v>
      </c>
      <c r="B33">
        <v>50</v>
      </c>
      <c r="D33" t="s">
        <v>14</v>
      </c>
      <c r="E33">
        <v>1</v>
      </c>
    </row>
    <row r="34" spans="1:5" x14ac:dyDescent="0.2">
      <c r="A34" t="s">
        <v>20</v>
      </c>
      <c r="B34">
        <v>85</v>
      </c>
      <c r="D34" t="s">
        <v>14</v>
      </c>
      <c r="E34">
        <v>37</v>
      </c>
    </row>
    <row r="35" spans="1:5" x14ac:dyDescent="0.2">
      <c r="A35" t="s">
        <v>20</v>
      </c>
      <c r="B35">
        <v>144</v>
      </c>
      <c r="D35" t="s">
        <v>14</v>
      </c>
      <c r="E35">
        <v>60</v>
      </c>
    </row>
    <row r="36" spans="1:5" x14ac:dyDescent="0.2">
      <c r="A36" t="s">
        <v>20</v>
      </c>
      <c r="B36">
        <v>180</v>
      </c>
      <c r="D36" t="s">
        <v>14</v>
      </c>
      <c r="E36">
        <v>296</v>
      </c>
    </row>
    <row r="37" spans="1:5" x14ac:dyDescent="0.2">
      <c r="A37" t="s">
        <v>20</v>
      </c>
      <c r="B37">
        <v>65</v>
      </c>
      <c r="D37" t="s">
        <v>14</v>
      </c>
      <c r="E37">
        <v>3304</v>
      </c>
    </row>
    <row r="38" spans="1:5" x14ac:dyDescent="0.2">
      <c r="A38" t="s">
        <v>20</v>
      </c>
      <c r="B38">
        <v>72</v>
      </c>
      <c r="D38" t="s">
        <v>14</v>
      </c>
      <c r="E38">
        <v>73</v>
      </c>
    </row>
    <row r="39" spans="1:5" x14ac:dyDescent="0.2">
      <c r="A39" t="s">
        <v>20</v>
      </c>
      <c r="B39">
        <v>48</v>
      </c>
      <c r="D39" t="s">
        <v>14</v>
      </c>
      <c r="E39">
        <v>3387</v>
      </c>
    </row>
    <row r="40" spans="1:5" x14ac:dyDescent="0.2">
      <c r="A40" t="s">
        <v>20</v>
      </c>
      <c r="B40">
        <v>85</v>
      </c>
      <c r="D40" t="s">
        <v>14</v>
      </c>
      <c r="E40">
        <v>662</v>
      </c>
    </row>
    <row r="41" spans="1:5" x14ac:dyDescent="0.2">
      <c r="A41" t="s">
        <v>20</v>
      </c>
      <c r="B41">
        <v>107</v>
      </c>
      <c r="D41" t="s">
        <v>14</v>
      </c>
      <c r="E41">
        <v>774</v>
      </c>
    </row>
    <row r="42" spans="1:5" x14ac:dyDescent="0.2">
      <c r="A42" t="s">
        <v>20</v>
      </c>
      <c r="B42">
        <v>48</v>
      </c>
      <c r="D42" t="s">
        <v>14</v>
      </c>
      <c r="E42">
        <v>672</v>
      </c>
    </row>
    <row r="43" spans="1:5" x14ac:dyDescent="0.2">
      <c r="A43" t="s">
        <v>20</v>
      </c>
      <c r="B43">
        <v>217</v>
      </c>
      <c r="D43" t="s">
        <v>14</v>
      </c>
      <c r="E43">
        <v>940</v>
      </c>
    </row>
    <row r="44" spans="1:5" x14ac:dyDescent="0.2">
      <c r="A44" t="s">
        <v>20</v>
      </c>
      <c r="B44">
        <v>164</v>
      </c>
      <c r="D44" t="s">
        <v>14</v>
      </c>
      <c r="E44">
        <v>117</v>
      </c>
    </row>
    <row r="45" spans="1:5" x14ac:dyDescent="0.2">
      <c r="A45" t="s">
        <v>20</v>
      </c>
      <c r="B45">
        <v>53</v>
      </c>
      <c r="D45" t="s">
        <v>14</v>
      </c>
      <c r="E45">
        <v>115</v>
      </c>
    </row>
    <row r="46" spans="1:5" x14ac:dyDescent="0.2">
      <c r="A46" t="s">
        <v>20</v>
      </c>
      <c r="B46">
        <v>80</v>
      </c>
      <c r="D46" t="s">
        <v>14</v>
      </c>
      <c r="E46">
        <v>326</v>
      </c>
    </row>
    <row r="47" spans="1:5" x14ac:dyDescent="0.2">
      <c r="A47" t="s">
        <v>20</v>
      </c>
      <c r="B47">
        <v>114</v>
      </c>
      <c r="D47" t="s">
        <v>14</v>
      </c>
      <c r="E47">
        <v>1</v>
      </c>
    </row>
    <row r="48" spans="1:5" x14ac:dyDescent="0.2">
      <c r="A48" t="s">
        <v>20</v>
      </c>
      <c r="B48">
        <v>92</v>
      </c>
      <c r="D48" t="s">
        <v>14</v>
      </c>
      <c r="E48">
        <v>1467</v>
      </c>
    </row>
    <row r="49" spans="1:5" x14ac:dyDescent="0.2">
      <c r="A49" t="s">
        <v>20</v>
      </c>
      <c r="B49">
        <v>62</v>
      </c>
      <c r="D49" t="s">
        <v>14</v>
      </c>
      <c r="E49">
        <v>5681</v>
      </c>
    </row>
    <row r="50" spans="1:5" x14ac:dyDescent="0.2">
      <c r="A50" t="s">
        <v>20</v>
      </c>
      <c r="B50">
        <v>86</v>
      </c>
      <c r="D50" t="s">
        <v>14</v>
      </c>
      <c r="E50">
        <v>1059</v>
      </c>
    </row>
    <row r="51" spans="1:5" x14ac:dyDescent="0.2">
      <c r="A51" t="s">
        <v>20</v>
      </c>
      <c r="B51">
        <v>211</v>
      </c>
      <c r="D51" t="s">
        <v>14</v>
      </c>
      <c r="E51">
        <v>1194</v>
      </c>
    </row>
    <row r="52" spans="1:5" x14ac:dyDescent="0.2">
      <c r="A52" t="s">
        <v>20</v>
      </c>
      <c r="B52">
        <v>82</v>
      </c>
      <c r="D52" t="s">
        <v>14</v>
      </c>
      <c r="E52">
        <v>30</v>
      </c>
    </row>
    <row r="53" spans="1:5" x14ac:dyDescent="0.2">
      <c r="A53" t="s">
        <v>20</v>
      </c>
      <c r="B53">
        <v>107</v>
      </c>
      <c r="D53" t="s">
        <v>14</v>
      </c>
      <c r="E53">
        <v>75</v>
      </c>
    </row>
    <row r="54" spans="1:5" x14ac:dyDescent="0.2">
      <c r="A54" t="s">
        <v>20</v>
      </c>
      <c r="B54">
        <v>100</v>
      </c>
      <c r="D54" t="s">
        <v>14</v>
      </c>
      <c r="E54">
        <v>955</v>
      </c>
    </row>
    <row r="55" spans="1:5" x14ac:dyDescent="0.2">
      <c r="A55" t="s">
        <v>20</v>
      </c>
      <c r="B55">
        <v>102</v>
      </c>
      <c r="D55" t="s">
        <v>14</v>
      </c>
      <c r="E55">
        <v>67</v>
      </c>
    </row>
    <row r="56" spans="1:5" x14ac:dyDescent="0.2">
      <c r="A56" t="s">
        <v>20</v>
      </c>
      <c r="B56">
        <v>201</v>
      </c>
      <c r="D56" t="s">
        <v>14</v>
      </c>
      <c r="E56">
        <v>5</v>
      </c>
    </row>
    <row r="57" spans="1:5" x14ac:dyDescent="0.2">
      <c r="A57" t="s">
        <v>20</v>
      </c>
      <c r="B57">
        <v>59</v>
      </c>
      <c r="D57" t="s">
        <v>14</v>
      </c>
      <c r="E57">
        <v>26</v>
      </c>
    </row>
    <row r="58" spans="1:5" x14ac:dyDescent="0.2">
      <c r="A58" t="s">
        <v>20</v>
      </c>
      <c r="B58">
        <v>87</v>
      </c>
      <c r="D58" t="s">
        <v>14</v>
      </c>
      <c r="E58">
        <v>1130</v>
      </c>
    </row>
    <row r="59" spans="1:5" x14ac:dyDescent="0.2">
      <c r="A59" t="s">
        <v>20</v>
      </c>
      <c r="B59">
        <v>89</v>
      </c>
      <c r="D59" t="s">
        <v>14</v>
      </c>
      <c r="E59">
        <v>782</v>
      </c>
    </row>
    <row r="60" spans="1:5" x14ac:dyDescent="0.2">
      <c r="A60" t="s">
        <v>20</v>
      </c>
      <c r="B60">
        <v>235</v>
      </c>
      <c r="D60" t="s">
        <v>14</v>
      </c>
      <c r="E60">
        <v>210</v>
      </c>
    </row>
    <row r="61" spans="1:5" x14ac:dyDescent="0.2">
      <c r="A61" t="s">
        <v>20</v>
      </c>
      <c r="B61">
        <v>102</v>
      </c>
      <c r="D61" t="s">
        <v>14</v>
      </c>
      <c r="E61">
        <v>136</v>
      </c>
    </row>
    <row r="62" spans="1:5" x14ac:dyDescent="0.2">
      <c r="A62" t="s">
        <v>20</v>
      </c>
      <c r="B62">
        <v>67</v>
      </c>
      <c r="D62" t="s">
        <v>14</v>
      </c>
      <c r="E62">
        <v>86</v>
      </c>
    </row>
    <row r="63" spans="1:5" x14ac:dyDescent="0.2">
      <c r="A63" t="s">
        <v>20</v>
      </c>
      <c r="B63">
        <v>254</v>
      </c>
      <c r="D63" t="s">
        <v>14</v>
      </c>
      <c r="E63">
        <v>19</v>
      </c>
    </row>
    <row r="64" spans="1:5" x14ac:dyDescent="0.2">
      <c r="A64" t="s">
        <v>20</v>
      </c>
      <c r="B64">
        <v>125</v>
      </c>
      <c r="D64" t="s">
        <v>14</v>
      </c>
      <c r="E64">
        <v>886</v>
      </c>
    </row>
    <row r="65" spans="1:5" x14ac:dyDescent="0.2">
      <c r="A65" t="s">
        <v>20</v>
      </c>
      <c r="B65">
        <v>160</v>
      </c>
      <c r="D65" t="s">
        <v>14</v>
      </c>
      <c r="E65">
        <v>35</v>
      </c>
    </row>
    <row r="66" spans="1:5" x14ac:dyDescent="0.2">
      <c r="A66" t="s">
        <v>20</v>
      </c>
      <c r="B66">
        <v>121</v>
      </c>
      <c r="D66" t="s">
        <v>14</v>
      </c>
      <c r="E66">
        <v>24</v>
      </c>
    </row>
    <row r="67" spans="1:5" x14ac:dyDescent="0.2">
      <c r="A67" t="s">
        <v>20</v>
      </c>
      <c r="B67">
        <v>94</v>
      </c>
      <c r="D67" t="s">
        <v>14</v>
      </c>
      <c r="E67">
        <v>86</v>
      </c>
    </row>
    <row r="68" spans="1:5" x14ac:dyDescent="0.2">
      <c r="A68" t="s">
        <v>20</v>
      </c>
      <c r="B68">
        <v>71</v>
      </c>
      <c r="D68" t="s">
        <v>14</v>
      </c>
      <c r="E68">
        <v>243</v>
      </c>
    </row>
    <row r="69" spans="1:5" x14ac:dyDescent="0.2">
      <c r="A69" t="s">
        <v>20</v>
      </c>
      <c r="B69">
        <v>76</v>
      </c>
      <c r="D69" t="s">
        <v>14</v>
      </c>
      <c r="E69">
        <v>65</v>
      </c>
    </row>
    <row r="70" spans="1:5" x14ac:dyDescent="0.2">
      <c r="A70" t="s">
        <v>20</v>
      </c>
      <c r="B70">
        <v>64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233</v>
      </c>
      <c r="D72" t="s">
        <v>14</v>
      </c>
      <c r="E72">
        <v>13</v>
      </c>
    </row>
    <row r="73" spans="1:5" x14ac:dyDescent="0.2">
      <c r="A73" t="s">
        <v>20</v>
      </c>
      <c r="B73">
        <v>85</v>
      </c>
      <c r="D73" t="s">
        <v>14</v>
      </c>
      <c r="E73">
        <v>1</v>
      </c>
    </row>
    <row r="74" spans="1:5" x14ac:dyDescent="0.2">
      <c r="A74" t="s">
        <v>20</v>
      </c>
      <c r="B74">
        <v>78</v>
      </c>
      <c r="D74" t="s">
        <v>14</v>
      </c>
      <c r="E74">
        <v>40</v>
      </c>
    </row>
    <row r="75" spans="1:5" x14ac:dyDescent="0.2">
      <c r="A75" t="s">
        <v>20</v>
      </c>
      <c r="B75">
        <v>138</v>
      </c>
      <c r="D75" t="s">
        <v>14</v>
      </c>
      <c r="E75">
        <v>226</v>
      </c>
    </row>
    <row r="76" spans="1:5" x14ac:dyDescent="0.2">
      <c r="A76" t="s">
        <v>20</v>
      </c>
      <c r="B76">
        <v>130</v>
      </c>
      <c r="D76" t="s">
        <v>14</v>
      </c>
      <c r="E76">
        <v>1625</v>
      </c>
    </row>
    <row r="77" spans="1:5" x14ac:dyDescent="0.2">
      <c r="A77" t="s">
        <v>20</v>
      </c>
      <c r="B77">
        <v>65</v>
      </c>
      <c r="D77" t="s">
        <v>14</v>
      </c>
      <c r="E77">
        <v>143</v>
      </c>
    </row>
    <row r="78" spans="1:5" x14ac:dyDescent="0.2">
      <c r="A78" t="s">
        <v>20</v>
      </c>
      <c r="B78">
        <v>78</v>
      </c>
      <c r="D78" t="s">
        <v>14</v>
      </c>
      <c r="E78">
        <v>934</v>
      </c>
    </row>
    <row r="79" spans="1:5" x14ac:dyDescent="0.2">
      <c r="A79" t="s">
        <v>20</v>
      </c>
      <c r="B79">
        <v>155</v>
      </c>
      <c r="D79" t="s">
        <v>14</v>
      </c>
      <c r="E79">
        <v>17</v>
      </c>
    </row>
    <row r="80" spans="1:5" x14ac:dyDescent="0.2">
      <c r="A80" t="s">
        <v>20</v>
      </c>
      <c r="B80">
        <v>88</v>
      </c>
      <c r="D80" t="s">
        <v>14</v>
      </c>
      <c r="E80">
        <v>2179</v>
      </c>
    </row>
    <row r="81" spans="1:5" x14ac:dyDescent="0.2">
      <c r="A81" t="s">
        <v>20</v>
      </c>
      <c r="B81">
        <v>186</v>
      </c>
      <c r="D81" t="s">
        <v>14</v>
      </c>
      <c r="E81">
        <v>931</v>
      </c>
    </row>
    <row r="82" spans="1:5" x14ac:dyDescent="0.2">
      <c r="A82" t="s">
        <v>20</v>
      </c>
      <c r="B82">
        <v>218</v>
      </c>
      <c r="D82" t="s">
        <v>14</v>
      </c>
      <c r="E82">
        <v>92</v>
      </c>
    </row>
    <row r="83" spans="1:5" x14ac:dyDescent="0.2">
      <c r="A83" t="s">
        <v>20</v>
      </c>
      <c r="B83">
        <v>127</v>
      </c>
      <c r="D83" t="s">
        <v>14</v>
      </c>
      <c r="E83">
        <v>57</v>
      </c>
    </row>
    <row r="84" spans="1:5" x14ac:dyDescent="0.2">
      <c r="A84" t="s">
        <v>20</v>
      </c>
      <c r="B84">
        <v>237</v>
      </c>
      <c r="D84" t="s">
        <v>14</v>
      </c>
      <c r="E84">
        <v>41</v>
      </c>
    </row>
    <row r="85" spans="1:5" x14ac:dyDescent="0.2">
      <c r="A85" t="s">
        <v>20</v>
      </c>
      <c r="B85">
        <v>149</v>
      </c>
      <c r="D85" t="s">
        <v>14</v>
      </c>
      <c r="E85">
        <v>1</v>
      </c>
    </row>
    <row r="86" spans="1:5" x14ac:dyDescent="0.2">
      <c r="A86" t="s">
        <v>20</v>
      </c>
      <c r="B86">
        <v>70</v>
      </c>
      <c r="D86" t="s">
        <v>14</v>
      </c>
      <c r="E86">
        <v>101</v>
      </c>
    </row>
    <row r="87" spans="1:5" x14ac:dyDescent="0.2">
      <c r="A87" t="s">
        <v>20</v>
      </c>
      <c r="B87">
        <v>69</v>
      </c>
      <c r="D87" t="s">
        <v>14</v>
      </c>
      <c r="E87">
        <v>1335</v>
      </c>
    </row>
    <row r="88" spans="1:5" x14ac:dyDescent="0.2">
      <c r="A88" t="s">
        <v>20</v>
      </c>
      <c r="B88">
        <v>225</v>
      </c>
      <c r="D88" t="s">
        <v>14</v>
      </c>
      <c r="E88">
        <v>15</v>
      </c>
    </row>
    <row r="89" spans="1:5" x14ac:dyDescent="0.2">
      <c r="A89" t="s">
        <v>20</v>
      </c>
      <c r="B89">
        <v>83</v>
      </c>
      <c r="D89" t="s">
        <v>14</v>
      </c>
      <c r="E89">
        <v>454</v>
      </c>
    </row>
    <row r="90" spans="1:5" x14ac:dyDescent="0.2">
      <c r="A90" t="s">
        <v>20</v>
      </c>
      <c r="B90">
        <v>300</v>
      </c>
      <c r="D90" t="s">
        <v>14</v>
      </c>
      <c r="E90">
        <v>3182</v>
      </c>
    </row>
    <row r="91" spans="1:5" x14ac:dyDescent="0.2">
      <c r="A91" t="s">
        <v>20</v>
      </c>
      <c r="B91">
        <v>288</v>
      </c>
      <c r="D91" t="s">
        <v>14</v>
      </c>
      <c r="E91">
        <v>15</v>
      </c>
    </row>
    <row r="92" spans="1:5" x14ac:dyDescent="0.2">
      <c r="A92" t="s">
        <v>20</v>
      </c>
      <c r="B92">
        <v>80</v>
      </c>
      <c r="D92" t="s">
        <v>14</v>
      </c>
      <c r="E92">
        <v>133</v>
      </c>
    </row>
    <row r="93" spans="1:5" x14ac:dyDescent="0.2">
      <c r="A93" t="s">
        <v>20</v>
      </c>
      <c r="B93">
        <v>110</v>
      </c>
      <c r="D93" t="s">
        <v>14</v>
      </c>
      <c r="E93">
        <v>2062</v>
      </c>
    </row>
    <row r="94" spans="1:5" x14ac:dyDescent="0.2">
      <c r="A94" t="s">
        <v>20</v>
      </c>
      <c r="B94">
        <v>68</v>
      </c>
      <c r="D94" t="s">
        <v>14</v>
      </c>
      <c r="E94">
        <v>29</v>
      </c>
    </row>
    <row r="95" spans="1:5" x14ac:dyDescent="0.2">
      <c r="A95" t="s">
        <v>20</v>
      </c>
      <c r="B95">
        <v>69</v>
      </c>
      <c r="D95" t="s">
        <v>14</v>
      </c>
      <c r="E95">
        <v>132</v>
      </c>
    </row>
    <row r="96" spans="1:5" x14ac:dyDescent="0.2">
      <c r="A96" t="s">
        <v>20</v>
      </c>
      <c r="B96">
        <v>84</v>
      </c>
      <c r="D96" t="s">
        <v>14</v>
      </c>
      <c r="E96">
        <v>137</v>
      </c>
    </row>
    <row r="97" spans="1:5" x14ac:dyDescent="0.2">
      <c r="A97" t="s">
        <v>20</v>
      </c>
      <c r="B97">
        <v>165</v>
      </c>
      <c r="D97" t="s">
        <v>14</v>
      </c>
      <c r="E97">
        <v>908</v>
      </c>
    </row>
    <row r="98" spans="1:5" x14ac:dyDescent="0.2">
      <c r="A98" t="s">
        <v>20</v>
      </c>
      <c r="B98">
        <v>80</v>
      </c>
      <c r="D98" t="s">
        <v>14</v>
      </c>
      <c r="E98">
        <v>10</v>
      </c>
    </row>
    <row r="99" spans="1:5" x14ac:dyDescent="0.2">
      <c r="A99" t="s">
        <v>20</v>
      </c>
      <c r="B99">
        <v>92</v>
      </c>
      <c r="D99" t="s">
        <v>14</v>
      </c>
      <c r="E99">
        <v>1910</v>
      </c>
    </row>
    <row r="100" spans="1:5" x14ac:dyDescent="0.2">
      <c r="A100" t="s">
        <v>20</v>
      </c>
      <c r="B100">
        <v>300</v>
      </c>
      <c r="D100" t="s">
        <v>14</v>
      </c>
      <c r="E100">
        <v>38</v>
      </c>
    </row>
    <row r="101" spans="1:5" x14ac:dyDescent="0.2">
      <c r="A101" t="s">
        <v>20</v>
      </c>
      <c r="B101">
        <v>126</v>
      </c>
      <c r="D101" t="s">
        <v>14</v>
      </c>
      <c r="E101">
        <v>104</v>
      </c>
    </row>
    <row r="102" spans="1:5" x14ac:dyDescent="0.2">
      <c r="A102" t="s">
        <v>20</v>
      </c>
      <c r="B102">
        <v>222</v>
      </c>
      <c r="D102" t="s">
        <v>14</v>
      </c>
      <c r="E102">
        <v>49</v>
      </c>
    </row>
    <row r="103" spans="1:5" x14ac:dyDescent="0.2">
      <c r="A103" t="s">
        <v>20</v>
      </c>
      <c r="B103">
        <v>81</v>
      </c>
      <c r="D103" t="s">
        <v>14</v>
      </c>
      <c r="E103">
        <v>1</v>
      </c>
    </row>
    <row r="104" spans="1:5" x14ac:dyDescent="0.2">
      <c r="A104" t="s">
        <v>20</v>
      </c>
      <c r="B104">
        <v>148</v>
      </c>
      <c r="D104" t="s">
        <v>14</v>
      </c>
      <c r="E104">
        <v>245</v>
      </c>
    </row>
    <row r="105" spans="1:5" x14ac:dyDescent="0.2">
      <c r="A105" t="s">
        <v>20</v>
      </c>
      <c r="B105">
        <v>85</v>
      </c>
      <c r="D105" t="s">
        <v>14</v>
      </c>
      <c r="E105">
        <v>32</v>
      </c>
    </row>
    <row r="106" spans="1:5" x14ac:dyDescent="0.2">
      <c r="A106" t="s">
        <v>20</v>
      </c>
      <c r="B106">
        <v>183</v>
      </c>
      <c r="D106" t="s">
        <v>14</v>
      </c>
      <c r="E106">
        <v>7</v>
      </c>
    </row>
    <row r="107" spans="1:5" x14ac:dyDescent="0.2">
      <c r="A107" t="s">
        <v>20</v>
      </c>
      <c r="B107">
        <v>126</v>
      </c>
      <c r="D107" t="s">
        <v>14</v>
      </c>
      <c r="E107">
        <v>803</v>
      </c>
    </row>
    <row r="108" spans="1:5" x14ac:dyDescent="0.2">
      <c r="A108" t="s">
        <v>20</v>
      </c>
      <c r="B108">
        <v>139</v>
      </c>
      <c r="D108" t="s">
        <v>14</v>
      </c>
      <c r="E108">
        <v>16</v>
      </c>
    </row>
    <row r="109" spans="1:5" x14ac:dyDescent="0.2">
      <c r="A109" t="s">
        <v>20</v>
      </c>
      <c r="B109">
        <v>112</v>
      </c>
      <c r="D109" t="s">
        <v>14</v>
      </c>
      <c r="E109">
        <v>31</v>
      </c>
    </row>
    <row r="110" spans="1:5" x14ac:dyDescent="0.2">
      <c r="A110" t="s">
        <v>20</v>
      </c>
      <c r="B110">
        <v>193</v>
      </c>
      <c r="D110" t="s">
        <v>14</v>
      </c>
      <c r="E110">
        <v>108</v>
      </c>
    </row>
    <row r="111" spans="1:5" x14ac:dyDescent="0.2">
      <c r="A111" t="s">
        <v>20</v>
      </c>
      <c r="B111">
        <v>103</v>
      </c>
      <c r="D111" t="s">
        <v>14</v>
      </c>
      <c r="E111">
        <v>30</v>
      </c>
    </row>
    <row r="112" spans="1:5" x14ac:dyDescent="0.2">
      <c r="A112" t="s">
        <v>20</v>
      </c>
      <c r="B112">
        <v>114</v>
      </c>
      <c r="D112" t="s">
        <v>14</v>
      </c>
      <c r="E112">
        <v>17</v>
      </c>
    </row>
    <row r="113" spans="1:5" x14ac:dyDescent="0.2">
      <c r="A113" t="s">
        <v>20</v>
      </c>
      <c r="B113">
        <v>198</v>
      </c>
      <c r="D113" t="s">
        <v>14</v>
      </c>
      <c r="E113">
        <v>80</v>
      </c>
    </row>
    <row r="114" spans="1:5" x14ac:dyDescent="0.2">
      <c r="A114" t="s">
        <v>20</v>
      </c>
      <c r="B114">
        <v>190</v>
      </c>
      <c r="D114" t="s">
        <v>14</v>
      </c>
      <c r="E114">
        <v>2468</v>
      </c>
    </row>
    <row r="115" spans="1:5" x14ac:dyDescent="0.2">
      <c r="A115" t="s">
        <v>20</v>
      </c>
      <c r="B115">
        <v>82</v>
      </c>
      <c r="D115" t="s">
        <v>14</v>
      </c>
      <c r="E115">
        <v>26</v>
      </c>
    </row>
    <row r="116" spans="1:5" x14ac:dyDescent="0.2">
      <c r="A116" t="s">
        <v>20</v>
      </c>
      <c r="B116">
        <v>149</v>
      </c>
      <c r="D116" t="s">
        <v>14</v>
      </c>
      <c r="E116">
        <v>73</v>
      </c>
    </row>
    <row r="117" spans="1:5" x14ac:dyDescent="0.2">
      <c r="A117" t="s">
        <v>20</v>
      </c>
      <c r="B117">
        <v>107</v>
      </c>
      <c r="D117" t="s">
        <v>14</v>
      </c>
      <c r="E117">
        <v>128</v>
      </c>
    </row>
    <row r="118" spans="1:5" x14ac:dyDescent="0.2">
      <c r="A118" t="s">
        <v>20</v>
      </c>
      <c r="B118">
        <v>147</v>
      </c>
      <c r="D118" t="s">
        <v>14</v>
      </c>
      <c r="E118">
        <v>33</v>
      </c>
    </row>
    <row r="119" spans="1:5" x14ac:dyDescent="0.2">
      <c r="A119" t="s">
        <v>20</v>
      </c>
      <c r="B119">
        <v>76</v>
      </c>
      <c r="D119" t="s">
        <v>14</v>
      </c>
      <c r="E119">
        <v>1072</v>
      </c>
    </row>
    <row r="120" spans="1:5" x14ac:dyDescent="0.2">
      <c r="A120" t="s">
        <v>20</v>
      </c>
      <c r="B120">
        <v>110</v>
      </c>
      <c r="D120" t="s">
        <v>14</v>
      </c>
      <c r="E120">
        <v>393</v>
      </c>
    </row>
    <row r="121" spans="1:5" x14ac:dyDescent="0.2">
      <c r="A121" t="s">
        <v>20</v>
      </c>
      <c r="B121">
        <v>297</v>
      </c>
      <c r="D121" t="s">
        <v>14</v>
      </c>
      <c r="E121">
        <v>1257</v>
      </c>
    </row>
    <row r="122" spans="1:5" x14ac:dyDescent="0.2">
      <c r="A122" t="s">
        <v>20</v>
      </c>
      <c r="B122">
        <v>92</v>
      </c>
      <c r="D122" t="s">
        <v>14</v>
      </c>
      <c r="E122">
        <v>328</v>
      </c>
    </row>
    <row r="123" spans="1:5" x14ac:dyDescent="0.2">
      <c r="A123" t="s">
        <v>20</v>
      </c>
      <c r="B123">
        <v>139</v>
      </c>
      <c r="D123" t="s">
        <v>14</v>
      </c>
      <c r="E123">
        <v>147</v>
      </c>
    </row>
    <row r="124" spans="1:5" x14ac:dyDescent="0.2">
      <c r="A124" t="s">
        <v>20</v>
      </c>
      <c r="B124">
        <v>185</v>
      </c>
      <c r="D124" t="s">
        <v>14</v>
      </c>
      <c r="E124">
        <v>830</v>
      </c>
    </row>
    <row r="125" spans="1:5" x14ac:dyDescent="0.2">
      <c r="A125" t="s">
        <v>20</v>
      </c>
      <c r="B125">
        <v>270</v>
      </c>
      <c r="D125" t="s">
        <v>14</v>
      </c>
      <c r="E125">
        <v>331</v>
      </c>
    </row>
    <row r="126" spans="1:5" x14ac:dyDescent="0.2">
      <c r="A126" t="s">
        <v>20</v>
      </c>
      <c r="B126">
        <v>135</v>
      </c>
      <c r="D126" t="s">
        <v>14</v>
      </c>
      <c r="E126">
        <v>25</v>
      </c>
    </row>
    <row r="127" spans="1:5" x14ac:dyDescent="0.2">
      <c r="A127" t="s">
        <v>20</v>
      </c>
      <c r="B127">
        <v>211</v>
      </c>
      <c r="D127" t="s">
        <v>14</v>
      </c>
      <c r="E127">
        <v>3483</v>
      </c>
    </row>
    <row r="128" spans="1:5" x14ac:dyDescent="0.2">
      <c r="A128" t="s">
        <v>20</v>
      </c>
      <c r="B128">
        <v>132</v>
      </c>
      <c r="D128" t="s">
        <v>14</v>
      </c>
      <c r="E128">
        <v>923</v>
      </c>
    </row>
    <row r="129" spans="1:5" x14ac:dyDescent="0.2">
      <c r="A129" t="s">
        <v>20</v>
      </c>
      <c r="B129">
        <v>180</v>
      </c>
      <c r="D129" t="s">
        <v>14</v>
      </c>
      <c r="E129">
        <v>1</v>
      </c>
    </row>
    <row r="130" spans="1:5" x14ac:dyDescent="0.2">
      <c r="A130" t="s">
        <v>20</v>
      </c>
      <c r="B130">
        <v>207</v>
      </c>
      <c r="D130" t="s">
        <v>14</v>
      </c>
      <c r="E130">
        <v>33</v>
      </c>
    </row>
    <row r="131" spans="1:5" x14ac:dyDescent="0.2">
      <c r="A131" t="s">
        <v>20</v>
      </c>
      <c r="B131">
        <v>88</v>
      </c>
      <c r="D131" t="s">
        <v>14</v>
      </c>
      <c r="E131">
        <v>40</v>
      </c>
    </row>
    <row r="132" spans="1:5" x14ac:dyDescent="0.2">
      <c r="A132" t="s">
        <v>20</v>
      </c>
      <c r="B132">
        <v>275</v>
      </c>
      <c r="D132" t="s">
        <v>14</v>
      </c>
      <c r="E132">
        <v>23</v>
      </c>
    </row>
    <row r="133" spans="1:5" x14ac:dyDescent="0.2">
      <c r="A133" t="s">
        <v>20</v>
      </c>
      <c r="B133">
        <v>93</v>
      </c>
      <c r="D133" t="s">
        <v>14</v>
      </c>
      <c r="E133">
        <v>75</v>
      </c>
    </row>
    <row r="134" spans="1:5" x14ac:dyDescent="0.2">
      <c r="A134" t="s">
        <v>20</v>
      </c>
      <c r="B134">
        <v>158</v>
      </c>
      <c r="D134" t="s">
        <v>14</v>
      </c>
      <c r="E134">
        <v>2176</v>
      </c>
    </row>
    <row r="135" spans="1:5" x14ac:dyDescent="0.2">
      <c r="A135" t="s">
        <v>20</v>
      </c>
      <c r="B135">
        <v>96</v>
      </c>
      <c r="D135" t="s">
        <v>14</v>
      </c>
      <c r="E135">
        <v>441</v>
      </c>
    </row>
    <row r="136" spans="1:5" x14ac:dyDescent="0.2">
      <c r="A136" t="s">
        <v>20</v>
      </c>
      <c r="B136">
        <v>80</v>
      </c>
      <c r="D136" t="s">
        <v>14</v>
      </c>
      <c r="E136">
        <v>25</v>
      </c>
    </row>
    <row r="137" spans="1:5" x14ac:dyDescent="0.2">
      <c r="A137" t="s">
        <v>20</v>
      </c>
      <c r="B137">
        <v>92</v>
      </c>
      <c r="D137" t="s">
        <v>14</v>
      </c>
      <c r="E137">
        <v>127</v>
      </c>
    </row>
    <row r="138" spans="1:5" x14ac:dyDescent="0.2">
      <c r="A138" t="s">
        <v>20</v>
      </c>
      <c r="B138">
        <v>192</v>
      </c>
      <c r="D138" t="s">
        <v>14</v>
      </c>
      <c r="E138">
        <v>355</v>
      </c>
    </row>
    <row r="139" spans="1:5" x14ac:dyDescent="0.2">
      <c r="A139" t="s">
        <v>20</v>
      </c>
      <c r="B139">
        <v>87</v>
      </c>
      <c r="D139" t="s">
        <v>14</v>
      </c>
      <c r="E139">
        <v>44</v>
      </c>
    </row>
    <row r="140" spans="1:5" x14ac:dyDescent="0.2">
      <c r="A140" t="s">
        <v>20</v>
      </c>
      <c r="B140">
        <v>223</v>
      </c>
      <c r="D140" t="s">
        <v>14</v>
      </c>
      <c r="E140">
        <v>67</v>
      </c>
    </row>
    <row r="141" spans="1:5" x14ac:dyDescent="0.2">
      <c r="A141" t="s">
        <v>20</v>
      </c>
      <c r="B141">
        <v>86</v>
      </c>
      <c r="D141" t="s">
        <v>14</v>
      </c>
      <c r="E141">
        <v>1068</v>
      </c>
    </row>
    <row r="142" spans="1:5" x14ac:dyDescent="0.2">
      <c r="A142" t="s">
        <v>20</v>
      </c>
      <c r="B142">
        <v>126</v>
      </c>
      <c r="D142" t="s">
        <v>14</v>
      </c>
      <c r="E142">
        <v>424</v>
      </c>
    </row>
    <row r="143" spans="1:5" x14ac:dyDescent="0.2">
      <c r="A143" t="s">
        <v>20</v>
      </c>
      <c r="B143">
        <v>159</v>
      </c>
      <c r="D143" t="s">
        <v>14</v>
      </c>
      <c r="E143">
        <v>151</v>
      </c>
    </row>
    <row r="144" spans="1:5" x14ac:dyDescent="0.2">
      <c r="A144" t="s">
        <v>20</v>
      </c>
      <c r="B144">
        <v>91</v>
      </c>
      <c r="D144" t="s">
        <v>14</v>
      </c>
      <c r="E144">
        <v>1608</v>
      </c>
    </row>
    <row r="145" spans="1:5" x14ac:dyDescent="0.2">
      <c r="A145" t="s">
        <v>20</v>
      </c>
      <c r="B145">
        <v>180</v>
      </c>
      <c r="D145" t="s">
        <v>14</v>
      </c>
      <c r="E145">
        <v>941</v>
      </c>
    </row>
    <row r="146" spans="1:5" x14ac:dyDescent="0.2">
      <c r="A146" t="s">
        <v>20</v>
      </c>
      <c r="B146">
        <v>80</v>
      </c>
      <c r="D146" t="s">
        <v>14</v>
      </c>
      <c r="E146">
        <v>1</v>
      </c>
    </row>
    <row r="147" spans="1:5" x14ac:dyDescent="0.2">
      <c r="A147" t="s">
        <v>20</v>
      </c>
      <c r="B147">
        <v>87</v>
      </c>
      <c r="D147" t="s">
        <v>14</v>
      </c>
      <c r="E147">
        <v>40</v>
      </c>
    </row>
    <row r="148" spans="1:5" x14ac:dyDescent="0.2">
      <c r="A148" t="s">
        <v>20</v>
      </c>
      <c r="B148">
        <v>246</v>
      </c>
      <c r="D148" t="s">
        <v>14</v>
      </c>
      <c r="E148">
        <v>3015</v>
      </c>
    </row>
    <row r="149" spans="1:5" x14ac:dyDescent="0.2">
      <c r="A149" t="s">
        <v>20</v>
      </c>
      <c r="B149">
        <v>261</v>
      </c>
      <c r="D149" t="s">
        <v>14</v>
      </c>
      <c r="E149">
        <v>435</v>
      </c>
    </row>
    <row r="150" spans="1:5" x14ac:dyDescent="0.2">
      <c r="A150" t="s">
        <v>20</v>
      </c>
      <c r="B150">
        <v>106</v>
      </c>
      <c r="D150" t="s">
        <v>14</v>
      </c>
      <c r="E150">
        <v>714</v>
      </c>
    </row>
    <row r="151" spans="1:5" x14ac:dyDescent="0.2">
      <c r="A151" t="s">
        <v>20</v>
      </c>
      <c r="B151">
        <v>307</v>
      </c>
      <c r="D151" t="s">
        <v>14</v>
      </c>
      <c r="E151">
        <v>5497</v>
      </c>
    </row>
    <row r="152" spans="1:5" x14ac:dyDescent="0.2">
      <c r="A152" t="s">
        <v>20</v>
      </c>
      <c r="B152">
        <v>83</v>
      </c>
      <c r="D152" t="s">
        <v>14</v>
      </c>
      <c r="E152">
        <v>418</v>
      </c>
    </row>
    <row r="153" spans="1:5" x14ac:dyDescent="0.2">
      <c r="A153" t="s">
        <v>20</v>
      </c>
      <c r="B153">
        <v>191</v>
      </c>
      <c r="D153" t="s">
        <v>14</v>
      </c>
      <c r="E153">
        <v>1439</v>
      </c>
    </row>
    <row r="154" spans="1:5" x14ac:dyDescent="0.2">
      <c r="A154" t="s">
        <v>20</v>
      </c>
      <c r="B154">
        <v>156</v>
      </c>
      <c r="D154" t="s">
        <v>14</v>
      </c>
      <c r="E154">
        <v>15</v>
      </c>
    </row>
    <row r="155" spans="1:5" x14ac:dyDescent="0.2">
      <c r="A155" t="s">
        <v>20</v>
      </c>
      <c r="B155">
        <v>133</v>
      </c>
      <c r="D155" t="s">
        <v>14</v>
      </c>
      <c r="E155">
        <v>1999</v>
      </c>
    </row>
    <row r="156" spans="1:5" x14ac:dyDescent="0.2">
      <c r="A156" t="s">
        <v>20</v>
      </c>
      <c r="B156">
        <v>157</v>
      </c>
      <c r="D156" t="s">
        <v>14</v>
      </c>
      <c r="E156">
        <v>118</v>
      </c>
    </row>
    <row r="157" spans="1:5" x14ac:dyDescent="0.2">
      <c r="A157" t="s">
        <v>20</v>
      </c>
      <c r="B157">
        <v>164</v>
      </c>
      <c r="D157" t="s">
        <v>14</v>
      </c>
      <c r="E157">
        <v>162</v>
      </c>
    </row>
    <row r="158" spans="1:5" x14ac:dyDescent="0.2">
      <c r="A158" t="s">
        <v>20</v>
      </c>
      <c r="B158">
        <v>220</v>
      </c>
      <c r="D158" t="s">
        <v>14</v>
      </c>
      <c r="E158">
        <v>83</v>
      </c>
    </row>
    <row r="159" spans="1:5" x14ac:dyDescent="0.2">
      <c r="A159" t="s">
        <v>20</v>
      </c>
      <c r="B159">
        <v>88</v>
      </c>
      <c r="D159" t="s">
        <v>14</v>
      </c>
      <c r="E159">
        <v>747</v>
      </c>
    </row>
    <row r="160" spans="1:5" x14ac:dyDescent="0.2">
      <c r="A160" t="s">
        <v>20</v>
      </c>
      <c r="B160">
        <v>131</v>
      </c>
      <c r="D160" t="s">
        <v>14</v>
      </c>
      <c r="E160">
        <v>84</v>
      </c>
    </row>
    <row r="161" spans="1:5" x14ac:dyDescent="0.2">
      <c r="A161" t="s">
        <v>20</v>
      </c>
      <c r="B161">
        <v>163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85</v>
      </c>
      <c r="D163" t="s">
        <v>14</v>
      </c>
      <c r="E163">
        <v>32</v>
      </c>
    </row>
    <row r="164" spans="1:5" x14ac:dyDescent="0.2">
      <c r="A164" t="s">
        <v>20</v>
      </c>
      <c r="B164">
        <v>116</v>
      </c>
      <c r="D164" t="s">
        <v>14</v>
      </c>
      <c r="E164">
        <v>186</v>
      </c>
    </row>
    <row r="165" spans="1:5" x14ac:dyDescent="0.2">
      <c r="A165" t="s">
        <v>20</v>
      </c>
      <c r="B165">
        <v>122</v>
      </c>
      <c r="D165" t="s">
        <v>14</v>
      </c>
      <c r="E165">
        <v>605</v>
      </c>
    </row>
    <row r="166" spans="1:5" x14ac:dyDescent="0.2">
      <c r="A166" t="s">
        <v>20</v>
      </c>
      <c r="B166">
        <v>203</v>
      </c>
      <c r="D166" t="s">
        <v>14</v>
      </c>
      <c r="E166">
        <v>1</v>
      </c>
    </row>
    <row r="167" spans="1:5" x14ac:dyDescent="0.2">
      <c r="A167" t="s">
        <v>20</v>
      </c>
      <c r="B167">
        <v>88</v>
      </c>
      <c r="D167" t="s">
        <v>14</v>
      </c>
      <c r="E167">
        <v>31</v>
      </c>
    </row>
    <row r="168" spans="1:5" x14ac:dyDescent="0.2">
      <c r="A168" t="s">
        <v>20</v>
      </c>
      <c r="B168">
        <v>94</v>
      </c>
      <c r="D168" t="s">
        <v>14</v>
      </c>
      <c r="E168">
        <v>1181</v>
      </c>
    </row>
    <row r="169" spans="1:5" x14ac:dyDescent="0.2">
      <c r="A169" t="s">
        <v>20</v>
      </c>
      <c r="B169">
        <v>255</v>
      </c>
      <c r="D169" t="s">
        <v>14</v>
      </c>
      <c r="E169">
        <v>39</v>
      </c>
    </row>
    <row r="170" spans="1:5" x14ac:dyDescent="0.2">
      <c r="A170" t="s">
        <v>20</v>
      </c>
      <c r="B170">
        <v>155</v>
      </c>
      <c r="D170" t="s">
        <v>14</v>
      </c>
      <c r="E170">
        <v>46</v>
      </c>
    </row>
    <row r="171" spans="1:5" x14ac:dyDescent="0.2">
      <c r="A171" t="s">
        <v>20</v>
      </c>
      <c r="B171">
        <v>94</v>
      </c>
      <c r="D171" t="s">
        <v>14</v>
      </c>
      <c r="E171">
        <v>105</v>
      </c>
    </row>
    <row r="172" spans="1:5" x14ac:dyDescent="0.2">
      <c r="A172" t="s">
        <v>20</v>
      </c>
      <c r="B172">
        <v>95</v>
      </c>
      <c r="D172" t="s">
        <v>14</v>
      </c>
      <c r="E172">
        <v>535</v>
      </c>
    </row>
    <row r="173" spans="1:5" x14ac:dyDescent="0.2">
      <c r="A173" t="s">
        <v>20</v>
      </c>
      <c r="B173">
        <v>194</v>
      </c>
      <c r="D173" t="s">
        <v>14</v>
      </c>
      <c r="E173">
        <v>16</v>
      </c>
    </row>
    <row r="174" spans="1:5" x14ac:dyDescent="0.2">
      <c r="A174" t="s">
        <v>20</v>
      </c>
      <c r="B174">
        <v>381</v>
      </c>
      <c r="D174" t="s">
        <v>14</v>
      </c>
      <c r="E174">
        <v>575</v>
      </c>
    </row>
    <row r="175" spans="1:5" x14ac:dyDescent="0.2">
      <c r="A175" t="s">
        <v>20</v>
      </c>
      <c r="B175">
        <v>261</v>
      </c>
      <c r="D175" t="s">
        <v>14</v>
      </c>
      <c r="E175">
        <v>1120</v>
      </c>
    </row>
    <row r="176" spans="1:5" x14ac:dyDescent="0.2">
      <c r="A176" t="s">
        <v>20</v>
      </c>
      <c r="B176">
        <v>144</v>
      </c>
      <c r="D176" t="s">
        <v>14</v>
      </c>
      <c r="E176">
        <v>113</v>
      </c>
    </row>
    <row r="177" spans="1:5" x14ac:dyDescent="0.2">
      <c r="A177" t="s">
        <v>20</v>
      </c>
      <c r="B177">
        <v>192</v>
      </c>
      <c r="D177" t="s">
        <v>14</v>
      </c>
      <c r="E177">
        <v>1538</v>
      </c>
    </row>
    <row r="178" spans="1:5" x14ac:dyDescent="0.2">
      <c r="A178" t="s">
        <v>20</v>
      </c>
      <c r="B178">
        <v>132</v>
      </c>
      <c r="D178" t="s">
        <v>14</v>
      </c>
      <c r="E178">
        <v>9</v>
      </c>
    </row>
    <row r="179" spans="1:5" x14ac:dyDescent="0.2">
      <c r="A179" t="s">
        <v>20</v>
      </c>
      <c r="B179">
        <v>148</v>
      </c>
      <c r="D179" t="s">
        <v>14</v>
      </c>
      <c r="E179">
        <v>554</v>
      </c>
    </row>
    <row r="180" spans="1:5" x14ac:dyDescent="0.2">
      <c r="A180" t="s">
        <v>20</v>
      </c>
      <c r="B180">
        <v>101</v>
      </c>
      <c r="D180" t="s">
        <v>14</v>
      </c>
      <c r="E180">
        <v>648</v>
      </c>
    </row>
    <row r="181" spans="1:5" x14ac:dyDescent="0.2">
      <c r="A181" t="s">
        <v>20</v>
      </c>
      <c r="B181">
        <v>134</v>
      </c>
      <c r="D181" t="s">
        <v>14</v>
      </c>
      <c r="E181">
        <v>21</v>
      </c>
    </row>
    <row r="182" spans="1:5" x14ac:dyDescent="0.2">
      <c r="A182" t="s">
        <v>20</v>
      </c>
      <c r="B182">
        <v>96</v>
      </c>
      <c r="D182" t="s">
        <v>14</v>
      </c>
      <c r="E182">
        <v>54</v>
      </c>
    </row>
    <row r="183" spans="1:5" x14ac:dyDescent="0.2">
      <c r="A183" t="s">
        <v>20</v>
      </c>
      <c r="B183">
        <v>97</v>
      </c>
      <c r="D183" t="s">
        <v>14</v>
      </c>
      <c r="E183">
        <v>120</v>
      </c>
    </row>
    <row r="184" spans="1:5" x14ac:dyDescent="0.2">
      <c r="A184" t="s">
        <v>20</v>
      </c>
      <c r="B184">
        <v>238</v>
      </c>
      <c r="D184" t="s">
        <v>14</v>
      </c>
      <c r="E184">
        <v>579</v>
      </c>
    </row>
    <row r="185" spans="1:5" x14ac:dyDescent="0.2">
      <c r="A185" t="s">
        <v>20</v>
      </c>
      <c r="B185">
        <v>174</v>
      </c>
      <c r="D185" t="s">
        <v>14</v>
      </c>
      <c r="E185">
        <v>2072</v>
      </c>
    </row>
    <row r="186" spans="1:5" x14ac:dyDescent="0.2">
      <c r="A186" t="s">
        <v>20</v>
      </c>
      <c r="B186">
        <v>381</v>
      </c>
      <c r="D186" t="s">
        <v>14</v>
      </c>
      <c r="E186">
        <v>0</v>
      </c>
    </row>
    <row r="187" spans="1:5" x14ac:dyDescent="0.2">
      <c r="A187" t="s">
        <v>20</v>
      </c>
      <c r="B187">
        <v>98</v>
      </c>
      <c r="D187" t="s">
        <v>14</v>
      </c>
      <c r="E187">
        <v>1796</v>
      </c>
    </row>
    <row r="188" spans="1:5" x14ac:dyDescent="0.2">
      <c r="A188" t="s">
        <v>20</v>
      </c>
      <c r="B188">
        <v>219</v>
      </c>
      <c r="D188" t="s">
        <v>14</v>
      </c>
      <c r="E188">
        <v>62</v>
      </c>
    </row>
    <row r="189" spans="1:5" x14ac:dyDescent="0.2">
      <c r="A189" t="s">
        <v>20</v>
      </c>
      <c r="B189">
        <v>159</v>
      </c>
      <c r="D189" t="s">
        <v>14</v>
      </c>
      <c r="E189">
        <v>347</v>
      </c>
    </row>
    <row r="190" spans="1:5" x14ac:dyDescent="0.2">
      <c r="A190" t="s">
        <v>20</v>
      </c>
      <c r="B190">
        <v>157</v>
      </c>
      <c r="D190" t="s">
        <v>14</v>
      </c>
      <c r="E190">
        <v>19</v>
      </c>
    </row>
    <row r="191" spans="1:5" x14ac:dyDescent="0.2">
      <c r="A191" t="s">
        <v>20</v>
      </c>
      <c r="B191">
        <v>122</v>
      </c>
      <c r="D191" t="s">
        <v>14</v>
      </c>
      <c r="E191">
        <v>1258</v>
      </c>
    </row>
    <row r="192" spans="1:5" x14ac:dyDescent="0.2">
      <c r="A192" t="s">
        <v>20</v>
      </c>
      <c r="B192">
        <v>336</v>
      </c>
      <c r="D192" t="s">
        <v>14</v>
      </c>
      <c r="E192">
        <v>362</v>
      </c>
    </row>
    <row r="193" spans="1:5" x14ac:dyDescent="0.2">
      <c r="A193" t="s">
        <v>20</v>
      </c>
      <c r="B193">
        <v>138</v>
      </c>
      <c r="D193" t="s">
        <v>14</v>
      </c>
      <c r="E193">
        <v>133</v>
      </c>
    </row>
    <row r="194" spans="1:5" x14ac:dyDescent="0.2">
      <c r="A194" t="s">
        <v>20</v>
      </c>
      <c r="B194">
        <v>98</v>
      </c>
      <c r="D194" t="s">
        <v>14</v>
      </c>
      <c r="E194">
        <v>846</v>
      </c>
    </row>
    <row r="195" spans="1:5" x14ac:dyDescent="0.2">
      <c r="A195" t="s">
        <v>20</v>
      </c>
      <c r="B195">
        <v>340</v>
      </c>
      <c r="D195" t="s">
        <v>14</v>
      </c>
      <c r="E195">
        <v>10</v>
      </c>
    </row>
    <row r="196" spans="1:5" x14ac:dyDescent="0.2">
      <c r="A196" t="s">
        <v>20</v>
      </c>
      <c r="B196">
        <v>123</v>
      </c>
      <c r="D196" t="s">
        <v>14</v>
      </c>
      <c r="E196">
        <v>191</v>
      </c>
    </row>
    <row r="197" spans="1:5" x14ac:dyDescent="0.2">
      <c r="A197" t="s">
        <v>20</v>
      </c>
      <c r="B197">
        <v>266</v>
      </c>
      <c r="D197" t="s">
        <v>14</v>
      </c>
      <c r="E197">
        <v>1979</v>
      </c>
    </row>
    <row r="198" spans="1:5" x14ac:dyDescent="0.2">
      <c r="A198" t="s">
        <v>20</v>
      </c>
      <c r="B198">
        <v>101</v>
      </c>
      <c r="D198" t="s">
        <v>14</v>
      </c>
      <c r="E198">
        <v>63</v>
      </c>
    </row>
    <row r="199" spans="1:5" x14ac:dyDescent="0.2">
      <c r="A199" t="s">
        <v>20</v>
      </c>
      <c r="B199">
        <v>116</v>
      </c>
      <c r="D199" t="s">
        <v>14</v>
      </c>
      <c r="E199">
        <v>6080</v>
      </c>
    </row>
    <row r="200" spans="1:5" x14ac:dyDescent="0.2">
      <c r="A200" t="s">
        <v>20</v>
      </c>
      <c r="B200">
        <v>282</v>
      </c>
      <c r="D200" t="s">
        <v>14</v>
      </c>
      <c r="E200">
        <v>80</v>
      </c>
    </row>
    <row r="201" spans="1:5" x14ac:dyDescent="0.2">
      <c r="A201" t="s">
        <v>20</v>
      </c>
      <c r="B201">
        <v>165</v>
      </c>
      <c r="D201" t="s">
        <v>14</v>
      </c>
      <c r="E201">
        <v>9</v>
      </c>
    </row>
    <row r="202" spans="1:5" x14ac:dyDescent="0.2">
      <c r="A202" t="s">
        <v>20</v>
      </c>
      <c r="B202">
        <v>250</v>
      </c>
      <c r="D202" t="s">
        <v>14</v>
      </c>
      <c r="E202">
        <v>1784</v>
      </c>
    </row>
    <row r="203" spans="1:5" x14ac:dyDescent="0.2">
      <c r="A203" t="s">
        <v>20</v>
      </c>
      <c r="B203">
        <v>143</v>
      </c>
      <c r="D203" t="s">
        <v>14</v>
      </c>
      <c r="E203">
        <v>243</v>
      </c>
    </row>
    <row r="204" spans="1:5" x14ac:dyDescent="0.2">
      <c r="A204" t="s">
        <v>20</v>
      </c>
      <c r="B204">
        <v>170</v>
      </c>
      <c r="D204" t="s">
        <v>14</v>
      </c>
      <c r="E204">
        <v>1296</v>
      </c>
    </row>
    <row r="205" spans="1:5" x14ac:dyDescent="0.2">
      <c r="A205" t="s">
        <v>20</v>
      </c>
      <c r="B205">
        <v>154</v>
      </c>
      <c r="D205" t="s">
        <v>14</v>
      </c>
      <c r="E205">
        <v>77</v>
      </c>
    </row>
    <row r="206" spans="1:5" x14ac:dyDescent="0.2">
      <c r="A206" t="s">
        <v>20</v>
      </c>
      <c r="B206">
        <v>138</v>
      </c>
      <c r="D206" t="s">
        <v>14</v>
      </c>
      <c r="E206">
        <v>395</v>
      </c>
    </row>
    <row r="207" spans="1:5" x14ac:dyDescent="0.2">
      <c r="A207" t="s">
        <v>20</v>
      </c>
      <c r="B207">
        <v>199</v>
      </c>
      <c r="D207" t="s">
        <v>14</v>
      </c>
      <c r="E207">
        <v>49</v>
      </c>
    </row>
    <row r="208" spans="1:5" x14ac:dyDescent="0.2">
      <c r="A208" t="s">
        <v>20</v>
      </c>
      <c r="B208">
        <v>199</v>
      </c>
      <c r="D208" t="s">
        <v>14</v>
      </c>
      <c r="E208">
        <v>180</v>
      </c>
    </row>
    <row r="209" spans="1:5" x14ac:dyDescent="0.2">
      <c r="A209" t="s">
        <v>20</v>
      </c>
      <c r="B209">
        <v>146</v>
      </c>
      <c r="D209" t="s">
        <v>14</v>
      </c>
      <c r="E209">
        <v>2690</v>
      </c>
    </row>
    <row r="210" spans="1:5" x14ac:dyDescent="0.2">
      <c r="A210" t="s">
        <v>20</v>
      </c>
      <c r="B210">
        <v>172</v>
      </c>
      <c r="D210" t="s">
        <v>14</v>
      </c>
      <c r="E210">
        <v>2779</v>
      </c>
    </row>
    <row r="211" spans="1:5" x14ac:dyDescent="0.2">
      <c r="A211" t="s">
        <v>20</v>
      </c>
      <c r="B211">
        <v>226</v>
      </c>
      <c r="D211" t="s">
        <v>14</v>
      </c>
      <c r="E211">
        <v>92</v>
      </c>
    </row>
    <row r="212" spans="1:5" x14ac:dyDescent="0.2">
      <c r="A212" t="s">
        <v>20</v>
      </c>
      <c r="B212">
        <v>296</v>
      </c>
      <c r="D212" t="s">
        <v>14</v>
      </c>
      <c r="E212">
        <v>1028</v>
      </c>
    </row>
    <row r="213" spans="1:5" x14ac:dyDescent="0.2">
      <c r="A213" t="s">
        <v>20</v>
      </c>
      <c r="B213">
        <v>207</v>
      </c>
      <c r="D213" t="s">
        <v>14</v>
      </c>
      <c r="E213">
        <v>26</v>
      </c>
    </row>
    <row r="214" spans="1:5" x14ac:dyDescent="0.2">
      <c r="A214" t="s">
        <v>20</v>
      </c>
      <c r="B214">
        <v>161</v>
      </c>
      <c r="D214" t="s">
        <v>14</v>
      </c>
      <c r="E214">
        <v>1790</v>
      </c>
    </row>
    <row r="215" spans="1:5" x14ac:dyDescent="0.2">
      <c r="A215" t="s">
        <v>20</v>
      </c>
      <c r="B215">
        <v>112</v>
      </c>
      <c r="D215" t="s">
        <v>14</v>
      </c>
      <c r="E215">
        <v>37</v>
      </c>
    </row>
    <row r="216" spans="1:5" x14ac:dyDescent="0.2">
      <c r="A216" t="s">
        <v>20</v>
      </c>
      <c r="B216">
        <v>100</v>
      </c>
      <c r="D216" t="s">
        <v>14</v>
      </c>
      <c r="E216">
        <v>35</v>
      </c>
    </row>
    <row r="217" spans="1:5" x14ac:dyDescent="0.2">
      <c r="A217" t="s">
        <v>20</v>
      </c>
      <c r="B217">
        <v>369</v>
      </c>
      <c r="D217" t="s">
        <v>14</v>
      </c>
      <c r="E217">
        <v>558</v>
      </c>
    </row>
    <row r="218" spans="1:5" x14ac:dyDescent="0.2">
      <c r="A218" t="s">
        <v>20</v>
      </c>
      <c r="B218">
        <v>205</v>
      </c>
      <c r="D218" t="s">
        <v>14</v>
      </c>
      <c r="E218">
        <v>64</v>
      </c>
    </row>
    <row r="219" spans="1:5" x14ac:dyDescent="0.2">
      <c r="A219" t="s">
        <v>20</v>
      </c>
      <c r="B219">
        <v>316</v>
      </c>
      <c r="D219" t="s">
        <v>14</v>
      </c>
      <c r="E219">
        <v>245</v>
      </c>
    </row>
    <row r="220" spans="1:5" x14ac:dyDescent="0.2">
      <c r="A220" t="s">
        <v>20</v>
      </c>
      <c r="B220">
        <v>150</v>
      </c>
      <c r="D220" t="s">
        <v>14</v>
      </c>
      <c r="E220">
        <v>71</v>
      </c>
    </row>
    <row r="221" spans="1:5" x14ac:dyDescent="0.2">
      <c r="A221" t="s">
        <v>20</v>
      </c>
      <c r="B221">
        <v>198</v>
      </c>
      <c r="D221" t="s">
        <v>14</v>
      </c>
      <c r="E221">
        <v>42</v>
      </c>
    </row>
    <row r="222" spans="1:5" x14ac:dyDescent="0.2">
      <c r="A222" t="s">
        <v>20</v>
      </c>
      <c r="B222">
        <v>241</v>
      </c>
      <c r="D222" t="s">
        <v>14</v>
      </c>
      <c r="E222">
        <v>156</v>
      </c>
    </row>
    <row r="223" spans="1:5" x14ac:dyDescent="0.2">
      <c r="A223" t="s">
        <v>20</v>
      </c>
      <c r="B223">
        <v>154</v>
      </c>
      <c r="D223" t="s">
        <v>14</v>
      </c>
      <c r="E223">
        <v>1368</v>
      </c>
    </row>
    <row r="224" spans="1:5" x14ac:dyDescent="0.2">
      <c r="A224" t="s">
        <v>20</v>
      </c>
      <c r="B224">
        <v>103</v>
      </c>
      <c r="D224" t="s">
        <v>14</v>
      </c>
      <c r="E224">
        <v>102</v>
      </c>
    </row>
    <row r="225" spans="1:5" x14ac:dyDescent="0.2">
      <c r="A225" t="s">
        <v>20</v>
      </c>
      <c r="B225">
        <v>110</v>
      </c>
      <c r="D225" t="s">
        <v>14</v>
      </c>
      <c r="E225">
        <v>86</v>
      </c>
    </row>
    <row r="226" spans="1:5" x14ac:dyDescent="0.2">
      <c r="A226" t="s">
        <v>20</v>
      </c>
      <c r="B226">
        <v>280</v>
      </c>
      <c r="D226" t="s">
        <v>14</v>
      </c>
      <c r="E226">
        <v>253</v>
      </c>
    </row>
    <row r="227" spans="1:5" x14ac:dyDescent="0.2">
      <c r="A227" t="s">
        <v>20</v>
      </c>
      <c r="B227">
        <v>119</v>
      </c>
      <c r="D227" t="s">
        <v>14</v>
      </c>
      <c r="E227">
        <v>157</v>
      </c>
    </row>
    <row r="228" spans="1:5" x14ac:dyDescent="0.2">
      <c r="A228" t="s">
        <v>20</v>
      </c>
      <c r="B228">
        <v>107</v>
      </c>
      <c r="D228" t="s">
        <v>14</v>
      </c>
      <c r="E228">
        <v>183</v>
      </c>
    </row>
    <row r="229" spans="1:5" x14ac:dyDescent="0.2">
      <c r="A229" t="s">
        <v>20</v>
      </c>
      <c r="B229">
        <v>121</v>
      </c>
      <c r="D229" t="s">
        <v>14</v>
      </c>
      <c r="E229">
        <v>82</v>
      </c>
    </row>
    <row r="230" spans="1:5" x14ac:dyDescent="0.2">
      <c r="A230" t="s">
        <v>20</v>
      </c>
      <c r="B230">
        <v>194</v>
      </c>
      <c r="D230" t="s">
        <v>14</v>
      </c>
      <c r="E230">
        <v>1</v>
      </c>
    </row>
    <row r="231" spans="1:5" x14ac:dyDescent="0.2">
      <c r="A231" t="s">
        <v>20</v>
      </c>
      <c r="B231">
        <v>105</v>
      </c>
      <c r="D231" t="s">
        <v>14</v>
      </c>
      <c r="E231">
        <v>1198</v>
      </c>
    </row>
    <row r="232" spans="1:5" x14ac:dyDescent="0.2">
      <c r="A232" t="s">
        <v>20</v>
      </c>
      <c r="B232">
        <v>107</v>
      </c>
      <c r="D232" t="s">
        <v>14</v>
      </c>
      <c r="E232">
        <v>648</v>
      </c>
    </row>
    <row r="233" spans="1:5" x14ac:dyDescent="0.2">
      <c r="A233" t="s">
        <v>20</v>
      </c>
      <c r="B233">
        <v>142</v>
      </c>
      <c r="D233" t="s">
        <v>14</v>
      </c>
      <c r="E233">
        <v>64</v>
      </c>
    </row>
    <row r="234" spans="1:5" x14ac:dyDescent="0.2">
      <c r="A234" t="s">
        <v>20</v>
      </c>
      <c r="B234">
        <v>164</v>
      </c>
      <c r="D234" t="s">
        <v>14</v>
      </c>
      <c r="E234">
        <v>62</v>
      </c>
    </row>
    <row r="235" spans="1:5" x14ac:dyDescent="0.2">
      <c r="A235" t="s">
        <v>20</v>
      </c>
      <c r="B235">
        <v>117</v>
      </c>
      <c r="D235" t="s">
        <v>14</v>
      </c>
      <c r="E235">
        <v>750</v>
      </c>
    </row>
    <row r="236" spans="1:5" x14ac:dyDescent="0.2">
      <c r="A236" t="s">
        <v>20</v>
      </c>
      <c r="B236">
        <v>128</v>
      </c>
      <c r="D236" t="s">
        <v>14</v>
      </c>
      <c r="E236">
        <v>105</v>
      </c>
    </row>
    <row r="237" spans="1:5" x14ac:dyDescent="0.2">
      <c r="A237" t="s">
        <v>20</v>
      </c>
      <c r="B237">
        <v>462</v>
      </c>
      <c r="D237" t="s">
        <v>14</v>
      </c>
      <c r="E237">
        <v>2604</v>
      </c>
    </row>
    <row r="238" spans="1:5" x14ac:dyDescent="0.2">
      <c r="A238" t="s">
        <v>20</v>
      </c>
      <c r="B238">
        <v>168</v>
      </c>
      <c r="D238" t="s">
        <v>14</v>
      </c>
      <c r="E238">
        <v>65</v>
      </c>
    </row>
    <row r="239" spans="1:5" x14ac:dyDescent="0.2">
      <c r="A239" t="s">
        <v>20</v>
      </c>
      <c r="B239">
        <v>135</v>
      </c>
      <c r="D239" t="s">
        <v>14</v>
      </c>
      <c r="E239">
        <v>94</v>
      </c>
    </row>
    <row r="240" spans="1:5" x14ac:dyDescent="0.2">
      <c r="A240" t="s">
        <v>20</v>
      </c>
      <c r="B240">
        <v>216</v>
      </c>
      <c r="D240" t="s">
        <v>14</v>
      </c>
      <c r="E240">
        <v>257</v>
      </c>
    </row>
    <row r="241" spans="1:5" x14ac:dyDescent="0.2">
      <c r="A241" t="s">
        <v>20</v>
      </c>
      <c r="B241">
        <v>307</v>
      </c>
      <c r="D241" t="s">
        <v>14</v>
      </c>
      <c r="E241">
        <v>2928</v>
      </c>
    </row>
    <row r="242" spans="1:5" x14ac:dyDescent="0.2">
      <c r="A242" t="s">
        <v>20</v>
      </c>
      <c r="B242">
        <v>115</v>
      </c>
      <c r="D242" t="s">
        <v>14</v>
      </c>
      <c r="E242">
        <v>4697</v>
      </c>
    </row>
    <row r="243" spans="1:5" x14ac:dyDescent="0.2">
      <c r="A243" t="s">
        <v>20</v>
      </c>
      <c r="B243">
        <v>183</v>
      </c>
      <c r="D243" t="s">
        <v>14</v>
      </c>
      <c r="E243">
        <v>2915</v>
      </c>
    </row>
    <row r="244" spans="1:5" x14ac:dyDescent="0.2">
      <c r="A244" t="s">
        <v>20</v>
      </c>
      <c r="B244">
        <v>112</v>
      </c>
      <c r="D244" t="s">
        <v>14</v>
      </c>
      <c r="E244">
        <v>18</v>
      </c>
    </row>
    <row r="245" spans="1:5" x14ac:dyDescent="0.2">
      <c r="A245" t="s">
        <v>20</v>
      </c>
      <c r="B245">
        <v>131</v>
      </c>
      <c r="D245" t="s">
        <v>14</v>
      </c>
      <c r="E245">
        <v>602</v>
      </c>
    </row>
    <row r="246" spans="1:5" x14ac:dyDescent="0.2">
      <c r="A246" t="s">
        <v>20</v>
      </c>
      <c r="B246">
        <v>253</v>
      </c>
      <c r="D246" t="s">
        <v>14</v>
      </c>
      <c r="E246">
        <v>1</v>
      </c>
    </row>
    <row r="247" spans="1:5" x14ac:dyDescent="0.2">
      <c r="A247" t="s">
        <v>20</v>
      </c>
      <c r="B247">
        <v>163</v>
      </c>
      <c r="D247" t="s">
        <v>14</v>
      </c>
      <c r="E247">
        <v>3868</v>
      </c>
    </row>
    <row r="248" spans="1:5" x14ac:dyDescent="0.2">
      <c r="A248" t="s">
        <v>20</v>
      </c>
      <c r="B248">
        <v>111</v>
      </c>
      <c r="D248" t="s">
        <v>14</v>
      </c>
      <c r="E248">
        <v>504</v>
      </c>
    </row>
    <row r="249" spans="1:5" x14ac:dyDescent="0.2">
      <c r="A249" t="s">
        <v>20</v>
      </c>
      <c r="B249">
        <v>331</v>
      </c>
      <c r="D249" t="s">
        <v>14</v>
      </c>
      <c r="E249">
        <v>14</v>
      </c>
    </row>
    <row r="250" spans="1:5" x14ac:dyDescent="0.2">
      <c r="A250" t="s">
        <v>20</v>
      </c>
      <c r="B250">
        <v>323</v>
      </c>
      <c r="D250" t="s">
        <v>14</v>
      </c>
      <c r="E250">
        <v>750</v>
      </c>
    </row>
    <row r="251" spans="1:5" x14ac:dyDescent="0.2">
      <c r="A251" t="s">
        <v>20</v>
      </c>
      <c r="B251">
        <v>187</v>
      </c>
      <c r="D251" t="s">
        <v>14</v>
      </c>
      <c r="E251">
        <v>77</v>
      </c>
    </row>
    <row r="252" spans="1:5" x14ac:dyDescent="0.2">
      <c r="A252" t="s">
        <v>20</v>
      </c>
      <c r="B252">
        <v>184</v>
      </c>
      <c r="D252" t="s">
        <v>14</v>
      </c>
      <c r="E252">
        <v>752</v>
      </c>
    </row>
    <row r="253" spans="1:5" x14ac:dyDescent="0.2">
      <c r="A253" t="s">
        <v>20</v>
      </c>
      <c r="B253">
        <v>221</v>
      </c>
      <c r="D253" t="s">
        <v>14</v>
      </c>
      <c r="E253">
        <v>131</v>
      </c>
    </row>
    <row r="254" spans="1:5" x14ac:dyDescent="0.2">
      <c r="A254" t="s">
        <v>20</v>
      </c>
      <c r="B254">
        <v>114</v>
      </c>
      <c r="D254" t="s">
        <v>14</v>
      </c>
      <c r="E254">
        <v>87</v>
      </c>
    </row>
    <row r="255" spans="1:5" x14ac:dyDescent="0.2">
      <c r="A255" t="s">
        <v>20</v>
      </c>
      <c r="B255">
        <v>226</v>
      </c>
      <c r="D255" t="s">
        <v>14</v>
      </c>
      <c r="E255">
        <v>1063</v>
      </c>
    </row>
    <row r="256" spans="1:5" x14ac:dyDescent="0.2">
      <c r="A256" t="s">
        <v>20</v>
      </c>
      <c r="B256">
        <v>279</v>
      </c>
      <c r="D256" t="s">
        <v>14</v>
      </c>
      <c r="E256">
        <v>76</v>
      </c>
    </row>
    <row r="257" spans="1:5" x14ac:dyDescent="0.2">
      <c r="A257" t="s">
        <v>20</v>
      </c>
      <c r="B257">
        <v>137</v>
      </c>
      <c r="D257" t="s">
        <v>14</v>
      </c>
      <c r="E257">
        <v>4428</v>
      </c>
    </row>
    <row r="258" spans="1:5" x14ac:dyDescent="0.2">
      <c r="A258" t="s">
        <v>20</v>
      </c>
      <c r="B258">
        <v>117</v>
      </c>
      <c r="D258" t="s">
        <v>14</v>
      </c>
      <c r="E258">
        <v>58</v>
      </c>
    </row>
    <row r="259" spans="1:5" x14ac:dyDescent="0.2">
      <c r="A259" t="s">
        <v>20</v>
      </c>
      <c r="B259">
        <v>113</v>
      </c>
      <c r="D259" t="s">
        <v>14</v>
      </c>
      <c r="E259">
        <v>111</v>
      </c>
    </row>
    <row r="260" spans="1:5" x14ac:dyDescent="0.2">
      <c r="A260" t="s">
        <v>20</v>
      </c>
      <c r="B260">
        <v>137</v>
      </c>
      <c r="D260" t="s">
        <v>14</v>
      </c>
      <c r="E260">
        <v>2955</v>
      </c>
    </row>
    <row r="261" spans="1:5" x14ac:dyDescent="0.2">
      <c r="A261" t="s">
        <v>20</v>
      </c>
      <c r="B261">
        <v>484</v>
      </c>
      <c r="D261" t="s">
        <v>14</v>
      </c>
      <c r="E261">
        <v>1657</v>
      </c>
    </row>
    <row r="262" spans="1:5" x14ac:dyDescent="0.2">
      <c r="A262" t="s">
        <v>20</v>
      </c>
      <c r="B262">
        <v>295</v>
      </c>
      <c r="D262" t="s">
        <v>14</v>
      </c>
      <c r="E262">
        <v>926</v>
      </c>
    </row>
    <row r="263" spans="1:5" x14ac:dyDescent="0.2">
      <c r="A263" t="s">
        <v>20</v>
      </c>
      <c r="B263">
        <v>154</v>
      </c>
      <c r="D263" t="s">
        <v>14</v>
      </c>
      <c r="E263">
        <v>77</v>
      </c>
    </row>
    <row r="264" spans="1:5" x14ac:dyDescent="0.2">
      <c r="A264" t="s">
        <v>20</v>
      </c>
      <c r="B264">
        <v>238</v>
      </c>
      <c r="D264" t="s">
        <v>14</v>
      </c>
      <c r="E264">
        <v>1748</v>
      </c>
    </row>
    <row r="265" spans="1:5" x14ac:dyDescent="0.2">
      <c r="A265" t="s">
        <v>20</v>
      </c>
      <c r="B265">
        <v>419</v>
      </c>
      <c r="D265" t="s">
        <v>14</v>
      </c>
      <c r="E265">
        <v>79</v>
      </c>
    </row>
    <row r="266" spans="1:5" x14ac:dyDescent="0.2">
      <c r="A266" t="s">
        <v>20</v>
      </c>
      <c r="B266">
        <v>290</v>
      </c>
      <c r="D266" t="s">
        <v>14</v>
      </c>
      <c r="E266">
        <v>889</v>
      </c>
    </row>
    <row r="267" spans="1:5" x14ac:dyDescent="0.2">
      <c r="A267" t="s">
        <v>20</v>
      </c>
      <c r="B267">
        <v>123</v>
      </c>
      <c r="D267" t="s">
        <v>14</v>
      </c>
      <c r="E267">
        <v>56</v>
      </c>
    </row>
    <row r="268" spans="1:5" x14ac:dyDescent="0.2">
      <c r="A268" t="s">
        <v>20</v>
      </c>
      <c r="B268">
        <v>142</v>
      </c>
      <c r="D268" t="s">
        <v>14</v>
      </c>
      <c r="E268">
        <v>1</v>
      </c>
    </row>
    <row r="269" spans="1:5" x14ac:dyDescent="0.2">
      <c r="A269" t="s">
        <v>20</v>
      </c>
      <c r="B269">
        <v>272</v>
      </c>
      <c r="D269" t="s">
        <v>14</v>
      </c>
      <c r="E269">
        <v>83</v>
      </c>
    </row>
    <row r="270" spans="1:5" x14ac:dyDescent="0.2">
      <c r="A270" t="s">
        <v>20</v>
      </c>
      <c r="B270">
        <v>186</v>
      </c>
      <c r="D270" t="s">
        <v>14</v>
      </c>
      <c r="E270">
        <v>2025</v>
      </c>
    </row>
    <row r="271" spans="1:5" x14ac:dyDescent="0.2">
      <c r="A271" t="s">
        <v>20</v>
      </c>
      <c r="B271">
        <v>131</v>
      </c>
      <c r="D271" t="s">
        <v>14</v>
      </c>
      <c r="E271">
        <v>14</v>
      </c>
    </row>
    <row r="272" spans="1:5" x14ac:dyDescent="0.2">
      <c r="A272" t="s">
        <v>20</v>
      </c>
      <c r="B272">
        <v>168</v>
      </c>
      <c r="D272" t="s">
        <v>14</v>
      </c>
      <c r="E272">
        <v>656</v>
      </c>
    </row>
    <row r="273" spans="1:5" x14ac:dyDescent="0.2">
      <c r="A273" t="s">
        <v>20</v>
      </c>
      <c r="B273">
        <v>397</v>
      </c>
      <c r="D273" t="s">
        <v>14</v>
      </c>
      <c r="E273">
        <v>1596</v>
      </c>
    </row>
    <row r="274" spans="1:5" x14ac:dyDescent="0.2">
      <c r="A274" t="s">
        <v>20</v>
      </c>
      <c r="B274">
        <v>173</v>
      </c>
      <c r="D274" t="s">
        <v>14</v>
      </c>
      <c r="E274">
        <v>10</v>
      </c>
    </row>
    <row r="275" spans="1:5" x14ac:dyDescent="0.2">
      <c r="A275" t="s">
        <v>20</v>
      </c>
      <c r="B275">
        <v>196</v>
      </c>
      <c r="D275" t="s">
        <v>14</v>
      </c>
      <c r="E275">
        <v>1121</v>
      </c>
    </row>
    <row r="276" spans="1:5" x14ac:dyDescent="0.2">
      <c r="A276" t="s">
        <v>20</v>
      </c>
      <c r="B276">
        <v>209</v>
      </c>
      <c r="D276" t="s">
        <v>14</v>
      </c>
      <c r="E276">
        <v>15</v>
      </c>
    </row>
    <row r="277" spans="1:5" x14ac:dyDescent="0.2">
      <c r="A277" t="s">
        <v>20</v>
      </c>
      <c r="B277">
        <v>221</v>
      </c>
      <c r="D277" t="s">
        <v>14</v>
      </c>
      <c r="E277">
        <v>191</v>
      </c>
    </row>
    <row r="278" spans="1:5" x14ac:dyDescent="0.2">
      <c r="A278" t="s">
        <v>20</v>
      </c>
      <c r="B278">
        <v>203</v>
      </c>
      <c r="D278" t="s">
        <v>14</v>
      </c>
      <c r="E278">
        <v>16</v>
      </c>
    </row>
    <row r="279" spans="1:5" x14ac:dyDescent="0.2">
      <c r="A279" t="s">
        <v>20</v>
      </c>
      <c r="B279">
        <v>131</v>
      </c>
      <c r="D279" t="s">
        <v>14</v>
      </c>
      <c r="E279">
        <v>17</v>
      </c>
    </row>
    <row r="280" spans="1:5" x14ac:dyDescent="0.2">
      <c r="A280" t="s">
        <v>20</v>
      </c>
      <c r="B280">
        <v>131</v>
      </c>
      <c r="D280" t="s">
        <v>14</v>
      </c>
      <c r="E280">
        <v>34</v>
      </c>
    </row>
    <row r="281" spans="1:5" x14ac:dyDescent="0.2">
      <c r="A281" t="s">
        <v>20</v>
      </c>
      <c r="B281">
        <v>175</v>
      </c>
      <c r="D281" t="s">
        <v>14</v>
      </c>
      <c r="E281">
        <v>1</v>
      </c>
    </row>
    <row r="282" spans="1:5" x14ac:dyDescent="0.2">
      <c r="A282" t="s">
        <v>20</v>
      </c>
      <c r="B282">
        <v>122</v>
      </c>
      <c r="D282" t="s">
        <v>14</v>
      </c>
      <c r="E282">
        <v>1274</v>
      </c>
    </row>
    <row r="283" spans="1:5" x14ac:dyDescent="0.2">
      <c r="A283" t="s">
        <v>20</v>
      </c>
      <c r="B283">
        <v>160</v>
      </c>
      <c r="D283" t="s">
        <v>14</v>
      </c>
      <c r="E283">
        <v>210</v>
      </c>
    </row>
    <row r="284" spans="1:5" x14ac:dyDescent="0.2">
      <c r="A284" t="s">
        <v>20</v>
      </c>
      <c r="B284">
        <v>113</v>
      </c>
      <c r="D284" t="s">
        <v>14</v>
      </c>
      <c r="E284">
        <v>248</v>
      </c>
    </row>
    <row r="285" spans="1:5" x14ac:dyDescent="0.2">
      <c r="A285" t="s">
        <v>20</v>
      </c>
      <c r="B285">
        <v>202</v>
      </c>
      <c r="D285" t="s">
        <v>14</v>
      </c>
      <c r="E285">
        <v>513</v>
      </c>
    </row>
    <row r="286" spans="1:5" x14ac:dyDescent="0.2">
      <c r="A286" t="s">
        <v>20</v>
      </c>
      <c r="B286">
        <v>156</v>
      </c>
      <c r="D286" t="s">
        <v>14</v>
      </c>
      <c r="E286">
        <v>3410</v>
      </c>
    </row>
    <row r="287" spans="1:5" x14ac:dyDescent="0.2">
      <c r="A287" t="s">
        <v>20</v>
      </c>
      <c r="B287">
        <v>191</v>
      </c>
      <c r="D287" t="s">
        <v>14</v>
      </c>
      <c r="E287">
        <v>10</v>
      </c>
    </row>
    <row r="288" spans="1:5" x14ac:dyDescent="0.2">
      <c r="A288" t="s">
        <v>20</v>
      </c>
      <c r="B288">
        <v>123</v>
      </c>
      <c r="D288" t="s">
        <v>14</v>
      </c>
      <c r="E288">
        <v>2201</v>
      </c>
    </row>
    <row r="289" spans="1:5" x14ac:dyDescent="0.2">
      <c r="A289" t="s">
        <v>20</v>
      </c>
      <c r="B289">
        <v>361</v>
      </c>
      <c r="D289" t="s">
        <v>14</v>
      </c>
      <c r="E289">
        <v>676</v>
      </c>
    </row>
    <row r="290" spans="1:5" x14ac:dyDescent="0.2">
      <c r="A290" t="s">
        <v>20</v>
      </c>
      <c r="B290">
        <v>239</v>
      </c>
      <c r="D290" t="s">
        <v>14</v>
      </c>
      <c r="E290">
        <v>831</v>
      </c>
    </row>
    <row r="291" spans="1:5" x14ac:dyDescent="0.2">
      <c r="A291" t="s">
        <v>20</v>
      </c>
      <c r="B291">
        <v>409</v>
      </c>
      <c r="D291" t="s">
        <v>14</v>
      </c>
      <c r="E291">
        <v>859</v>
      </c>
    </row>
    <row r="292" spans="1:5" x14ac:dyDescent="0.2">
      <c r="A292" t="s">
        <v>20</v>
      </c>
      <c r="B292">
        <v>194</v>
      </c>
      <c r="D292" t="s">
        <v>14</v>
      </c>
      <c r="E292">
        <v>45</v>
      </c>
    </row>
    <row r="293" spans="1:5" x14ac:dyDescent="0.2">
      <c r="A293" t="s">
        <v>20</v>
      </c>
      <c r="B293">
        <v>121</v>
      </c>
      <c r="D293" t="s">
        <v>14</v>
      </c>
      <c r="E293">
        <v>6</v>
      </c>
    </row>
    <row r="294" spans="1:5" x14ac:dyDescent="0.2">
      <c r="A294" t="s">
        <v>20</v>
      </c>
      <c r="B294">
        <v>140</v>
      </c>
      <c r="D294" t="s">
        <v>14</v>
      </c>
      <c r="E294">
        <v>7</v>
      </c>
    </row>
    <row r="295" spans="1:5" x14ac:dyDescent="0.2">
      <c r="A295" t="s">
        <v>20</v>
      </c>
      <c r="B295">
        <v>127</v>
      </c>
      <c r="D295" t="s">
        <v>14</v>
      </c>
      <c r="E295">
        <v>31</v>
      </c>
    </row>
    <row r="296" spans="1:5" x14ac:dyDescent="0.2">
      <c r="A296" t="s">
        <v>20</v>
      </c>
      <c r="B296">
        <v>126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236</v>
      </c>
      <c r="D298" t="s">
        <v>14</v>
      </c>
      <c r="E298">
        <v>1</v>
      </c>
    </row>
    <row r="299" spans="1:5" x14ac:dyDescent="0.2">
      <c r="A299" t="s">
        <v>20</v>
      </c>
      <c r="B299">
        <v>164</v>
      </c>
      <c r="D299" t="s">
        <v>14</v>
      </c>
      <c r="E299">
        <v>67</v>
      </c>
    </row>
    <row r="300" spans="1:5" x14ac:dyDescent="0.2">
      <c r="A300" t="s">
        <v>20</v>
      </c>
      <c r="B300">
        <v>155</v>
      </c>
      <c r="D300" t="s">
        <v>14</v>
      </c>
      <c r="E300">
        <v>19</v>
      </c>
    </row>
    <row r="301" spans="1:5" x14ac:dyDescent="0.2">
      <c r="A301" t="s">
        <v>20</v>
      </c>
      <c r="B301">
        <v>194</v>
      </c>
      <c r="D301" t="s">
        <v>14</v>
      </c>
      <c r="E301">
        <v>2108</v>
      </c>
    </row>
    <row r="302" spans="1:5" x14ac:dyDescent="0.2">
      <c r="A302" t="s">
        <v>20</v>
      </c>
      <c r="B302">
        <v>181</v>
      </c>
      <c r="D302" t="s">
        <v>14</v>
      </c>
      <c r="E302">
        <v>679</v>
      </c>
    </row>
    <row r="303" spans="1:5" x14ac:dyDescent="0.2">
      <c r="A303" t="s">
        <v>20</v>
      </c>
      <c r="B303">
        <v>136</v>
      </c>
      <c r="D303" t="s">
        <v>14</v>
      </c>
      <c r="E303">
        <v>36</v>
      </c>
    </row>
    <row r="304" spans="1:5" x14ac:dyDescent="0.2">
      <c r="A304" t="s">
        <v>20</v>
      </c>
      <c r="B304">
        <v>218</v>
      </c>
      <c r="D304" t="s">
        <v>14</v>
      </c>
      <c r="E304">
        <v>47</v>
      </c>
    </row>
    <row r="305" spans="1:5" x14ac:dyDescent="0.2">
      <c r="A305" t="s">
        <v>20</v>
      </c>
      <c r="B305">
        <v>155</v>
      </c>
      <c r="D305" t="s">
        <v>14</v>
      </c>
      <c r="E305">
        <v>70</v>
      </c>
    </row>
    <row r="306" spans="1:5" x14ac:dyDescent="0.2">
      <c r="A306" t="s">
        <v>20</v>
      </c>
      <c r="B306">
        <v>174</v>
      </c>
      <c r="D306" t="s">
        <v>14</v>
      </c>
      <c r="E306">
        <v>154</v>
      </c>
    </row>
    <row r="307" spans="1:5" x14ac:dyDescent="0.2">
      <c r="A307" t="s">
        <v>20</v>
      </c>
      <c r="B307">
        <v>189</v>
      </c>
      <c r="D307" t="s">
        <v>14</v>
      </c>
      <c r="E307">
        <v>22</v>
      </c>
    </row>
    <row r="308" spans="1:5" x14ac:dyDescent="0.2">
      <c r="A308" t="s">
        <v>20</v>
      </c>
      <c r="B308">
        <v>264</v>
      </c>
      <c r="D308" t="s">
        <v>14</v>
      </c>
      <c r="E308">
        <v>1758</v>
      </c>
    </row>
    <row r="309" spans="1:5" x14ac:dyDescent="0.2">
      <c r="A309" t="s">
        <v>20</v>
      </c>
      <c r="B309">
        <v>176</v>
      </c>
      <c r="D309" t="s">
        <v>14</v>
      </c>
      <c r="E309">
        <v>94</v>
      </c>
    </row>
    <row r="310" spans="1:5" x14ac:dyDescent="0.2">
      <c r="A310" t="s">
        <v>20</v>
      </c>
      <c r="B310">
        <v>132</v>
      </c>
      <c r="D310" t="s">
        <v>14</v>
      </c>
      <c r="E310">
        <v>33</v>
      </c>
    </row>
    <row r="311" spans="1:5" x14ac:dyDescent="0.2">
      <c r="A311" t="s">
        <v>20</v>
      </c>
      <c r="B311">
        <v>144</v>
      </c>
      <c r="D311" t="s">
        <v>14</v>
      </c>
      <c r="E311">
        <v>1</v>
      </c>
    </row>
    <row r="312" spans="1:5" x14ac:dyDescent="0.2">
      <c r="A312" t="s">
        <v>20</v>
      </c>
      <c r="B312">
        <v>195</v>
      </c>
      <c r="D312" t="s">
        <v>14</v>
      </c>
      <c r="E312">
        <v>31</v>
      </c>
    </row>
    <row r="313" spans="1:5" x14ac:dyDescent="0.2">
      <c r="A313" t="s">
        <v>20</v>
      </c>
      <c r="B313">
        <v>129</v>
      </c>
      <c r="D313" t="s">
        <v>14</v>
      </c>
      <c r="E313">
        <v>35</v>
      </c>
    </row>
    <row r="314" spans="1:5" x14ac:dyDescent="0.2">
      <c r="A314" t="s">
        <v>20</v>
      </c>
      <c r="B314">
        <v>536</v>
      </c>
      <c r="D314" t="s">
        <v>14</v>
      </c>
      <c r="E314">
        <v>63</v>
      </c>
    </row>
    <row r="315" spans="1:5" x14ac:dyDescent="0.2">
      <c r="A315" t="s">
        <v>20</v>
      </c>
      <c r="B315">
        <v>186</v>
      </c>
      <c r="D315" t="s">
        <v>14</v>
      </c>
      <c r="E315">
        <v>526</v>
      </c>
    </row>
    <row r="316" spans="1:5" x14ac:dyDescent="0.2">
      <c r="A316" t="s">
        <v>20</v>
      </c>
      <c r="B316">
        <v>244</v>
      </c>
      <c r="D316" t="s">
        <v>14</v>
      </c>
      <c r="E316">
        <v>121</v>
      </c>
    </row>
    <row r="317" spans="1:5" x14ac:dyDescent="0.2">
      <c r="A317" t="s">
        <v>20</v>
      </c>
      <c r="B317">
        <v>480</v>
      </c>
      <c r="D317" t="s">
        <v>14</v>
      </c>
      <c r="E317">
        <v>67</v>
      </c>
    </row>
    <row r="318" spans="1:5" x14ac:dyDescent="0.2">
      <c r="A318" t="s">
        <v>20</v>
      </c>
      <c r="B318">
        <v>245</v>
      </c>
      <c r="D318" t="s">
        <v>14</v>
      </c>
      <c r="E318">
        <v>57</v>
      </c>
    </row>
    <row r="319" spans="1:5" x14ac:dyDescent="0.2">
      <c r="A319" t="s">
        <v>20</v>
      </c>
      <c r="B319">
        <v>337</v>
      </c>
      <c r="D319" t="s">
        <v>14</v>
      </c>
      <c r="E319">
        <v>1229</v>
      </c>
    </row>
    <row r="320" spans="1:5" x14ac:dyDescent="0.2">
      <c r="A320" t="s">
        <v>20</v>
      </c>
      <c r="B320">
        <v>122</v>
      </c>
      <c r="D320" t="s">
        <v>14</v>
      </c>
      <c r="E320">
        <v>12</v>
      </c>
    </row>
    <row r="321" spans="1:5" x14ac:dyDescent="0.2">
      <c r="A321" t="s">
        <v>20</v>
      </c>
      <c r="B321">
        <v>366</v>
      </c>
      <c r="D321" t="s">
        <v>14</v>
      </c>
      <c r="E321">
        <v>452</v>
      </c>
    </row>
    <row r="322" spans="1:5" x14ac:dyDescent="0.2">
      <c r="A322" t="s">
        <v>20</v>
      </c>
      <c r="B322">
        <v>330</v>
      </c>
      <c r="D322" t="s">
        <v>14</v>
      </c>
      <c r="E322">
        <v>1886</v>
      </c>
    </row>
    <row r="323" spans="1:5" x14ac:dyDescent="0.2">
      <c r="A323" t="s">
        <v>20</v>
      </c>
      <c r="B323">
        <v>195</v>
      </c>
      <c r="D323" t="s">
        <v>14</v>
      </c>
      <c r="E323">
        <v>1825</v>
      </c>
    </row>
    <row r="324" spans="1:5" x14ac:dyDescent="0.2">
      <c r="A324" t="s">
        <v>20</v>
      </c>
      <c r="B324">
        <v>303</v>
      </c>
      <c r="D324" t="s">
        <v>14</v>
      </c>
      <c r="E324">
        <v>31</v>
      </c>
    </row>
    <row r="325" spans="1:5" x14ac:dyDescent="0.2">
      <c r="A325" t="s">
        <v>20</v>
      </c>
      <c r="B325">
        <v>546</v>
      </c>
      <c r="D325" t="s">
        <v>14</v>
      </c>
      <c r="E325">
        <v>107</v>
      </c>
    </row>
    <row r="326" spans="1:5" x14ac:dyDescent="0.2">
      <c r="A326" t="s">
        <v>20</v>
      </c>
      <c r="B326">
        <v>249</v>
      </c>
      <c r="D326" t="s">
        <v>14</v>
      </c>
      <c r="E326">
        <v>27</v>
      </c>
    </row>
    <row r="327" spans="1:5" x14ac:dyDescent="0.2">
      <c r="A327" t="s">
        <v>20</v>
      </c>
      <c r="B327">
        <v>268</v>
      </c>
      <c r="D327" t="s">
        <v>14</v>
      </c>
      <c r="E327">
        <v>1221</v>
      </c>
    </row>
    <row r="328" spans="1:5" x14ac:dyDescent="0.2">
      <c r="A328" t="s">
        <v>20</v>
      </c>
      <c r="B328">
        <v>191</v>
      </c>
      <c r="D328" t="s">
        <v>14</v>
      </c>
      <c r="E328">
        <v>1</v>
      </c>
    </row>
    <row r="329" spans="1:5" x14ac:dyDescent="0.2">
      <c r="A329" t="s">
        <v>20</v>
      </c>
      <c r="B329">
        <v>299</v>
      </c>
      <c r="D329" t="s">
        <v>14</v>
      </c>
      <c r="E329">
        <v>16</v>
      </c>
    </row>
    <row r="330" spans="1:5" x14ac:dyDescent="0.2">
      <c r="A330" t="s">
        <v>20</v>
      </c>
      <c r="B330">
        <v>126</v>
      </c>
      <c r="D330" t="s">
        <v>14</v>
      </c>
      <c r="E330">
        <v>41</v>
      </c>
    </row>
    <row r="331" spans="1:5" x14ac:dyDescent="0.2">
      <c r="A331" t="s">
        <v>20</v>
      </c>
      <c r="B331">
        <v>182</v>
      </c>
      <c r="D331" t="s">
        <v>14</v>
      </c>
      <c r="E331">
        <v>523</v>
      </c>
    </row>
    <row r="332" spans="1:5" x14ac:dyDescent="0.2">
      <c r="A332" t="s">
        <v>20</v>
      </c>
      <c r="B332">
        <v>220</v>
      </c>
      <c r="D332" t="s">
        <v>14</v>
      </c>
      <c r="E332">
        <v>141</v>
      </c>
    </row>
    <row r="333" spans="1:5" x14ac:dyDescent="0.2">
      <c r="A333" t="s">
        <v>20</v>
      </c>
      <c r="B333">
        <v>555</v>
      </c>
      <c r="D333" t="s">
        <v>14</v>
      </c>
      <c r="E333">
        <v>52</v>
      </c>
    </row>
    <row r="334" spans="1:5" x14ac:dyDescent="0.2">
      <c r="A334" t="s">
        <v>20</v>
      </c>
      <c r="B334">
        <v>157</v>
      </c>
      <c r="D334" t="s">
        <v>14</v>
      </c>
      <c r="E334">
        <v>225</v>
      </c>
    </row>
    <row r="335" spans="1:5" x14ac:dyDescent="0.2">
      <c r="A335" t="s">
        <v>20</v>
      </c>
      <c r="B335">
        <v>186</v>
      </c>
      <c r="D335" t="s">
        <v>14</v>
      </c>
      <c r="E335">
        <v>38</v>
      </c>
    </row>
    <row r="336" spans="1:5" x14ac:dyDescent="0.2">
      <c r="A336" t="s">
        <v>20</v>
      </c>
      <c r="B336">
        <v>269</v>
      </c>
      <c r="D336" t="s">
        <v>14</v>
      </c>
      <c r="E336">
        <v>15</v>
      </c>
    </row>
    <row r="337" spans="1:5" x14ac:dyDescent="0.2">
      <c r="A337" t="s">
        <v>20</v>
      </c>
      <c r="B337">
        <v>159</v>
      </c>
      <c r="D337" t="s">
        <v>14</v>
      </c>
      <c r="E337">
        <v>37</v>
      </c>
    </row>
    <row r="338" spans="1:5" x14ac:dyDescent="0.2">
      <c r="A338" t="s">
        <v>20</v>
      </c>
      <c r="B338">
        <v>147</v>
      </c>
      <c r="D338" t="s">
        <v>14</v>
      </c>
      <c r="E338">
        <v>112</v>
      </c>
    </row>
    <row r="339" spans="1:5" x14ac:dyDescent="0.2">
      <c r="A339" t="s">
        <v>20</v>
      </c>
      <c r="B339">
        <v>165</v>
      </c>
      <c r="D339" t="s">
        <v>14</v>
      </c>
      <c r="E339">
        <v>21</v>
      </c>
    </row>
    <row r="340" spans="1:5" x14ac:dyDescent="0.2">
      <c r="A340" t="s">
        <v>20</v>
      </c>
      <c r="B340">
        <v>234</v>
      </c>
      <c r="D340" t="s">
        <v>14</v>
      </c>
      <c r="E340">
        <v>67</v>
      </c>
    </row>
    <row r="341" spans="1:5" x14ac:dyDescent="0.2">
      <c r="A341" t="s">
        <v>20</v>
      </c>
      <c r="B341">
        <v>134</v>
      </c>
      <c r="D341" t="s">
        <v>14</v>
      </c>
      <c r="E341">
        <v>78</v>
      </c>
    </row>
    <row r="342" spans="1:5" x14ac:dyDescent="0.2">
      <c r="A342" t="s">
        <v>20</v>
      </c>
      <c r="B342">
        <v>454</v>
      </c>
      <c r="D342" t="s">
        <v>14</v>
      </c>
      <c r="E342">
        <v>67</v>
      </c>
    </row>
    <row r="343" spans="1:5" x14ac:dyDescent="0.2">
      <c r="A343" t="s">
        <v>20</v>
      </c>
      <c r="B343">
        <v>135</v>
      </c>
      <c r="D343" t="s">
        <v>14</v>
      </c>
      <c r="E343">
        <v>263</v>
      </c>
    </row>
    <row r="344" spans="1:5" x14ac:dyDescent="0.2">
      <c r="A344" t="s">
        <v>20</v>
      </c>
      <c r="B344">
        <v>247</v>
      </c>
      <c r="D344" t="s">
        <v>14</v>
      </c>
      <c r="E344">
        <v>1691</v>
      </c>
    </row>
    <row r="345" spans="1:5" x14ac:dyDescent="0.2">
      <c r="A345" t="s">
        <v>20</v>
      </c>
      <c r="B345">
        <v>130</v>
      </c>
      <c r="D345" t="s">
        <v>14</v>
      </c>
      <c r="E345">
        <v>181</v>
      </c>
    </row>
    <row r="346" spans="1:5" x14ac:dyDescent="0.2">
      <c r="A346" t="s">
        <v>20</v>
      </c>
      <c r="B346">
        <v>133</v>
      </c>
      <c r="D346" t="s">
        <v>14</v>
      </c>
      <c r="E346">
        <v>13</v>
      </c>
    </row>
    <row r="347" spans="1:5" x14ac:dyDescent="0.2">
      <c r="A347" t="s">
        <v>20</v>
      </c>
      <c r="B347">
        <v>189</v>
      </c>
      <c r="D347" t="s">
        <v>14</v>
      </c>
      <c r="E347">
        <v>1</v>
      </c>
    </row>
    <row r="348" spans="1:5" x14ac:dyDescent="0.2">
      <c r="A348" t="s">
        <v>20</v>
      </c>
      <c r="B348">
        <v>140</v>
      </c>
      <c r="D348" t="s">
        <v>14</v>
      </c>
      <c r="E348">
        <v>21</v>
      </c>
    </row>
    <row r="349" spans="1:5" x14ac:dyDescent="0.2">
      <c r="A349" t="s">
        <v>20</v>
      </c>
      <c r="B349">
        <v>432</v>
      </c>
      <c r="D349" t="s">
        <v>14</v>
      </c>
      <c r="E349">
        <v>830</v>
      </c>
    </row>
    <row r="350" spans="1:5" x14ac:dyDescent="0.2">
      <c r="A350" t="s">
        <v>20</v>
      </c>
      <c r="B350">
        <v>210</v>
      </c>
      <c r="D350" t="s">
        <v>14</v>
      </c>
      <c r="E350">
        <v>130</v>
      </c>
    </row>
    <row r="351" spans="1:5" x14ac:dyDescent="0.2">
      <c r="A351" t="s">
        <v>20</v>
      </c>
      <c r="B351">
        <v>157</v>
      </c>
      <c r="D351" t="s">
        <v>14</v>
      </c>
      <c r="E351">
        <v>55</v>
      </c>
    </row>
    <row r="352" spans="1:5" x14ac:dyDescent="0.2">
      <c r="A352" t="s">
        <v>20</v>
      </c>
      <c r="B352">
        <v>179</v>
      </c>
      <c r="D352" t="s">
        <v>14</v>
      </c>
      <c r="E352">
        <v>114</v>
      </c>
    </row>
    <row r="353" spans="1:5" x14ac:dyDescent="0.2">
      <c r="A353" t="s">
        <v>20</v>
      </c>
      <c r="B353">
        <v>165</v>
      </c>
      <c r="D353" t="s">
        <v>14</v>
      </c>
      <c r="E353">
        <v>594</v>
      </c>
    </row>
    <row r="354" spans="1:5" x14ac:dyDescent="0.2">
      <c r="A354" t="s">
        <v>20</v>
      </c>
      <c r="B354">
        <v>169</v>
      </c>
      <c r="D354" t="s">
        <v>14</v>
      </c>
      <c r="E354">
        <v>24</v>
      </c>
    </row>
    <row r="355" spans="1:5" x14ac:dyDescent="0.2">
      <c r="A355" t="s">
        <v>20</v>
      </c>
      <c r="B355">
        <v>134</v>
      </c>
      <c r="D355" t="s">
        <v>14</v>
      </c>
      <c r="E355">
        <v>252</v>
      </c>
    </row>
    <row r="356" spans="1:5" x14ac:dyDescent="0.2">
      <c r="A356" t="s">
        <v>20</v>
      </c>
      <c r="B356">
        <v>206</v>
      </c>
      <c r="D356" t="s">
        <v>14</v>
      </c>
      <c r="E356">
        <v>67</v>
      </c>
    </row>
    <row r="357" spans="1:5" x14ac:dyDescent="0.2">
      <c r="A357" t="s">
        <v>20</v>
      </c>
      <c r="B357">
        <v>236</v>
      </c>
      <c r="D357" t="s">
        <v>14</v>
      </c>
      <c r="E357">
        <v>742</v>
      </c>
    </row>
    <row r="358" spans="1:5" x14ac:dyDescent="0.2">
      <c r="A358" t="s">
        <v>20</v>
      </c>
      <c r="B358">
        <v>554</v>
      </c>
      <c r="D358" t="s">
        <v>14</v>
      </c>
      <c r="E358">
        <v>75</v>
      </c>
    </row>
    <row r="359" spans="1:5" x14ac:dyDescent="0.2">
      <c r="A359" t="s">
        <v>20</v>
      </c>
      <c r="B359">
        <v>166</v>
      </c>
      <c r="D359" t="s">
        <v>14</v>
      </c>
      <c r="E359">
        <v>4405</v>
      </c>
    </row>
    <row r="360" spans="1:5" x14ac:dyDescent="0.2">
      <c r="A360" t="s">
        <v>20</v>
      </c>
      <c r="B360">
        <v>249</v>
      </c>
      <c r="D360" t="s">
        <v>14</v>
      </c>
      <c r="E360">
        <v>92</v>
      </c>
    </row>
    <row r="361" spans="1:5" x14ac:dyDescent="0.2">
      <c r="A361" t="s">
        <v>20</v>
      </c>
      <c r="B361">
        <v>129</v>
      </c>
      <c r="D361" t="s">
        <v>14</v>
      </c>
      <c r="E361">
        <v>64</v>
      </c>
    </row>
    <row r="362" spans="1:5" x14ac:dyDescent="0.2">
      <c r="A362" t="s">
        <v>20</v>
      </c>
      <c r="B362">
        <v>170</v>
      </c>
      <c r="D362" t="s">
        <v>14</v>
      </c>
      <c r="E362">
        <v>64</v>
      </c>
    </row>
    <row r="363" spans="1:5" x14ac:dyDescent="0.2">
      <c r="A363" t="s">
        <v>20</v>
      </c>
      <c r="B363">
        <v>246</v>
      </c>
      <c r="D363" t="s">
        <v>14</v>
      </c>
      <c r="E363">
        <v>842</v>
      </c>
    </row>
    <row r="364" spans="1:5" x14ac:dyDescent="0.2">
      <c r="A364" t="s">
        <v>20</v>
      </c>
      <c r="B364">
        <v>363</v>
      </c>
      <c r="D364" t="s">
        <v>14</v>
      </c>
      <c r="E364">
        <v>112</v>
      </c>
    </row>
    <row r="365" spans="1:5" x14ac:dyDescent="0.2">
      <c r="A365" t="s">
        <v>20</v>
      </c>
      <c r="B365">
        <v>393</v>
      </c>
      <c r="D365" t="s">
        <v>14</v>
      </c>
      <c r="E365">
        <v>374</v>
      </c>
    </row>
    <row r="366" spans="1:5" x14ac:dyDescent="0.2">
      <c r="A366" t="s">
        <v>20</v>
      </c>
      <c r="B366">
        <v>186</v>
      </c>
    </row>
    <row r="367" spans="1:5" x14ac:dyDescent="0.2">
      <c r="A367" t="s">
        <v>20</v>
      </c>
      <c r="B367">
        <v>158</v>
      </c>
    </row>
    <row r="368" spans="1:5" x14ac:dyDescent="0.2">
      <c r="A368" t="s">
        <v>20</v>
      </c>
      <c r="B368">
        <v>150</v>
      </c>
    </row>
    <row r="369" spans="1:2" x14ac:dyDescent="0.2">
      <c r="A369" t="s">
        <v>20</v>
      </c>
      <c r="B369">
        <v>170</v>
      </c>
    </row>
    <row r="370" spans="1:2" x14ac:dyDescent="0.2">
      <c r="A370" t="s">
        <v>20</v>
      </c>
      <c r="B370">
        <v>142</v>
      </c>
    </row>
    <row r="371" spans="1:2" x14ac:dyDescent="0.2">
      <c r="A371" t="s">
        <v>20</v>
      </c>
      <c r="B371">
        <v>252</v>
      </c>
    </row>
    <row r="372" spans="1:2" x14ac:dyDescent="0.2">
      <c r="A372" t="s">
        <v>20</v>
      </c>
      <c r="B372">
        <v>190</v>
      </c>
    </row>
    <row r="373" spans="1:2" x14ac:dyDescent="0.2">
      <c r="A373" t="s">
        <v>20</v>
      </c>
      <c r="B373">
        <v>157</v>
      </c>
    </row>
    <row r="374" spans="1:2" x14ac:dyDescent="0.2">
      <c r="A374" t="s">
        <v>20</v>
      </c>
      <c r="B374">
        <v>222</v>
      </c>
    </row>
    <row r="375" spans="1:2" x14ac:dyDescent="0.2">
      <c r="A375" t="s">
        <v>20</v>
      </c>
      <c r="B375">
        <v>181</v>
      </c>
    </row>
    <row r="376" spans="1:2" x14ac:dyDescent="0.2">
      <c r="A376" t="s">
        <v>20</v>
      </c>
      <c r="B376">
        <v>140</v>
      </c>
    </row>
    <row r="377" spans="1:2" x14ac:dyDescent="0.2">
      <c r="A377" t="s">
        <v>20</v>
      </c>
      <c r="B377">
        <v>202</v>
      </c>
    </row>
    <row r="378" spans="1:2" x14ac:dyDescent="0.2">
      <c r="A378" t="s">
        <v>20</v>
      </c>
      <c r="B378">
        <v>227</v>
      </c>
    </row>
    <row r="379" spans="1:2" x14ac:dyDescent="0.2">
      <c r="A379" t="s">
        <v>20</v>
      </c>
      <c r="B379">
        <v>154</v>
      </c>
    </row>
    <row r="380" spans="1:2" x14ac:dyDescent="0.2">
      <c r="A380" t="s">
        <v>20</v>
      </c>
      <c r="B380">
        <v>214</v>
      </c>
    </row>
    <row r="381" spans="1:2" x14ac:dyDescent="0.2">
      <c r="A381" t="s">
        <v>20</v>
      </c>
      <c r="B381">
        <v>329</v>
      </c>
    </row>
    <row r="382" spans="1:2" x14ac:dyDescent="0.2">
      <c r="A382" t="s">
        <v>20</v>
      </c>
      <c r="B382">
        <v>247</v>
      </c>
    </row>
    <row r="383" spans="1:2" x14ac:dyDescent="0.2">
      <c r="A383" t="s">
        <v>20</v>
      </c>
      <c r="B383">
        <v>244</v>
      </c>
    </row>
    <row r="384" spans="1:2" x14ac:dyDescent="0.2">
      <c r="A384" t="s">
        <v>20</v>
      </c>
      <c r="B384">
        <v>198</v>
      </c>
    </row>
    <row r="385" spans="1:2" x14ac:dyDescent="0.2">
      <c r="A385" t="s">
        <v>20</v>
      </c>
      <c r="B385">
        <v>533</v>
      </c>
    </row>
    <row r="386" spans="1:2" x14ac:dyDescent="0.2">
      <c r="A386" t="s">
        <v>20</v>
      </c>
      <c r="B386">
        <v>142</v>
      </c>
    </row>
    <row r="387" spans="1:2" x14ac:dyDescent="0.2">
      <c r="A387" t="s">
        <v>20</v>
      </c>
      <c r="B387">
        <v>164</v>
      </c>
    </row>
    <row r="388" spans="1:2" x14ac:dyDescent="0.2">
      <c r="A388" t="s">
        <v>20</v>
      </c>
      <c r="B388">
        <v>180</v>
      </c>
    </row>
    <row r="389" spans="1:2" x14ac:dyDescent="0.2">
      <c r="A389" t="s">
        <v>20</v>
      </c>
      <c r="B389">
        <v>452</v>
      </c>
    </row>
    <row r="390" spans="1:2" x14ac:dyDescent="0.2">
      <c r="A390" t="s">
        <v>20</v>
      </c>
      <c r="B390">
        <v>375</v>
      </c>
    </row>
    <row r="391" spans="1:2" x14ac:dyDescent="0.2">
      <c r="A391" t="s">
        <v>20</v>
      </c>
      <c r="B391">
        <v>411</v>
      </c>
    </row>
    <row r="392" spans="1:2" x14ac:dyDescent="0.2">
      <c r="A392" t="s">
        <v>20</v>
      </c>
      <c r="B392">
        <v>723</v>
      </c>
    </row>
    <row r="393" spans="1:2" x14ac:dyDescent="0.2">
      <c r="A393" t="s">
        <v>20</v>
      </c>
      <c r="B393">
        <v>470</v>
      </c>
    </row>
    <row r="394" spans="1:2" x14ac:dyDescent="0.2">
      <c r="A394" t="s">
        <v>20</v>
      </c>
      <c r="B394">
        <v>374</v>
      </c>
    </row>
    <row r="395" spans="1:2" x14ac:dyDescent="0.2">
      <c r="A395" t="s">
        <v>20</v>
      </c>
      <c r="B395">
        <v>659</v>
      </c>
    </row>
    <row r="396" spans="1:2" x14ac:dyDescent="0.2">
      <c r="A396" t="s">
        <v>20</v>
      </c>
      <c r="B396">
        <v>460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498</v>
      </c>
    </row>
    <row r="399" spans="1:2" x14ac:dyDescent="0.2">
      <c r="A399" t="s">
        <v>20</v>
      </c>
      <c r="B399">
        <v>1137</v>
      </c>
    </row>
    <row r="400" spans="1:2" x14ac:dyDescent="0.2">
      <c r="A400" t="s">
        <v>20</v>
      </c>
      <c r="B400">
        <v>524</v>
      </c>
    </row>
    <row r="401" spans="1:2" x14ac:dyDescent="0.2">
      <c r="A401" t="s">
        <v>20</v>
      </c>
      <c r="B401">
        <v>768</v>
      </c>
    </row>
    <row r="402" spans="1:2" x14ac:dyDescent="0.2">
      <c r="A402" t="s">
        <v>20</v>
      </c>
      <c r="B402">
        <v>909</v>
      </c>
    </row>
    <row r="403" spans="1:2" x14ac:dyDescent="0.2">
      <c r="A403" t="s">
        <v>20</v>
      </c>
      <c r="B403">
        <v>1385</v>
      </c>
    </row>
    <row r="404" spans="1:2" x14ac:dyDescent="0.2">
      <c r="A404" t="s">
        <v>20</v>
      </c>
      <c r="B404">
        <v>1071</v>
      </c>
    </row>
    <row r="405" spans="1:2" x14ac:dyDescent="0.2">
      <c r="A405" t="s">
        <v>20</v>
      </c>
      <c r="B405">
        <v>645</v>
      </c>
    </row>
    <row r="406" spans="1:2" x14ac:dyDescent="0.2">
      <c r="A406" t="s">
        <v>20</v>
      </c>
      <c r="B406">
        <v>676</v>
      </c>
    </row>
    <row r="407" spans="1:2" x14ac:dyDescent="0.2">
      <c r="A407" t="s">
        <v>20</v>
      </c>
      <c r="B407">
        <v>890</v>
      </c>
    </row>
    <row r="408" spans="1:2" x14ac:dyDescent="0.2">
      <c r="A408" t="s">
        <v>20</v>
      </c>
      <c r="B408">
        <v>3036</v>
      </c>
    </row>
    <row r="409" spans="1:2" x14ac:dyDescent="0.2">
      <c r="A409" t="s">
        <v>20</v>
      </c>
      <c r="B409">
        <v>1101</v>
      </c>
    </row>
    <row r="410" spans="1:2" x14ac:dyDescent="0.2">
      <c r="A410" t="s">
        <v>20</v>
      </c>
      <c r="B410">
        <v>1604</v>
      </c>
    </row>
    <row r="411" spans="1:2" x14ac:dyDescent="0.2">
      <c r="A411" t="s">
        <v>20</v>
      </c>
      <c r="B411">
        <v>1572</v>
      </c>
    </row>
    <row r="412" spans="1:2" x14ac:dyDescent="0.2">
      <c r="A412" t="s">
        <v>20</v>
      </c>
      <c r="B412">
        <v>1887</v>
      </c>
    </row>
    <row r="413" spans="1:2" x14ac:dyDescent="0.2">
      <c r="A413" t="s">
        <v>20</v>
      </c>
      <c r="B413">
        <v>980</v>
      </c>
    </row>
    <row r="414" spans="1:2" x14ac:dyDescent="0.2">
      <c r="A414" t="s">
        <v>20</v>
      </c>
      <c r="B414">
        <v>762</v>
      </c>
    </row>
    <row r="415" spans="1:2" x14ac:dyDescent="0.2">
      <c r="A415" t="s">
        <v>20</v>
      </c>
      <c r="B415">
        <v>1015</v>
      </c>
    </row>
    <row r="416" spans="1:2" x14ac:dyDescent="0.2">
      <c r="A416" t="s">
        <v>20</v>
      </c>
      <c r="B416">
        <v>2261</v>
      </c>
    </row>
    <row r="417" spans="1:2" x14ac:dyDescent="0.2">
      <c r="A417" t="s">
        <v>20</v>
      </c>
      <c r="B417">
        <v>820</v>
      </c>
    </row>
    <row r="418" spans="1:2" x14ac:dyDescent="0.2">
      <c r="A418" t="s">
        <v>20</v>
      </c>
      <c r="B418">
        <v>1140</v>
      </c>
    </row>
    <row r="419" spans="1:2" x14ac:dyDescent="0.2">
      <c r="A419" t="s">
        <v>20</v>
      </c>
      <c r="B419">
        <v>2013</v>
      </c>
    </row>
    <row r="420" spans="1:2" x14ac:dyDescent="0.2">
      <c r="A420" t="s">
        <v>20</v>
      </c>
      <c r="B420">
        <v>2436</v>
      </c>
    </row>
    <row r="421" spans="1:2" x14ac:dyDescent="0.2">
      <c r="A421" t="s">
        <v>20</v>
      </c>
      <c r="B421">
        <v>2725</v>
      </c>
    </row>
    <row r="422" spans="1:2" x14ac:dyDescent="0.2">
      <c r="A422" t="s">
        <v>20</v>
      </c>
      <c r="B422">
        <v>1697</v>
      </c>
    </row>
    <row r="423" spans="1:2" x14ac:dyDescent="0.2">
      <c r="A423" t="s">
        <v>20</v>
      </c>
      <c r="B423">
        <v>1681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1052</v>
      </c>
    </row>
    <row r="426" spans="1:2" x14ac:dyDescent="0.2">
      <c r="A426" t="s">
        <v>20</v>
      </c>
      <c r="B426">
        <v>903</v>
      </c>
    </row>
    <row r="427" spans="1:2" x14ac:dyDescent="0.2">
      <c r="A427" t="s">
        <v>20</v>
      </c>
      <c r="B427">
        <v>2293</v>
      </c>
    </row>
    <row r="428" spans="1:2" x14ac:dyDescent="0.2">
      <c r="A428" t="s">
        <v>20</v>
      </c>
      <c r="B428">
        <v>2353</v>
      </c>
    </row>
    <row r="429" spans="1:2" x14ac:dyDescent="0.2">
      <c r="A429" t="s">
        <v>20</v>
      </c>
      <c r="B429">
        <v>1152</v>
      </c>
    </row>
    <row r="430" spans="1:2" x14ac:dyDescent="0.2">
      <c r="A430" t="s">
        <v>20</v>
      </c>
      <c r="B430">
        <v>3308</v>
      </c>
    </row>
    <row r="431" spans="1:2" x14ac:dyDescent="0.2">
      <c r="A431" t="s">
        <v>20</v>
      </c>
      <c r="B431">
        <v>943</v>
      </c>
    </row>
    <row r="432" spans="1:2" x14ac:dyDescent="0.2">
      <c r="A432" t="s">
        <v>20</v>
      </c>
      <c r="B432">
        <v>1613</v>
      </c>
    </row>
    <row r="433" spans="1:2" x14ac:dyDescent="0.2">
      <c r="A433" t="s">
        <v>20</v>
      </c>
      <c r="B433">
        <v>2673</v>
      </c>
    </row>
    <row r="434" spans="1:2" x14ac:dyDescent="0.2">
      <c r="A434" t="s">
        <v>20</v>
      </c>
      <c r="B434">
        <v>4233</v>
      </c>
    </row>
    <row r="435" spans="1:2" x14ac:dyDescent="0.2">
      <c r="A435" t="s">
        <v>20</v>
      </c>
      <c r="B435">
        <v>1022</v>
      </c>
    </row>
    <row r="436" spans="1:2" x14ac:dyDescent="0.2">
      <c r="A436" t="s">
        <v>20</v>
      </c>
      <c r="B436">
        <v>1280</v>
      </c>
    </row>
    <row r="437" spans="1:2" x14ac:dyDescent="0.2">
      <c r="A437" t="s">
        <v>20</v>
      </c>
      <c r="B437">
        <v>2506</v>
      </c>
    </row>
    <row r="438" spans="1:2" x14ac:dyDescent="0.2">
      <c r="A438" t="s">
        <v>20</v>
      </c>
      <c r="B438">
        <v>1467</v>
      </c>
    </row>
    <row r="439" spans="1:2" x14ac:dyDescent="0.2">
      <c r="A439" t="s">
        <v>20</v>
      </c>
      <c r="B439">
        <v>1782</v>
      </c>
    </row>
    <row r="440" spans="1:2" x14ac:dyDescent="0.2">
      <c r="A440" t="s">
        <v>20</v>
      </c>
      <c r="B440">
        <v>1095</v>
      </c>
    </row>
    <row r="441" spans="1:2" x14ac:dyDescent="0.2">
      <c r="A441" t="s">
        <v>20</v>
      </c>
      <c r="B441">
        <v>3533</v>
      </c>
    </row>
    <row r="442" spans="1:2" x14ac:dyDescent="0.2">
      <c r="A442" t="s">
        <v>20</v>
      </c>
      <c r="B442">
        <v>4065</v>
      </c>
    </row>
    <row r="443" spans="1:2" x14ac:dyDescent="0.2">
      <c r="A443" t="s">
        <v>20</v>
      </c>
      <c r="B443">
        <v>1170</v>
      </c>
    </row>
    <row r="444" spans="1:2" x14ac:dyDescent="0.2">
      <c r="A444" t="s">
        <v>20</v>
      </c>
      <c r="B444">
        <v>3388</v>
      </c>
    </row>
    <row r="445" spans="1:2" x14ac:dyDescent="0.2">
      <c r="A445" t="s">
        <v>20</v>
      </c>
      <c r="B445">
        <v>3205</v>
      </c>
    </row>
    <row r="446" spans="1:2" x14ac:dyDescent="0.2">
      <c r="A446" t="s">
        <v>20</v>
      </c>
      <c r="B446">
        <v>2120</v>
      </c>
    </row>
    <row r="447" spans="1:2" x14ac:dyDescent="0.2">
      <c r="A447" t="s">
        <v>20</v>
      </c>
      <c r="B447">
        <v>1071</v>
      </c>
    </row>
    <row r="448" spans="1:2" x14ac:dyDescent="0.2">
      <c r="A448" t="s">
        <v>20</v>
      </c>
      <c r="B448">
        <v>1073</v>
      </c>
    </row>
    <row r="449" spans="1:2" x14ac:dyDescent="0.2">
      <c r="A449" t="s">
        <v>20</v>
      </c>
      <c r="B449">
        <v>1573</v>
      </c>
    </row>
    <row r="450" spans="1:2" x14ac:dyDescent="0.2">
      <c r="A450" t="s">
        <v>20</v>
      </c>
      <c r="B450">
        <v>3934</v>
      </c>
    </row>
    <row r="451" spans="1:2" x14ac:dyDescent="0.2">
      <c r="A451" t="s">
        <v>20</v>
      </c>
      <c r="B451">
        <v>1784</v>
      </c>
    </row>
    <row r="452" spans="1:2" x14ac:dyDescent="0.2">
      <c r="A452" t="s">
        <v>20</v>
      </c>
      <c r="B452">
        <v>1113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2431</v>
      </c>
    </row>
    <row r="455" spans="1:2" x14ac:dyDescent="0.2">
      <c r="A455" t="s">
        <v>20</v>
      </c>
      <c r="B455">
        <v>1991</v>
      </c>
    </row>
    <row r="456" spans="1:2" x14ac:dyDescent="0.2">
      <c r="A456" t="s">
        <v>20</v>
      </c>
      <c r="B456">
        <v>2441</v>
      </c>
    </row>
    <row r="457" spans="1:2" x14ac:dyDescent="0.2">
      <c r="A457" t="s">
        <v>20</v>
      </c>
      <c r="B457">
        <v>2805</v>
      </c>
    </row>
    <row r="458" spans="1:2" x14ac:dyDescent="0.2">
      <c r="A458" t="s">
        <v>20</v>
      </c>
      <c r="B458">
        <v>5180</v>
      </c>
    </row>
    <row r="459" spans="1:2" x14ac:dyDescent="0.2">
      <c r="A459" t="s">
        <v>20</v>
      </c>
      <c r="B459">
        <v>1249</v>
      </c>
    </row>
    <row r="460" spans="1:2" x14ac:dyDescent="0.2">
      <c r="A460" t="s">
        <v>20</v>
      </c>
      <c r="B460">
        <v>2875</v>
      </c>
    </row>
    <row r="461" spans="1:2" x14ac:dyDescent="0.2">
      <c r="A461" t="s">
        <v>20</v>
      </c>
      <c r="B461">
        <v>1600</v>
      </c>
    </row>
    <row r="462" spans="1:2" x14ac:dyDescent="0.2">
      <c r="A462" t="s">
        <v>20</v>
      </c>
      <c r="B462">
        <v>1297</v>
      </c>
    </row>
    <row r="463" spans="1:2" x14ac:dyDescent="0.2">
      <c r="A463" t="s">
        <v>20</v>
      </c>
      <c r="B463">
        <v>2220</v>
      </c>
    </row>
    <row r="464" spans="1:2" x14ac:dyDescent="0.2">
      <c r="A464" t="s">
        <v>20</v>
      </c>
      <c r="B464">
        <v>3727</v>
      </c>
    </row>
    <row r="465" spans="1:2" x14ac:dyDescent="0.2">
      <c r="A465" t="s">
        <v>20</v>
      </c>
      <c r="B465">
        <v>1703</v>
      </c>
    </row>
    <row r="466" spans="1:2" x14ac:dyDescent="0.2">
      <c r="A466" t="s">
        <v>20</v>
      </c>
      <c r="B466">
        <v>1354</v>
      </c>
    </row>
    <row r="467" spans="1:2" x14ac:dyDescent="0.2">
      <c r="A467" t="s">
        <v>20</v>
      </c>
      <c r="B467">
        <v>1442</v>
      </c>
    </row>
    <row r="468" spans="1:2" x14ac:dyDescent="0.2">
      <c r="A468" t="s">
        <v>20</v>
      </c>
      <c r="B468">
        <v>1539</v>
      </c>
    </row>
    <row r="469" spans="1:2" x14ac:dyDescent="0.2">
      <c r="A469" t="s">
        <v>20</v>
      </c>
      <c r="B469">
        <v>1345</v>
      </c>
    </row>
    <row r="470" spans="1:2" x14ac:dyDescent="0.2">
      <c r="A470" t="s">
        <v>20</v>
      </c>
      <c r="B470">
        <v>2080</v>
      </c>
    </row>
    <row r="471" spans="1:2" x14ac:dyDescent="0.2">
      <c r="A471" t="s">
        <v>20</v>
      </c>
      <c r="B471">
        <v>4358</v>
      </c>
    </row>
    <row r="472" spans="1:2" x14ac:dyDescent="0.2">
      <c r="A472" t="s">
        <v>20</v>
      </c>
      <c r="B472">
        <v>5203</v>
      </c>
    </row>
    <row r="473" spans="1:2" x14ac:dyDescent="0.2">
      <c r="A473" t="s">
        <v>20</v>
      </c>
      <c r="B473">
        <v>1425</v>
      </c>
    </row>
    <row r="474" spans="1:2" x14ac:dyDescent="0.2">
      <c r="A474" t="s">
        <v>20</v>
      </c>
      <c r="B474">
        <v>3059</v>
      </c>
    </row>
    <row r="475" spans="1:2" x14ac:dyDescent="0.2">
      <c r="A475" t="s">
        <v>20</v>
      </c>
      <c r="B475">
        <v>2768</v>
      </c>
    </row>
    <row r="476" spans="1:2" x14ac:dyDescent="0.2">
      <c r="A476" t="s">
        <v>20</v>
      </c>
      <c r="B476">
        <v>2105</v>
      </c>
    </row>
    <row r="477" spans="1:2" x14ac:dyDescent="0.2">
      <c r="A477" t="s">
        <v>20</v>
      </c>
      <c r="B477">
        <v>1629</v>
      </c>
    </row>
    <row r="478" spans="1:2" x14ac:dyDescent="0.2">
      <c r="A478" t="s">
        <v>20</v>
      </c>
      <c r="B478">
        <v>1396</v>
      </c>
    </row>
    <row r="479" spans="1:2" x14ac:dyDescent="0.2">
      <c r="A479" t="s">
        <v>20</v>
      </c>
      <c r="B479">
        <v>2188</v>
      </c>
    </row>
    <row r="480" spans="1:2" x14ac:dyDescent="0.2">
      <c r="A480" t="s">
        <v>20</v>
      </c>
      <c r="B480">
        <v>3116</v>
      </c>
    </row>
    <row r="481" spans="1:2" x14ac:dyDescent="0.2">
      <c r="A481" t="s">
        <v>20</v>
      </c>
      <c r="B481">
        <v>3272</v>
      </c>
    </row>
    <row r="482" spans="1:2" x14ac:dyDescent="0.2">
      <c r="A482" t="s">
        <v>20</v>
      </c>
      <c r="B482">
        <v>1396</v>
      </c>
    </row>
    <row r="483" spans="1:2" x14ac:dyDescent="0.2">
      <c r="A483" t="s">
        <v>20</v>
      </c>
      <c r="B483">
        <v>2693</v>
      </c>
    </row>
    <row r="484" spans="1:2" x14ac:dyDescent="0.2">
      <c r="A484" t="s">
        <v>20</v>
      </c>
      <c r="B484">
        <v>1797</v>
      </c>
    </row>
    <row r="485" spans="1:2" x14ac:dyDescent="0.2">
      <c r="A485" t="s">
        <v>20</v>
      </c>
      <c r="B485">
        <v>1606</v>
      </c>
    </row>
    <row r="486" spans="1:2" x14ac:dyDescent="0.2">
      <c r="A486" t="s">
        <v>20</v>
      </c>
      <c r="B486">
        <v>2857</v>
      </c>
    </row>
    <row r="487" spans="1:2" x14ac:dyDescent="0.2">
      <c r="A487" t="s">
        <v>20</v>
      </c>
      <c r="B487">
        <v>2331</v>
      </c>
    </row>
    <row r="488" spans="1:2" x14ac:dyDescent="0.2">
      <c r="A488" t="s">
        <v>20</v>
      </c>
      <c r="B488">
        <v>1605</v>
      </c>
    </row>
    <row r="489" spans="1:2" x14ac:dyDescent="0.2">
      <c r="A489" t="s">
        <v>20</v>
      </c>
      <c r="B489">
        <v>2043</v>
      </c>
    </row>
    <row r="490" spans="1:2" x14ac:dyDescent="0.2">
      <c r="A490" t="s">
        <v>20</v>
      </c>
      <c r="B490">
        <v>1460</v>
      </c>
    </row>
    <row r="491" spans="1:2" x14ac:dyDescent="0.2">
      <c r="A491" t="s">
        <v>20</v>
      </c>
      <c r="B491">
        <v>2237</v>
      </c>
    </row>
    <row r="492" spans="1:2" x14ac:dyDescent="0.2">
      <c r="A492" t="s">
        <v>20</v>
      </c>
      <c r="B492">
        <v>1894</v>
      </c>
    </row>
    <row r="493" spans="1:2" x14ac:dyDescent="0.2">
      <c r="A493" t="s">
        <v>20</v>
      </c>
      <c r="B493">
        <v>1470</v>
      </c>
    </row>
    <row r="494" spans="1:2" x14ac:dyDescent="0.2">
      <c r="A494" t="s">
        <v>20</v>
      </c>
      <c r="B494">
        <v>1548</v>
      </c>
    </row>
    <row r="495" spans="1:2" x14ac:dyDescent="0.2">
      <c r="A495" t="s">
        <v>20</v>
      </c>
      <c r="B495">
        <v>1561</v>
      </c>
    </row>
    <row r="496" spans="1:2" x14ac:dyDescent="0.2">
      <c r="A496" t="s">
        <v>20</v>
      </c>
      <c r="B496">
        <v>2475</v>
      </c>
    </row>
    <row r="497" spans="1:2" x14ac:dyDescent="0.2">
      <c r="A497" t="s">
        <v>20</v>
      </c>
      <c r="B497">
        <v>2266</v>
      </c>
    </row>
    <row r="498" spans="1:2" x14ac:dyDescent="0.2">
      <c r="A498" t="s">
        <v>20</v>
      </c>
      <c r="B498">
        <v>2144</v>
      </c>
    </row>
    <row r="499" spans="1:2" x14ac:dyDescent="0.2">
      <c r="A499" t="s">
        <v>20</v>
      </c>
      <c r="B499">
        <v>3177</v>
      </c>
    </row>
    <row r="500" spans="1:2" x14ac:dyDescent="0.2">
      <c r="A500" t="s">
        <v>20</v>
      </c>
      <c r="B500">
        <v>1559</v>
      </c>
    </row>
    <row r="501" spans="1:2" x14ac:dyDescent="0.2">
      <c r="A501" t="s">
        <v>20</v>
      </c>
      <c r="B501">
        <v>3537</v>
      </c>
    </row>
    <row r="502" spans="1:2" x14ac:dyDescent="0.2">
      <c r="A502" t="s">
        <v>20</v>
      </c>
      <c r="B502">
        <v>2739</v>
      </c>
    </row>
    <row r="503" spans="1:2" x14ac:dyDescent="0.2">
      <c r="A503" t="s">
        <v>20</v>
      </c>
      <c r="B503">
        <v>2756</v>
      </c>
    </row>
    <row r="504" spans="1:2" x14ac:dyDescent="0.2">
      <c r="A504" t="s">
        <v>20</v>
      </c>
      <c r="B504">
        <v>1989</v>
      </c>
    </row>
    <row r="505" spans="1:2" x14ac:dyDescent="0.2">
      <c r="A505" t="s">
        <v>20</v>
      </c>
      <c r="B505">
        <v>2106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5512</v>
      </c>
    </row>
    <row r="508" spans="1:2" x14ac:dyDescent="0.2">
      <c r="A508" t="s">
        <v>20</v>
      </c>
      <c r="B508">
        <v>2551</v>
      </c>
    </row>
    <row r="509" spans="1:2" x14ac:dyDescent="0.2">
      <c r="A509" t="s">
        <v>20</v>
      </c>
      <c r="B509">
        <v>3131</v>
      </c>
    </row>
    <row r="510" spans="1:2" x14ac:dyDescent="0.2">
      <c r="A510" t="s">
        <v>20</v>
      </c>
      <c r="B510">
        <v>2443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1518</v>
      </c>
    </row>
    <row r="513" spans="1:2" x14ac:dyDescent="0.2">
      <c r="A513" t="s">
        <v>20</v>
      </c>
      <c r="B513">
        <v>6212</v>
      </c>
    </row>
    <row r="514" spans="1:2" x14ac:dyDescent="0.2">
      <c r="A514" t="s">
        <v>20</v>
      </c>
      <c r="B514">
        <v>6465</v>
      </c>
    </row>
    <row r="515" spans="1:2" x14ac:dyDescent="0.2">
      <c r="A515" t="s">
        <v>20</v>
      </c>
      <c r="B515">
        <v>5139</v>
      </c>
    </row>
    <row r="516" spans="1:2" x14ac:dyDescent="0.2">
      <c r="A516" t="s">
        <v>20</v>
      </c>
      <c r="B516">
        <v>1917</v>
      </c>
    </row>
    <row r="517" spans="1:2" x14ac:dyDescent="0.2">
      <c r="A517" t="s">
        <v>20</v>
      </c>
      <c r="B517">
        <v>4289</v>
      </c>
    </row>
    <row r="518" spans="1:2" x14ac:dyDescent="0.2">
      <c r="A518" t="s">
        <v>20</v>
      </c>
      <c r="B518">
        <v>1684</v>
      </c>
    </row>
    <row r="519" spans="1:2" x14ac:dyDescent="0.2">
      <c r="A519" t="s">
        <v>20</v>
      </c>
      <c r="B519">
        <v>2107</v>
      </c>
    </row>
    <row r="520" spans="1:2" x14ac:dyDescent="0.2">
      <c r="A520" t="s">
        <v>20</v>
      </c>
      <c r="B520">
        <v>2443</v>
      </c>
    </row>
    <row r="521" spans="1:2" x14ac:dyDescent="0.2">
      <c r="A521" t="s">
        <v>20</v>
      </c>
      <c r="B521">
        <v>1902</v>
      </c>
    </row>
    <row r="522" spans="1:2" x14ac:dyDescent="0.2">
      <c r="A522" t="s">
        <v>20</v>
      </c>
      <c r="B522">
        <v>1621</v>
      </c>
    </row>
    <row r="523" spans="1:2" x14ac:dyDescent="0.2">
      <c r="A523" t="s">
        <v>20</v>
      </c>
      <c r="B523">
        <v>3376</v>
      </c>
    </row>
    <row r="524" spans="1:2" x14ac:dyDescent="0.2">
      <c r="A524" t="s">
        <v>20</v>
      </c>
      <c r="B524">
        <v>2409</v>
      </c>
    </row>
    <row r="525" spans="1:2" x14ac:dyDescent="0.2">
      <c r="A525" t="s">
        <v>20</v>
      </c>
      <c r="B525">
        <v>5880</v>
      </c>
    </row>
    <row r="526" spans="1:2" x14ac:dyDescent="0.2">
      <c r="A526" t="s">
        <v>20</v>
      </c>
      <c r="B526">
        <v>3016</v>
      </c>
    </row>
    <row r="527" spans="1:2" x14ac:dyDescent="0.2">
      <c r="A527" t="s">
        <v>20</v>
      </c>
      <c r="B527">
        <v>1713</v>
      </c>
    </row>
    <row r="528" spans="1:2" x14ac:dyDescent="0.2">
      <c r="A528" t="s">
        <v>20</v>
      </c>
      <c r="B528">
        <v>5966</v>
      </c>
    </row>
    <row r="529" spans="1:2" x14ac:dyDescent="0.2">
      <c r="A529" t="s">
        <v>20</v>
      </c>
      <c r="B529">
        <v>2985</v>
      </c>
    </row>
    <row r="530" spans="1:2" x14ac:dyDescent="0.2">
      <c r="A530" t="s">
        <v>20</v>
      </c>
      <c r="B530">
        <v>6406</v>
      </c>
    </row>
    <row r="531" spans="1:2" x14ac:dyDescent="0.2">
      <c r="A531" t="s">
        <v>20</v>
      </c>
      <c r="B531">
        <v>2230</v>
      </c>
    </row>
    <row r="532" spans="1:2" x14ac:dyDescent="0.2">
      <c r="A532" t="s">
        <v>20</v>
      </c>
      <c r="B532">
        <v>1773</v>
      </c>
    </row>
    <row r="533" spans="1:2" x14ac:dyDescent="0.2">
      <c r="A533" t="s">
        <v>20</v>
      </c>
      <c r="B533">
        <v>1785</v>
      </c>
    </row>
    <row r="534" spans="1:2" x14ac:dyDescent="0.2">
      <c r="A534" t="s">
        <v>20</v>
      </c>
      <c r="B534">
        <v>6286</v>
      </c>
    </row>
    <row r="535" spans="1:2" x14ac:dyDescent="0.2">
      <c r="A535" t="s">
        <v>20</v>
      </c>
      <c r="B535">
        <v>3742</v>
      </c>
    </row>
    <row r="536" spans="1:2" x14ac:dyDescent="0.2">
      <c r="A536" t="s">
        <v>20</v>
      </c>
      <c r="B536">
        <v>3063</v>
      </c>
    </row>
    <row r="537" spans="1:2" x14ac:dyDescent="0.2">
      <c r="A537" t="s">
        <v>20</v>
      </c>
      <c r="B537">
        <v>2218</v>
      </c>
    </row>
    <row r="538" spans="1:2" x14ac:dyDescent="0.2">
      <c r="A538" t="s">
        <v>20</v>
      </c>
      <c r="B538">
        <v>1884</v>
      </c>
    </row>
    <row r="539" spans="1:2" x14ac:dyDescent="0.2">
      <c r="A539" t="s">
        <v>20</v>
      </c>
      <c r="B539">
        <v>3594</v>
      </c>
    </row>
    <row r="540" spans="1:2" x14ac:dyDescent="0.2">
      <c r="A540" t="s">
        <v>20</v>
      </c>
      <c r="B540">
        <v>2893</v>
      </c>
    </row>
    <row r="541" spans="1:2" x14ac:dyDescent="0.2">
      <c r="A541" t="s">
        <v>20</v>
      </c>
      <c r="B541">
        <v>4006</v>
      </c>
    </row>
    <row r="542" spans="1:2" x14ac:dyDescent="0.2">
      <c r="A542" t="s">
        <v>20</v>
      </c>
      <c r="B542">
        <v>2326</v>
      </c>
    </row>
    <row r="543" spans="1:2" x14ac:dyDescent="0.2">
      <c r="A543" t="s">
        <v>20</v>
      </c>
      <c r="B543">
        <v>1965</v>
      </c>
    </row>
    <row r="544" spans="1:2" x14ac:dyDescent="0.2">
      <c r="A544" t="s">
        <v>20</v>
      </c>
      <c r="B544">
        <v>1815</v>
      </c>
    </row>
    <row r="545" spans="1:2" x14ac:dyDescent="0.2">
      <c r="A545" t="s">
        <v>20</v>
      </c>
      <c r="B545">
        <v>2100</v>
      </c>
    </row>
    <row r="546" spans="1:2" x14ac:dyDescent="0.2">
      <c r="A546" t="s">
        <v>20</v>
      </c>
      <c r="B546">
        <v>2489</v>
      </c>
    </row>
    <row r="547" spans="1:2" x14ac:dyDescent="0.2">
      <c r="A547" t="s">
        <v>20</v>
      </c>
      <c r="B547">
        <v>5419</v>
      </c>
    </row>
    <row r="548" spans="1:2" x14ac:dyDescent="0.2">
      <c r="A548" t="s">
        <v>20</v>
      </c>
      <c r="B548">
        <v>1821</v>
      </c>
    </row>
    <row r="549" spans="1:2" x14ac:dyDescent="0.2">
      <c r="A549" t="s">
        <v>20</v>
      </c>
      <c r="B549">
        <v>2289</v>
      </c>
    </row>
    <row r="550" spans="1:2" x14ac:dyDescent="0.2">
      <c r="A550" t="s">
        <v>20</v>
      </c>
      <c r="B550">
        <v>2414</v>
      </c>
    </row>
    <row r="551" spans="1:2" x14ac:dyDescent="0.2">
      <c r="A551" t="s">
        <v>20</v>
      </c>
      <c r="B551">
        <v>4498</v>
      </c>
    </row>
    <row r="552" spans="1:2" x14ac:dyDescent="0.2">
      <c r="A552" t="s">
        <v>20</v>
      </c>
      <c r="B552">
        <v>3657</v>
      </c>
    </row>
    <row r="553" spans="1:2" x14ac:dyDescent="0.2">
      <c r="A553" t="s">
        <v>20</v>
      </c>
      <c r="B553">
        <v>3596</v>
      </c>
    </row>
    <row r="554" spans="1:2" x14ac:dyDescent="0.2">
      <c r="A554" t="s">
        <v>20</v>
      </c>
      <c r="B554">
        <v>2662</v>
      </c>
    </row>
    <row r="555" spans="1:2" x14ac:dyDescent="0.2">
      <c r="A555" t="s">
        <v>20</v>
      </c>
      <c r="B555">
        <v>2320</v>
      </c>
    </row>
    <row r="556" spans="1:2" x14ac:dyDescent="0.2">
      <c r="A556" t="s">
        <v>20</v>
      </c>
      <c r="B556">
        <v>3318</v>
      </c>
    </row>
    <row r="557" spans="1:2" x14ac:dyDescent="0.2">
      <c r="A557" t="s">
        <v>20</v>
      </c>
      <c r="B557">
        <v>1866</v>
      </c>
    </row>
    <row r="558" spans="1:2" x14ac:dyDescent="0.2">
      <c r="A558" t="s">
        <v>20</v>
      </c>
      <c r="B558">
        <v>5168</v>
      </c>
    </row>
    <row r="559" spans="1:2" x14ac:dyDescent="0.2">
      <c r="A559" t="s">
        <v>20</v>
      </c>
      <c r="B559">
        <v>3777</v>
      </c>
    </row>
    <row r="560" spans="1:2" x14ac:dyDescent="0.2">
      <c r="A560" t="s">
        <v>20</v>
      </c>
      <c r="B560">
        <v>4799</v>
      </c>
    </row>
    <row r="561" spans="1:2" x14ac:dyDescent="0.2">
      <c r="A561" t="s">
        <v>20</v>
      </c>
      <c r="B561">
        <v>7295</v>
      </c>
    </row>
    <row r="562" spans="1:2" x14ac:dyDescent="0.2">
      <c r="A562" t="s">
        <v>20</v>
      </c>
      <c r="B562">
        <v>2526</v>
      </c>
    </row>
    <row r="563" spans="1:2" x14ac:dyDescent="0.2">
      <c r="A563" t="s">
        <v>20</v>
      </c>
      <c r="B563">
        <v>2346</v>
      </c>
    </row>
    <row r="564" spans="1:2" x14ac:dyDescent="0.2">
      <c r="A564" t="s">
        <v>20</v>
      </c>
      <c r="B564">
        <v>2038</v>
      </c>
    </row>
    <row r="565" spans="1:2" x14ac:dyDescent="0.2">
      <c r="A565" t="s">
        <v>20</v>
      </c>
      <c r="B565">
        <v>2283</v>
      </c>
    </row>
    <row r="566" spans="1:2" x14ac:dyDescent="0.2">
      <c r="A566" t="s">
        <v>20</v>
      </c>
      <c r="B566">
        <v>2053</v>
      </c>
    </row>
  </sheetData>
  <conditionalFormatting sqref="D2:D365">
    <cfRule type="containsText" dxfId="9" priority="6" stopIfTrue="1" operator="containsText" text="canceled">
      <formula>NOT(ISERROR(SEARCH("canceled",D2)))</formula>
    </cfRule>
    <cfRule type="containsText" dxfId="8" priority="7" stopIfTrue="1" operator="containsText" text="live">
      <formula>NOT(ISERROR(SEARCH("live",D2)))</formula>
    </cfRule>
    <cfRule type="expression" dxfId="7" priority="8" stopIfTrue="1">
      <formula>$G2="currently live"</formula>
    </cfRule>
    <cfRule type="containsText" dxfId="6" priority="9" stopIfTrue="1" operator="containsText" text="failed">
      <formula>NOT(ISERROR(SEARCH("failed",D2)))</formula>
    </cfRule>
    <cfRule type="containsText" dxfId="5" priority="10" stopIfTrue="1" operator="containsText" text="successful">
      <formula>NOT(ISERROR(SEARCH("successful",D2)))</formula>
    </cfRule>
  </conditionalFormatting>
  <conditionalFormatting sqref="A2:A566">
    <cfRule type="containsText" dxfId="4" priority="1" stopIfTrue="1" operator="containsText" text="canceled">
      <formula>NOT(ISERROR(SEARCH("canceled",A2)))</formula>
    </cfRule>
    <cfRule type="containsText" dxfId="3" priority="2" stopIfTrue="1" operator="containsText" text="live">
      <formula>NOT(ISERROR(SEARCH("live",A2)))</formula>
    </cfRule>
    <cfRule type="expression" dxfId="2" priority="3" stopIfTrue="1">
      <formula>$G2="currently live"</formula>
    </cfRule>
    <cfRule type="containsText" dxfId="1" priority="4" stopIfTrue="1" operator="containsText" text="failed">
      <formula>NOT(ISERROR(SEARCH("failed",A2)))</formula>
    </cfRule>
    <cfRule type="containsText" dxfId="0" priority="5" stopIfTrue="1" operator="containsText" text="successful">
      <formula>NOT(ISERROR(SEARCH("successful",A2)))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pivot-table</vt:lpstr>
      <vt:lpstr>country filter pivot-table</vt:lpstr>
      <vt:lpstr>year outcome pivot-table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Courtney Toussaint</cp:lastModifiedBy>
  <dcterms:created xsi:type="dcterms:W3CDTF">2021-09-29T18:52:28Z</dcterms:created>
  <dcterms:modified xsi:type="dcterms:W3CDTF">2022-12-23T04:39:55Z</dcterms:modified>
</cp:coreProperties>
</file>