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maholli_stanford_edu/Documents/Research/Datasheets/Solar cells/"/>
    </mc:Choice>
  </mc:AlternateContent>
  <xr:revisionPtr revIDLastSave="87" documentId="8_{8A354E44-0974-4DA0-919A-54B4BF8927ED}" xr6:coauthVersionLast="45" xr6:coauthVersionMax="45" xr10:uidLastSave="{ABEEA5F8-4366-4301-876A-94C5B5EB5BF6}"/>
  <bookViews>
    <workbookView xWindow="2700" yWindow="2415" windowWidth="28800" windowHeight="17355" xr2:uid="{CF4F3F99-40FE-4838-8FD4-EAD838D8C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1" i="1"/>
  <c r="Q9" i="1"/>
  <c r="P9" i="1"/>
  <c r="M4" i="1"/>
  <c r="M5" i="1"/>
  <c r="M6" i="1"/>
  <c r="M7" i="1"/>
  <c r="M8" i="1"/>
  <c r="M9" i="1"/>
  <c r="M3" i="1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<sst xmlns="http://schemas.openxmlformats.org/spreadsheetml/2006/main" count="26" uniqueCount="16">
  <si>
    <t>V</t>
  </si>
  <si>
    <t>I</t>
  </si>
  <si>
    <t>-Y</t>
  </si>
  <si>
    <t>-X</t>
  </si>
  <si>
    <t>-Z</t>
  </si>
  <si>
    <t>P</t>
  </si>
  <si>
    <t>Avg</t>
  </si>
  <si>
    <t>1 cell Pmpp</t>
  </si>
  <si>
    <t>mW</t>
  </si>
  <si>
    <t>1 panel Pmpp</t>
  </si>
  <si>
    <t>From clyde space slides</t>
  </si>
  <si>
    <t>Z faces are a bonus not a given</t>
  </si>
  <si>
    <t>W</t>
  </si>
  <si>
    <t>Orbial Average Power (4 panels):</t>
  </si>
  <si>
    <t>Assume 60% power per panel (XY faces) OAP</t>
  </si>
  <si>
    <t>Conservative power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</si>
</sst>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Panel IV Curves  (5 cells ea</a:t>
            </a:r>
            <a:r>
              <a:rPr lang="en-US" baseline="0"/>
              <a:t> </a:t>
            </a:r>
            <a:r>
              <a:rPr lang="en-US" sz="800"/>
              <a:t>SM141K06L</a:t>
            </a:r>
            <a:r>
              <a:rPr lang="en-US"/>
              <a:t> 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08744432646936E-2"/>
          <c:y val="0.11400027977132325"/>
          <c:w val="0.88488546412614932"/>
          <c:h val="0.74952116992816464"/>
        </c:manualLayout>
      </c:layout>
      <c:scatterChart>
        <c:scatterStyle val="lineMarker"/>
        <c:varyColors val="0"/>
        <c:ser>
          <c:idx val="0"/>
          <c:order val="0"/>
          <c:tx>
            <c:v>-Y Panel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Sheet1!$C$3:$C$9</c:f>
              <c:numCache>
                <c:formatCode>General</c:formatCode>
                <c:ptCount val="7"/>
                <c:pt idx="0">
                  <c:v>17.95</c:v>
                </c:pt>
                <c:pt idx="1">
                  <c:v>17.54</c:v>
                </c:pt>
                <c:pt idx="2">
                  <c:v>17.04</c:v>
                </c:pt>
                <c:pt idx="3">
                  <c:v>16.440000000000001</c:v>
                </c:pt>
                <c:pt idx="4">
                  <c:v>16.739999999999998</c:v>
                </c:pt>
                <c:pt idx="5">
                  <c:v>9.6300000000000008</c:v>
                </c:pt>
                <c:pt idx="6">
                  <c:v>15.42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19.03</c:v>
                </c:pt>
                <c:pt idx="1">
                  <c:v>20.79</c:v>
                </c:pt>
                <c:pt idx="2">
                  <c:v>26.5</c:v>
                </c:pt>
                <c:pt idx="3">
                  <c:v>32.93</c:v>
                </c:pt>
                <c:pt idx="4">
                  <c:v>29.6</c:v>
                </c:pt>
                <c:pt idx="5">
                  <c:v>49.96</c:v>
                </c:pt>
                <c:pt idx="6">
                  <c:v>40.46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D-4247-AEA2-35FDEBD646AF}"/>
            </c:ext>
          </c:extLst>
        </c:ser>
        <c:ser>
          <c:idx val="1"/>
          <c:order val="1"/>
          <c:tx>
            <c:v>-X Panel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16.809999999999999</c:v>
                </c:pt>
                <c:pt idx="1">
                  <c:v>11.02</c:v>
                </c:pt>
                <c:pt idx="2">
                  <c:v>16.75</c:v>
                </c:pt>
                <c:pt idx="3">
                  <c:v>18.2</c:v>
                </c:pt>
                <c:pt idx="4">
                  <c:v>18.52</c:v>
                </c:pt>
                <c:pt idx="5">
                  <c:v>17.78</c:v>
                </c:pt>
                <c:pt idx="6">
                  <c:v>15.04</c:v>
                </c:pt>
                <c:pt idx="7">
                  <c:v>9.98</c:v>
                </c:pt>
              </c:numCache>
            </c:numRef>
          </c:xVal>
          <c:yVal>
            <c:numRef>
              <c:f>Sheet1!$H$3:$H$10</c:f>
              <c:numCache>
                <c:formatCode>General</c:formatCode>
                <c:ptCount val="8"/>
                <c:pt idx="0">
                  <c:v>44.03</c:v>
                </c:pt>
                <c:pt idx="1">
                  <c:v>51.86</c:v>
                </c:pt>
                <c:pt idx="2">
                  <c:v>42.25</c:v>
                </c:pt>
                <c:pt idx="3">
                  <c:v>27.05</c:v>
                </c:pt>
                <c:pt idx="4">
                  <c:v>19.690000000000001</c:v>
                </c:pt>
                <c:pt idx="5">
                  <c:v>29.2</c:v>
                </c:pt>
                <c:pt idx="6">
                  <c:v>47.1</c:v>
                </c:pt>
                <c:pt idx="7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D-4247-AEA2-35FDEBD646AF}"/>
            </c:ext>
          </c:extLst>
        </c:ser>
        <c:ser>
          <c:idx val="2"/>
          <c:order val="2"/>
          <c:tx>
            <c:v>-Z Panel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Sheet1!$K$3:$K$9</c:f>
              <c:numCache>
                <c:formatCode>General</c:formatCode>
                <c:ptCount val="7"/>
                <c:pt idx="0">
                  <c:v>8.98</c:v>
                </c:pt>
                <c:pt idx="1">
                  <c:v>12.28</c:v>
                </c:pt>
                <c:pt idx="2">
                  <c:v>13.79</c:v>
                </c:pt>
                <c:pt idx="3">
                  <c:v>15.6</c:v>
                </c:pt>
                <c:pt idx="4">
                  <c:v>16.7</c:v>
                </c:pt>
                <c:pt idx="5">
                  <c:v>16.75</c:v>
                </c:pt>
                <c:pt idx="6">
                  <c:v>17.7</c:v>
                </c:pt>
              </c:numCache>
            </c:numRef>
          </c:xVal>
          <c:yVal>
            <c:numRef>
              <c:f>Sheet1!$L$3:$L$9</c:f>
              <c:numCache>
                <c:formatCode>General</c:formatCode>
                <c:ptCount val="7"/>
                <c:pt idx="0">
                  <c:v>47.24</c:v>
                </c:pt>
                <c:pt idx="1">
                  <c:v>46.74</c:v>
                </c:pt>
                <c:pt idx="2">
                  <c:v>46.02</c:v>
                </c:pt>
                <c:pt idx="3">
                  <c:v>43.02</c:v>
                </c:pt>
                <c:pt idx="4">
                  <c:v>37.520000000000003</c:v>
                </c:pt>
                <c:pt idx="5">
                  <c:v>36.42</c:v>
                </c:pt>
                <c:pt idx="6">
                  <c:v>25.27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D-4247-AEA2-35FDEBD64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74912"/>
        <c:axId val="431977208"/>
      </c:scatterChart>
      <c:valAx>
        <c:axId val="43197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77208"/>
        <c:crosses val="autoZero"/>
        <c:crossBetween val="midCat"/>
      </c:valAx>
      <c:valAx>
        <c:axId val="43197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7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090986870688712"/>
          <c:y val="0.22255203722410699"/>
          <c:w val="7.1584841628119955E-2"/>
          <c:h val="0.15560271116805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337038</xdr:colOff>
      <xdr:row>10</xdr:row>
      <xdr:rowOff>134816</xdr:rowOff>
    </xdr:from>
    <xdr:to>
      <xdr:col>23</xdr:col>
      <xdr:colOff>518014</xdr:colOff>
      <xdr:row>32</xdr:row>
      <xdr:rowOff>75762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9910B-EF99-4AB6-B71F-BC837A74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ogle.com/url?q=http://mstl.atl.calpoly.edu/~workshop/archive/2011/Spring/Day%25203/1610%2520-%2520Clark%2520-%2520Power%2520Budgets%2520for%2520CubeSat%2520Mission%2520Success.pdf&amp;sa=D&amp;ust=1586904109717000&amp;usg=AFQjCNFwmXuRZ-JC2UrfvyhJn8XsBuHY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7FE1-A6A6-42CB-AE97-2F95D1425755}">
  <dimension ref="C1:Q22"/>
  <sheetViews>
    <sheetView tabSelected="1" zoomScale="130" zoomScaleNormal="130" workbookViewId="0">
      <selection activeCell="F22" sqref="F22"/>
    </sheetView>
  </sheetViews>
  <sheetFormatPr defaultRowHeight="15" x14ac:dyDescent="0.25"/>
  <sheetData>
    <row r="1" spans="3:17" x14ac:dyDescent="0.25">
      <c r="C1" s="1" t="s">
        <v>2</v>
      </c>
      <c r="D1" s="1"/>
      <c r="E1" s="1"/>
      <c r="G1" s="1" t="s">
        <v>3</v>
      </c>
      <c r="H1" s="1"/>
      <c r="I1" s="1"/>
      <c r="K1" s="1" t="s">
        <v>4</v>
      </c>
      <c r="L1" s="1"/>
      <c r="M1" s="1"/>
    </row>
    <row r="2" spans="3:17" x14ac:dyDescent="0.25">
      <c r="C2" t="s">
        <v>0</v>
      </c>
      <c r="D2" t="s">
        <v>1</v>
      </c>
      <c r="E2" t="s">
        <v>5</v>
      </c>
      <c r="G2" t="s">
        <v>0</v>
      </c>
      <c r="H2" t="s">
        <v>1</v>
      </c>
      <c r="I2" t="s">
        <v>5</v>
      </c>
      <c r="K2" t="s">
        <v>0</v>
      </c>
      <c r="L2" t="s">
        <v>1</v>
      </c>
      <c r="M2" t="s">
        <v>5</v>
      </c>
    </row>
    <row r="3" spans="3:17" x14ac:dyDescent="0.25">
      <c r="C3">
        <v>17.95</v>
      </c>
      <c r="D3">
        <v>19.03</v>
      </c>
      <c r="E3">
        <f>C3*(D3/1000)</f>
        <v>0.34158850000000002</v>
      </c>
      <c r="G3" s="2">
        <v>16.809999999999999</v>
      </c>
      <c r="H3" s="2">
        <v>44.03</v>
      </c>
      <c r="I3" s="2">
        <f>G3*(H3/1000)</f>
        <v>0.74014429999999998</v>
      </c>
      <c r="K3">
        <v>8.98</v>
      </c>
      <c r="L3">
        <v>47.24</v>
      </c>
      <c r="M3">
        <f>K3*(L3/1000)</f>
        <v>0.42421520000000007</v>
      </c>
    </row>
    <row r="4" spans="3:17" x14ac:dyDescent="0.25">
      <c r="C4">
        <v>17.54</v>
      </c>
      <c r="D4">
        <v>20.79</v>
      </c>
      <c r="E4">
        <f t="shared" ref="E4:E9" si="0">C4*(D4/1000)</f>
        <v>0.3646566</v>
      </c>
      <c r="G4">
        <v>11.02</v>
      </c>
      <c r="H4">
        <v>51.86</v>
      </c>
      <c r="I4">
        <f t="shared" ref="I4:I10" si="1">G4*(H4/1000)</f>
        <v>0.57149719999999993</v>
      </c>
      <c r="K4">
        <v>12.28</v>
      </c>
      <c r="L4">
        <v>46.74</v>
      </c>
      <c r="M4">
        <f t="shared" ref="M4:M9" si="2">K4*(L4/1000)</f>
        <v>0.57396720000000001</v>
      </c>
    </row>
    <row r="5" spans="3:17" x14ac:dyDescent="0.25">
      <c r="C5">
        <v>17.04</v>
      </c>
      <c r="D5">
        <v>26.5</v>
      </c>
      <c r="E5">
        <f t="shared" si="0"/>
        <v>0.45155999999999996</v>
      </c>
      <c r="G5">
        <v>16.75</v>
      </c>
      <c r="H5">
        <v>42.25</v>
      </c>
      <c r="I5">
        <f t="shared" si="1"/>
        <v>0.70768750000000002</v>
      </c>
      <c r="K5">
        <v>13.79</v>
      </c>
      <c r="L5">
        <v>46.02</v>
      </c>
      <c r="M5">
        <f t="shared" si="2"/>
        <v>0.63461580000000006</v>
      </c>
    </row>
    <row r="6" spans="3:17" x14ac:dyDescent="0.25">
      <c r="C6">
        <v>16.440000000000001</v>
      </c>
      <c r="D6">
        <v>32.93</v>
      </c>
      <c r="E6">
        <f t="shared" si="0"/>
        <v>0.54136920000000011</v>
      </c>
      <c r="G6">
        <v>18.2</v>
      </c>
      <c r="H6">
        <v>27.05</v>
      </c>
      <c r="I6">
        <f t="shared" si="1"/>
        <v>0.49231000000000003</v>
      </c>
      <c r="K6" s="2">
        <v>15.6</v>
      </c>
      <c r="L6" s="2">
        <v>43.02</v>
      </c>
      <c r="M6" s="2">
        <f t="shared" si="2"/>
        <v>0.67111200000000004</v>
      </c>
    </row>
    <row r="7" spans="3:17" x14ac:dyDescent="0.25">
      <c r="C7">
        <v>16.739999999999998</v>
      </c>
      <c r="D7">
        <v>29.6</v>
      </c>
      <c r="E7">
        <f t="shared" si="0"/>
        <v>0.495504</v>
      </c>
      <c r="G7">
        <v>18.52</v>
      </c>
      <c r="H7">
        <v>19.690000000000001</v>
      </c>
      <c r="I7">
        <f t="shared" si="1"/>
        <v>0.36465880000000006</v>
      </c>
      <c r="K7">
        <v>16.7</v>
      </c>
      <c r="L7">
        <v>37.520000000000003</v>
      </c>
      <c r="M7">
        <f t="shared" si="2"/>
        <v>0.62658400000000003</v>
      </c>
    </row>
    <row r="8" spans="3:17" x14ac:dyDescent="0.25">
      <c r="C8">
        <v>9.6300000000000008</v>
      </c>
      <c r="D8">
        <v>49.96</v>
      </c>
      <c r="E8">
        <f t="shared" si="0"/>
        <v>0.48111480000000001</v>
      </c>
      <c r="G8">
        <v>17.78</v>
      </c>
      <c r="H8">
        <v>29.2</v>
      </c>
      <c r="I8">
        <f t="shared" si="1"/>
        <v>0.51917600000000008</v>
      </c>
      <c r="K8">
        <v>16.75</v>
      </c>
      <c r="L8">
        <v>36.42</v>
      </c>
      <c r="M8">
        <f t="shared" si="2"/>
        <v>0.61003499999999999</v>
      </c>
      <c r="P8" t="s">
        <v>5</v>
      </c>
      <c r="Q8" t="s">
        <v>1</v>
      </c>
    </row>
    <row r="9" spans="3:17" x14ac:dyDescent="0.25">
      <c r="C9" s="2">
        <v>15.42</v>
      </c>
      <c r="D9" s="2">
        <v>40.46</v>
      </c>
      <c r="E9" s="2">
        <f t="shared" si="0"/>
        <v>0.62389320000000004</v>
      </c>
      <c r="G9">
        <v>15.04</v>
      </c>
      <c r="H9">
        <v>47.1</v>
      </c>
      <c r="I9">
        <f t="shared" si="1"/>
        <v>0.70838400000000001</v>
      </c>
      <c r="K9">
        <v>17.7</v>
      </c>
      <c r="L9">
        <v>25.27</v>
      </c>
      <c r="M9">
        <f t="shared" si="2"/>
        <v>0.44727899999999998</v>
      </c>
      <c r="O9" t="s">
        <v>6</v>
      </c>
      <c r="P9">
        <f>AVERAGE(M6,I3,E9)</f>
        <v>0.67838316666666676</v>
      </c>
      <c r="Q9">
        <f>AVERAGE(L6,H3,D9)</f>
        <v>42.503333333333337</v>
      </c>
    </row>
    <row r="10" spans="3:17" x14ac:dyDescent="0.25">
      <c r="G10">
        <v>9.98</v>
      </c>
      <c r="H10">
        <v>52</v>
      </c>
      <c r="I10">
        <f t="shared" si="1"/>
        <v>0.51895999999999998</v>
      </c>
    </row>
    <row r="15" spans="3:17" x14ac:dyDescent="0.25">
      <c r="E15" s="3" t="s">
        <v>7</v>
      </c>
      <c r="F15">
        <v>184.58500000000001</v>
      </c>
      <c r="G15" t="s">
        <v>8</v>
      </c>
    </row>
    <row r="16" spans="3:17" x14ac:dyDescent="0.25">
      <c r="E16" s="3" t="s">
        <v>9</v>
      </c>
      <c r="F16">
        <v>922.92499999999995</v>
      </c>
      <c r="G16" t="s">
        <v>8</v>
      </c>
    </row>
    <row r="18" spans="5:7" x14ac:dyDescent="0.25">
      <c r="E18" s="4" t="s">
        <v>10</v>
      </c>
    </row>
    <row r="19" spans="5:7" x14ac:dyDescent="0.25">
      <c r="E19" s="3" t="s">
        <v>14</v>
      </c>
    </row>
    <row r="20" spans="5:7" x14ac:dyDescent="0.25">
      <c r="E20" s="3" t="s">
        <v>11</v>
      </c>
    </row>
    <row r="21" spans="5:7" x14ac:dyDescent="0.25">
      <c r="E21" s="3" t="s">
        <v>13</v>
      </c>
      <c r="F21">
        <f>0.6*F16*4/1000</f>
        <v>2.21502</v>
      </c>
      <c r="G21" t="s">
        <v>12</v>
      </c>
    </row>
    <row r="22" spans="5:7" x14ac:dyDescent="0.25">
      <c r="E22" s="3" t="s">
        <v>15</v>
      </c>
      <c r="F22">
        <f>((0.6*F16*4)+(0.1*F16))/1000</f>
        <v>2.3073125000000001</v>
      </c>
      <c r="G22" t="s">
        <v>12</v>
      </c>
    </row>
  </sheetData>
  <mergeCells count="3">
    <mergeCell ref="K1:M1"/>
    <mergeCell ref="G1:I1"/>
    <mergeCell ref="C1:E1"/>
  </mergeCells>
  <hyperlinks>
    <hyperlink ref="E18" r:id="rId1" xr:uid="{67BE56C6-89C4-4AF5-8C70-6DB2E87CD45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maholli</dc:creator>
  <cp:lastModifiedBy>Max Alvarez Holliday</cp:lastModifiedBy>
  <dcterms:created xsi:type="dcterms:W3CDTF">2020-04-14T20:55:57Z</dcterms:created>
  <dcterms:modified xsi:type="dcterms:W3CDTF">2020-04-14T22:01:24Z</dcterms:modified>
</cp:coreProperties>
</file>