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khera/Desktop/coil-optimization-main/"/>
    </mc:Choice>
  </mc:AlternateContent>
  <xr:revisionPtr revIDLastSave="0" documentId="13_ncr:1_{2CB0EF51-1DD0-0748-B215-47800A18870D}" xr6:coauthVersionLast="47" xr6:coauthVersionMax="47" xr10:uidLastSave="{00000000-0000-0000-0000-000000000000}"/>
  <bookViews>
    <workbookView xWindow="0" yWindow="760" windowWidth="30240" windowHeight="17080" xr2:uid="{7BF65488-C4C2-6442-AAAD-2E023BE73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D6" i="1" s="1"/>
  <c r="B7" i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B15" i="1"/>
  <c r="B16" i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D2" i="1"/>
  <c r="D1" i="1"/>
  <c r="D16" i="1"/>
  <c r="D15" i="1"/>
  <c r="D14" i="1"/>
  <c r="D7" i="1"/>
  <c r="D5" i="1"/>
  <c r="D4" i="1"/>
  <c r="D3" i="1"/>
  <c r="E13" i="1" l="1"/>
  <c r="E17" i="1"/>
  <c r="E11" i="1"/>
  <c r="E9" i="1"/>
  <c r="E12" i="1"/>
  <c r="F12" i="1" s="1"/>
  <c r="E10" i="1"/>
  <c r="F10" i="1" s="1"/>
  <c r="E3" i="1"/>
  <c r="E4" i="1"/>
  <c r="E5" i="1"/>
  <c r="E6" i="1"/>
  <c r="E8" i="1"/>
  <c r="E7" i="1"/>
  <c r="E23" i="1"/>
  <c r="E24" i="1"/>
  <c r="E2" i="1"/>
  <c r="E22" i="1"/>
  <c r="E21" i="1"/>
  <c r="E20" i="1"/>
  <c r="E19" i="1"/>
  <c r="E18" i="1"/>
  <c r="E16" i="1"/>
  <c r="E15" i="1"/>
  <c r="E14" i="1"/>
  <c r="F14" i="1" s="1"/>
  <c r="F7" i="1" l="1"/>
  <c r="F24" i="1"/>
  <c r="F6" i="1"/>
  <c r="F5" i="1"/>
  <c r="F22" i="1"/>
  <c r="F16" i="1"/>
  <c r="F18" i="1"/>
  <c r="F19" i="1"/>
  <c r="F17" i="1"/>
  <c r="F8" i="1"/>
  <c r="F15" i="1"/>
  <c r="F20" i="1"/>
  <c r="F21" i="1"/>
  <c r="F9" i="1"/>
  <c r="F11" i="1"/>
  <c r="F23" i="1"/>
  <c r="F13" i="1"/>
  <c r="F3" i="1"/>
  <c r="F4" i="1"/>
  <c r="G3" i="1" l="1"/>
  <c r="I13" i="1" l="1"/>
  <c r="J13" i="1" s="1"/>
  <c r="I6" i="1"/>
  <c r="J6" i="1" s="1"/>
  <c r="I16" i="1"/>
  <c r="J16" i="1" s="1"/>
  <c r="I19" i="1"/>
  <c r="J19" i="1" s="1"/>
  <c r="I9" i="1"/>
  <c r="J9" i="1" s="1"/>
  <c r="I3" i="1"/>
  <c r="J3" i="1" s="1"/>
  <c r="I2" i="1"/>
  <c r="J2" i="1" s="1"/>
  <c r="I15" i="1"/>
  <c r="J15" i="1" s="1"/>
  <c r="K15" i="1" s="1"/>
  <c r="I20" i="1"/>
  <c r="J20" i="1" s="1"/>
  <c r="K20" i="1" s="1"/>
  <c r="I23" i="1"/>
  <c r="J23" i="1" s="1"/>
  <c r="I5" i="1"/>
  <c r="J5" i="1" s="1"/>
  <c r="K6" i="1" s="1"/>
  <c r="I18" i="1"/>
  <c r="J18" i="1" s="1"/>
  <c r="K19" i="1" s="1"/>
  <c r="I11" i="1"/>
  <c r="J11" i="1" s="1"/>
  <c r="I8" i="1"/>
  <c r="J8" i="1" s="1"/>
  <c r="I12" i="1"/>
  <c r="J12" i="1" s="1"/>
  <c r="I24" i="1"/>
  <c r="J24" i="1" s="1"/>
  <c r="I21" i="1"/>
  <c r="J21" i="1" s="1"/>
  <c r="I14" i="1"/>
  <c r="J14" i="1" s="1"/>
  <c r="K14" i="1" s="1"/>
  <c r="I22" i="1"/>
  <c r="J22" i="1" s="1"/>
  <c r="I17" i="1"/>
  <c r="J17" i="1" s="1"/>
  <c r="I10" i="1"/>
  <c r="J10" i="1" s="1"/>
  <c r="K10" i="1" s="1"/>
  <c r="I4" i="1"/>
  <c r="J4" i="1" s="1"/>
  <c r="I7" i="1"/>
  <c r="J7" i="1" s="1"/>
  <c r="K7" i="1" s="1"/>
  <c r="I1" i="1"/>
  <c r="J1" i="1" s="1"/>
  <c r="K22" i="1" l="1"/>
  <c r="K9" i="1"/>
  <c r="K2" i="1"/>
  <c r="K16" i="1"/>
  <c r="L16" i="1" s="1"/>
  <c r="K17" i="1"/>
  <c r="L17" i="1" s="1"/>
  <c r="K5" i="1"/>
  <c r="K3" i="1"/>
  <c r="K21" i="1"/>
  <c r="L21" i="1" s="1"/>
  <c r="K12" i="1"/>
  <c r="L22" i="1"/>
  <c r="K24" i="1"/>
  <c r="M3" i="1" s="1"/>
  <c r="L10" i="1"/>
  <c r="K13" i="1"/>
  <c r="L20" i="1"/>
  <c r="K18" i="1"/>
  <c r="K11" i="1"/>
  <c r="K23" i="1"/>
  <c r="K8" i="1"/>
  <c r="K4" i="1"/>
  <c r="L5" i="1" s="1"/>
  <c r="L15" i="1"/>
  <c r="L6" i="1"/>
  <c r="L3" i="1"/>
  <c r="L7" i="1"/>
  <c r="L13" i="1" l="1"/>
  <c r="B44" i="1"/>
  <c r="C44" i="1" s="1"/>
  <c r="B54" i="1"/>
  <c r="C54" i="1" s="1"/>
  <c r="B41" i="1"/>
  <c r="C41" i="1" s="1"/>
  <c r="B40" i="1"/>
  <c r="C40" i="1" s="1"/>
  <c r="B35" i="1"/>
  <c r="C35" i="1" s="1"/>
  <c r="B33" i="1"/>
  <c r="C33" i="1" s="1"/>
  <c r="B42" i="1"/>
  <c r="C42" i="1" s="1"/>
  <c r="B53" i="1"/>
  <c r="C53" i="1" s="1"/>
  <c r="B52" i="1"/>
  <c r="C52" i="1" s="1"/>
  <c r="D52" i="1" s="1"/>
  <c r="B39" i="1"/>
  <c r="C39" i="1" s="1"/>
  <c r="B38" i="1"/>
  <c r="C38" i="1" s="1"/>
  <c r="B37" i="1"/>
  <c r="C37" i="1" s="1"/>
  <c r="B48" i="1"/>
  <c r="C48" i="1" s="1"/>
  <c r="B47" i="1"/>
  <c r="C47" i="1" s="1"/>
  <c r="B46" i="1"/>
  <c r="C46" i="1" s="1"/>
  <c r="B56" i="1"/>
  <c r="C56" i="1" s="1"/>
  <c r="B51" i="1"/>
  <c r="C51" i="1" s="1"/>
  <c r="B49" i="1"/>
  <c r="C49" i="1" s="1"/>
  <c r="D49" i="1" s="1"/>
  <c r="B34" i="1"/>
  <c r="C34" i="1" s="1"/>
  <c r="D34" i="1" s="1"/>
  <c r="B45" i="1"/>
  <c r="C45" i="1" s="1"/>
  <c r="D45" i="1" s="1"/>
  <c r="B55" i="1"/>
  <c r="C55" i="1" s="1"/>
  <c r="B50" i="1"/>
  <c r="C50" i="1" s="1"/>
  <c r="D50" i="1" s="1"/>
  <c r="B43" i="1"/>
  <c r="C43" i="1" s="1"/>
  <c r="D43" i="1" s="1"/>
  <c r="B36" i="1"/>
  <c r="C36" i="1" s="1"/>
  <c r="L12" i="1"/>
  <c r="L24" i="1"/>
  <c r="L14" i="1"/>
  <c r="L11" i="1"/>
  <c r="L8" i="1"/>
  <c r="L9" i="1"/>
  <c r="L23" i="1"/>
  <c r="L4" i="1"/>
  <c r="L18" i="1"/>
  <c r="L19" i="1"/>
  <c r="D36" i="1" l="1"/>
  <c r="D55" i="1"/>
  <c r="D42" i="1"/>
  <c r="D35" i="1"/>
  <c r="D40" i="1"/>
  <c r="D38" i="1"/>
  <c r="D46" i="1"/>
  <c r="D41" i="1"/>
  <c r="D53" i="1"/>
  <c r="D56" i="1"/>
  <c r="D54" i="1"/>
  <c r="D37" i="1"/>
  <c r="D39" i="1"/>
  <c r="D51" i="1"/>
  <c r="D47" i="1"/>
  <c r="D48" i="1"/>
  <c r="D44" i="1"/>
</calcChain>
</file>

<file path=xl/sharedStrings.xml><?xml version="1.0" encoding="utf-8"?>
<sst xmlns="http://schemas.openxmlformats.org/spreadsheetml/2006/main" count="14" uniqueCount="11">
  <si>
    <t>Calculated length</t>
  </si>
  <si>
    <t>Measured length</t>
  </si>
  <si>
    <t>Delta</t>
  </si>
  <si>
    <t>Delta delta</t>
  </si>
  <si>
    <t>delta delta delta</t>
  </si>
  <si>
    <t>First bias</t>
  </si>
  <si>
    <t>delta</t>
  </si>
  <si>
    <t>delta delta</t>
  </si>
  <si>
    <t>Second bias</t>
  </si>
  <si>
    <t>First bias removal</t>
  </si>
  <si>
    <t>Second bias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</si>
</sst>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12F1-4D2A-9840-8A12-57C12C0AA585}">
  <dimension ref="A1:M59"/>
  <sheetViews>
    <sheetView tabSelected="1" topLeftCell="A2" zoomScale="83" workbookViewId="0">
      <selection activeCell="H35" sqref="H35"/>
    </sheetView>
  </sheetViews>
  <sheetFormatPr baseColWidth="10" defaultRowHeight="16" x14ac:dyDescent="0.2"/>
  <cols>
    <col min="2" max="2" width="17.6640625" customWidth="1"/>
    <col min="3" max="3" width="15.6640625" customWidth="1"/>
    <col min="6" max="6" width="14.6640625" customWidth="1"/>
    <col min="9" max="9" width="17" customWidth="1"/>
    <col min="12" max="12" width="14.1640625" customWidth="1"/>
  </cols>
  <sheetData>
    <row r="1" spans="1:13" x14ac:dyDescent="0.2">
      <c r="A1">
        <v>1</v>
      </c>
      <c r="B1">
        <f>2 * (0.08085 + 0.0968 - (0.0006 * (A1 - 1))) * A1</f>
        <v>0.3553</v>
      </c>
      <c r="C1">
        <v>0.35699999999999998</v>
      </c>
      <c r="D1">
        <f>(C1 - B1)*1000</f>
        <v>1.6999999999999793</v>
      </c>
      <c r="I1">
        <f>2 * (0.08085 + 0.0968 - (0.0006 * (A1 - 1))) * A1 + (G3/1000 * A1 * (A1 + 1) / 2)</f>
        <v>0.35286200000000001</v>
      </c>
      <c r="J1">
        <f>(C1-I1)*1000</f>
        <v>4.137999999999975</v>
      </c>
    </row>
    <row r="2" spans="1:13" x14ac:dyDescent="0.2">
      <c r="A2">
        <v>2</v>
      </c>
      <c r="B2">
        <f t="shared" ref="B2:B24" si="0">2 * (0.08085 + 0.0968 - (0.0006 * (A2 - 1))) * A2</f>
        <v>0.70820000000000005</v>
      </c>
      <c r="C2">
        <v>0.70940000000000003</v>
      </c>
      <c r="D2">
        <f>(C2 - B2)*1000</f>
        <v>1.1999999999999789</v>
      </c>
      <c r="E2">
        <f t="shared" ref="E2:E12" si="1" xml:space="preserve"> D2 - D1</f>
        <v>-0.50000000000000044</v>
      </c>
      <c r="G2" t="s">
        <v>5</v>
      </c>
      <c r="I2">
        <f>2 * (0.08085 + 0.0968 - (0.0006 * (A2 - 1))) * A2 + (G3/1000 * A2 * (A2 + 1) / 2)</f>
        <v>0.70088600000000001</v>
      </c>
      <c r="J2">
        <f t="shared" ref="J2:J24" si="2">(C2-I2)*1000</f>
        <v>8.5140000000000207</v>
      </c>
      <c r="K2">
        <f>J2-J1</f>
        <v>4.3760000000000456</v>
      </c>
      <c r="M2" t="s">
        <v>8</v>
      </c>
    </row>
    <row r="3" spans="1:13" x14ac:dyDescent="0.2">
      <c r="A3">
        <v>3</v>
      </c>
      <c r="B3">
        <f t="shared" si="0"/>
        <v>1.0587</v>
      </c>
      <c r="C3">
        <v>1.0569</v>
      </c>
      <c r="D3">
        <f t="shared" ref="D3:D24" si="3">(C3 - B3)*1000</f>
        <v>-1.8000000000000238</v>
      </c>
      <c r="E3">
        <f t="shared" si="1"/>
        <v>-3.0000000000000027</v>
      </c>
      <c r="F3">
        <f>E3 - E2</f>
        <v>-2.5000000000000022</v>
      </c>
      <c r="G3">
        <f>ROUND(AVERAGE(F3:F23), 3)</f>
        <v>-2.4380000000000002</v>
      </c>
      <c r="I3">
        <f>2 * (0.08085 + 0.0968 - (0.0006 * (A3 - 1))) * A3 + (G3/1000 * A3 * (A3 + 1) / 2)</f>
        <v>1.0440719999999999</v>
      </c>
      <c r="J3">
        <f t="shared" si="2"/>
        <v>12.828000000000062</v>
      </c>
      <c r="K3">
        <f t="shared" ref="K3:L24" si="4">J3-J2</f>
        <v>4.3140000000000409</v>
      </c>
      <c r="L3">
        <f>K3-K2</f>
        <v>-6.2000000000004718E-2</v>
      </c>
      <c r="M3">
        <f>AVERAGE(K2:K24)</f>
        <v>4.5200869565217534</v>
      </c>
    </row>
    <row r="4" spans="1:13" x14ac:dyDescent="0.2">
      <c r="A4">
        <v>4</v>
      </c>
      <c r="B4">
        <f t="shared" si="0"/>
        <v>1.4068000000000001</v>
      </c>
      <c r="C4">
        <v>1.3995</v>
      </c>
      <c r="D4">
        <f t="shared" si="3"/>
        <v>-7.3000000000000842</v>
      </c>
      <c r="E4">
        <f t="shared" si="1"/>
        <v>-5.5000000000000604</v>
      </c>
      <c r="F4">
        <f t="shared" ref="F4:F24" si="5">E4 - E3</f>
        <v>-2.5000000000000577</v>
      </c>
      <c r="I4">
        <f>2 * (0.08085 + 0.0968 - (0.0006 * (A4 - 1))) * A4 + (G3/1000 * A4 * (A4 + 1) / 2)</f>
        <v>1.38242</v>
      </c>
      <c r="J4">
        <f t="shared" si="2"/>
        <v>17.079999999999984</v>
      </c>
      <c r="K4">
        <f t="shared" si="4"/>
        <v>4.2519999999999225</v>
      </c>
      <c r="L4">
        <f t="shared" si="4"/>
        <v>-6.2000000000118405E-2</v>
      </c>
    </row>
    <row r="5" spans="1:13" x14ac:dyDescent="0.2">
      <c r="A5">
        <v>5</v>
      </c>
      <c r="B5">
        <f t="shared" si="0"/>
        <v>1.7524999999999999</v>
      </c>
      <c r="C5">
        <v>1.7374000000000001</v>
      </c>
      <c r="D5">
        <f t="shared" si="3"/>
        <v>-15.099999999999891</v>
      </c>
      <c r="E5">
        <f t="shared" si="1"/>
        <v>-7.7999999999998071</v>
      </c>
      <c r="F5">
        <f t="shared" si="5"/>
        <v>-2.2999999999997467</v>
      </c>
      <c r="I5">
        <f>2 * (0.08085 + 0.0968 - (0.0006 * (A5 - 1))) * A5 + (G3/1000 * A5 * (A5 + 1) / 2)</f>
        <v>1.71593</v>
      </c>
      <c r="J5">
        <f t="shared" si="2"/>
        <v>21.470000000000098</v>
      </c>
      <c r="K5">
        <f t="shared" si="4"/>
        <v>4.3900000000001143</v>
      </c>
      <c r="L5">
        <f t="shared" si="4"/>
        <v>0.13800000000019175</v>
      </c>
    </row>
    <row r="6" spans="1:13" x14ac:dyDescent="0.2">
      <c r="A6">
        <v>6</v>
      </c>
      <c r="B6">
        <f t="shared" si="0"/>
        <v>2.0958000000000001</v>
      </c>
      <c r="C6">
        <v>2.0718999999999999</v>
      </c>
      <c r="D6">
        <f t="shared" si="3"/>
        <v>-23.900000000000254</v>
      </c>
      <c r="E6">
        <f t="shared" si="1"/>
        <v>-8.8000000000003631</v>
      </c>
      <c r="F6">
        <f t="shared" si="5"/>
        <v>-1.000000000000556</v>
      </c>
      <c r="I6">
        <f>2 * (0.08085 + 0.0968 - (0.0006 * (A6 - 1))) * A6 + (G3/1000 * A6 * (A6 + 1) / 2)</f>
        <v>2.0446020000000003</v>
      </c>
      <c r="J6">
        <f t="shared" si="2"/>
        <v>27.2979999999996</v>
      </c>
      <c r="K6">
        <f t="shared" si="4"/>
        <v>5.827999999999502</v>
      </c>
      <c r="L6">
        <f t="shared" si="4"/>
        <v>1.4379999999993878</v>
      </c>
    </row>
    <row r="7" spans="1:13" x14ac:dyDescent="0.2">
      <c r="A7">
        <v>7</v>
      </c>
      <c r="B7">
        <f t="shared" si="0"/>
        <v>2.4367000000000001</v>
      </c>
      <c r="C7">
        <v>2.4001999999999999</v>
      </c>
      <c r="D7">
        <f t="shared" si="3"/>
        <v>-36.500000000000199</v>
      </c>
      <c r="E7">
        <f t="shared" si="1"/>
        <v>-12.599999999999945</v>
      </c>
      <c r="F7">
        <f t="shared" si="5"/>
        <v>-3.7999999999995815</v>
      </c>
      <c r="I7">
        <f>2 * (0.08085 + 0.0968 - (0.0006 * (A7 - 1))) * A7 + (G3/1000 * A7 * (A7 + 1) / 2)</f>
        <v>2.368436</v>
      </c>
      <c r="J7">
        <f t="shared" si="2"/>
        <v>31.763999999999903</v>
      </c>
      <c r="K7">
        <f t="shared" si="4"/>
        <v>4.4660000000003031</v>
      </c>
      <c r="L7">
        <f t="shared" si="4"/>
        <v>-1.361999999999199</v>
      </c>
    </row>
    <row r="8" spans="1:13" x14ac:dyDescent="0.2">
      <c r="A8">
        <v>8</v>
      </c>
      <c r="B8">
        <f t="shared" si="0"/>
        <v>2.7751999999999999</v>
      </c>
      <c r="C8">
        <v>2.7237</v>
      </c>
      <c r="D8">
        <f>(C8 - B8)*1000</f>
        <v>-51.499999999999879</v>
      </c>
      <c r="E8">
        <f t="shared" si="1"/>
        <v>-14.99999999999968</v>
      </c>
      <c r="F8">
        <f t="shared" si="5"/>
        <v>-2.3999999999997357</v>
      </c>
      <c r="I8">
        <f>2 * (0.08085 + 0.0968 - (0.0006 * (A8 - 1))) * A8 + (G3/1000 * A8 * (A8 + 1) / 2)</f>
        <v>2.6874319999999998</v>
      </c>
      <c r="J8">
        <f t="shared" si="2"/>
        <v>36.268000000000185</v>
      </c>
      <c r="K8">
        <f t="shared" si="4"/>
        <v>4.504000000000282</v>
      </c>
      <c r="L8">
        <f t="shared" si="4"/>
        <v>3.799999999997894E-2</v>
      </c>
    </row>
    <row r="9" spans="1:13" x14ac:dyDescent="0.2">
      <c r="A9">
        <v>9</v>
      </c>
      <c r="B9">
        <f t="shared" si="0"/>
        <v>3.1113</v>
      </c>
      <c r="C9">
        <v>3.0421999999999998</v>
      </c>
      <c r="D9">
        <f>(C9 - B9)*1000</f>
        <v>-69.100000000000165</v>
      </c>
      <c r="E9">
        <f t="shared" si="1"/>
        <v>-17.600000000000286</v>
      </c>
      <c r="F9">
        <f t="shared" si="5"/>
        <v>-2.6000000000006054</v>
      </c>
      <c r="I9">
        <f>2 * (0.08085 + 0.0968 - (0.0006 * (A9 - 1))) * A9 + (G3/1000 * A9 * (A9 + 1) / 2)</f>
        <v>3.0015899999999998</v>
      </c>
      <c r="J9">
        <f t="shared" si="2"/>
        <v>40.610000000000035</v>
      </c>
      <c r="K9">
        <f t="shared" si="4"/>
        <v>4.3419999999998495</v>
      </c>
      <c r="L9">
        <f t="shared" si="4"/>
        <v>-0.16200000000043246</v>
      </c>
    </row>
    <row r="10" spans="1:13" x14ac:dyDescent="0.2">
      <c r="A10">
        <v>10</v>
      </c>
      <c r="B10">
        <f t="shared" si="0"/>
        <v>3.4450000000000003</v>
      </c>
      <c r="C10">
        <v>3.3561999999999999</v>
      </c>
      <c r="D10">
        <f t="shared" si="3"/>
        <v>-88.800000000000438</v>
      </c>
      <c r="E10">
        <f t="shared" si="1"/>
        <v>-19.700000000000273</v>
      </c>
      <c r="F10">
        <f t="shared" si="5"/>
        <v>-2.0999999999999872</v>
      </c>
      <c r="I10">
        <f>2 * (0.08085 + 0.0968 - (0.0006 * (A10 - 1))) * A10 + (G3/1000 * A10 * (A10 + 1) / 2)</f>
        <v>3.3109100000000002</v>
      </c>
      <c r="J10">
        <f t="shared" si="2"/>
        <v>45.289999999999608</v>
      </c>
      <c r="K10">
        <f t="shared" si="4"/>
        <v>4.6799999999995734</v>
      </c>
      <c r="L10">
        <f t="shared" si="4"/>
        <v>0.33799999999972385</v>
      </c>
    </row>
    <row r="11" spans="1:13" x14ac:dyDescent="0.2">
      <c r="A11">
        <v>11</v>
      </c>
      <c r="B11">
        <f t="shared" si="0"/>
        <v>3.7763</v>
      </c>
      <c r="C11">
        <v>3.6655000000000002</v>
      </c>
      <c r="D11">
        <f t="shared" si="3"/>
        <v>-110.79999999999978</v>
      </c>
      <c r="E11">
        <f t="shared" si="1"/>
        <v>-21.999999999999346</v>
      </c>
      <c r="F11">
        <f t="shared" si="5"/>
        <v>-2.2999999999990735</v>
      </c>
      <c r="I11">
        <f>2 * (0.08085 + 0.0968 - (0.0006 * (A11 - 1))) * A11 + (G3/1000 * A11 * (A11 + 1) / 2)</f>
        <v>3.6153919999999999</v>
      </c>
      <c r="J11">
        <f t="shared" si="2"/>
        <v>50.10800000000026</v>
      </c>
      <c r="K11">
        <f t="shared" si="4"/>
        <v>4.8180000000006515</v>
      </c>
      <c r="L11">
        <f t="shared" si="4"/>
        <v>0.13800000000107815</v>
      </c>
    </row>
    <row r="12" spans="1:13" x14ac:dyDescent="0.2">
      <c r="A12">
        <v>12</v>
      </c>
      <c r="B12">
        <f t="shared" si="0"/>
        <v>4.1052</v>
      </c>
      <c r="C12">
        <v>3.9701</v>
      </c>
      <c r="D12">
        <f t="shared" si="3"/>
        <v>-135.1</v>
      </c>
      <c r="E12">
        <f t="shared" si="1"/>
        <v>-24.30000000000021</v>
      </c>
      <c r="F12">
        <f t="shared" si="5"/>
        <v>-2.300000000000864</v>
      </c>
      <c r="I12">
        <f>2 * (0.08085 + 0.0968 - (0.0006 * (A12 - 1))) * A12 + (G3/1000 * A12 * (A12 + 1) / 2)</f>
        <v>3.9150359999999997</v>
      </c>
      <c r="J12">
        <f t="shared" si="2"/>
        <v>55.06400000000022</v>
      </c>
      <c r="K12">
        <f t="shared" si="4"/>
        <v>4.9559999999999604</v>
      </c>
      <c r="L12">
        <f t="shared" si="4"/>
        <v>0.1379999999993089</v>
      </c>
    </row>
    <row r="13" spans="1:13" x14ac:dyDescent="0.2">
      <c r="A13">
        <v>13</v>
      </c>
      <c r="B13">
        <f t="shared" si="0"/>
        <v>4.4316999999999993</v>
      </c>
      <c r="C13">
        <v>4.2690999999999999</v>
      </c>
      <c r="D13">
        <f t="shared" si="3"/>
        <v>-162.5999999999994</v>
      </c>
      <c r="E13">
        <f t="shared" ref="E13:E24" si="6" xml:space="preserve"> D13 - D12</f>
        <v>-27.499999999999403</v>
      </c>
      <c r="F13">
        <f t="shared" si="5"/>
        <v>-3.1999999999991928</v>
      </c>
      <c r="I13">
        <f>2 * (0.08085 + 0.0968 - (0.0006 * (A13 - 1))) * A13 + (G3/1000 * A13 * (A13 + 1) / 2)</f>
        <v>4.2098419999999992</v>
      </c>
      <c r="J13">
        <f t="shared" si="2"/>
        <v>59.258000000000699</v>
      </c>
      <c r="K13">
        <f t="shared" si="4"/>
        <v>4.1940000000004787</v>
      </c>
      <c r="L13">
        <f t="shared" si="4"/>
        <v>-0.76199999999948176</v>
      </c>
    </row>
    <row r="14" spans="1:13" x14ac:dyDescent="0.2">
      <c r="A14">
        <v>14</v>
      </c>
      <c r="B14">
        <f t="shared" si="0"/>
        <v>4.7557999999999998</v>
      </c>
      <c r="C14">
        <v>4.5640000000000001</v>
      </c>
      <c r="D14">
        <f t="shared" si="3"/>
        <v>-191.79999999999976</v>
      </c>
      <c r="E14">
        <f t="shared" si="6"/>
        <v>-29.200000000000358</v>
      </c>
      <c r="F14">
        <f t="shared" si="5"/>
        <v>-1.700000000000955</v>
      </c>
      <c r="I14">
        <f>2 * (0.08085 + 0.0968 - (0.0006 * (A14 - 1))) * A14 + (G3/1000 * A14 * (A14 + 1) / 2)</f>
        <v>4.4998100000000001</v>
      </c>
      <c r="J14">
        <f t="shared" si="2"/>
        <v>64.189999999999969</v>
      </c>
      <c r="K14">
        <f t="shared" si="4"/>
        <v>4.9319999999992703</v>
      </c>
      <c r="L14">
        <f t="shared" si="4"/>
        <v>0.73799999999879162</v>
      </c>
    </row>
    <row r="15" spans="1:13" x14ac:dyDescent="0.2">
      <c r="A15">
        <v>15</v>
      </c>
      <c r="B15">
        <f t="shared" si="0"/>
        <v>5.0775000000000006</v>
      </c>
      <c r="C15">
        <v>4.8533999999999997</v>
      </c>
      <c r="D15">
        <f t="shared" si="3"/>
        <v>-224.10000000000085</v>
      </c>
      <c r="E15">
        <f t="shared" si="6"/>
        <v>-32.300000000001091</v>
      </c>
      <c r="F15">
        <f t="shared" si="5"/>
        <v>-3.1000000000007333</v>
      </c>
      <c r="I15">
        <f>2 * (0.08085 + 0.0968 - (0.0006 * (A15 - 1))) * A15 + (G3/1000 * A15 * (A15 + 1) / 2)</f>
        <v>4.7849400000000006</v>
      </c>
      <c r="J15">
        <f t="shared" si="2"/>
        <v>68.45999999999907</v>
      </c>
      <c r="K15">
        <f t="shared" si="4"/>
        <v>4.2699999999991007</v>
      </c>
      <c r="L15">
        <f t="shared" si="4"/>
        <v>-0.66200000000016956</v>
      </c>
    </row>
    <row r="16" spans="1:13" x14ac:dyDescent="0.2">
      <c r="A16">
        <v>16</v>
      </c>
      <c r="B16">
        <f t="shared" si="0"/>
        <v>5.3967999999999998</v>
      </c>
      <c r="C16">
        <v>5.1388999999999996</v>
      </c>
      <c r="D16">
        <f t="shared" si="3"/>
        <v>-257.90000000000026</v>
      </c>
      <c r="E16">
        <f t="shared" si="6"/>
        <v>-33.799999999999415</v>
      </c>
      <c r="F16">
        <f t="shared" si="5"/>
        <v>-1.4999999999983231</v>
      </c>
      <c r="I16">
        <f>2 * (0.08085 + 0.0968 - (0.0006 * (A16 - 1))) * A16 + (G3/1000 * A16 * (A16 + 1) / 2)</f>
        <v>5.065232</v>
      </c>
      <c r="J16">
        <f t="shared" si="2"/>
        <v>73.667999999999623</v>
      </c>
      <c r="K16">
        <f t="shared" si="4"/>
        <v>5.2080000000005526</v>
      </c>
      <c r="L16">
        <f t="shared" si="4"/>
        <v>0.93800000000145189</v>
      </c>
    </row>
    <row r="17" spans="1:12" x14ac:dyDescent="0.2">
      <c r="A17">
        <v>17</v>
      </c>
      <c r="B17">
        <f t="shared" si="0"/>
        <v>5.7137000000000002</v>
      </c>
      <c r="C17">
        <v>5.4184000000000001</v>
      </c>
      <c r="D17">
        <f t="shared" si="3"/>
        <v>-295.30000000000013</v>
      </c>
      <c r="E17">
        <f t="shared" si="6"/>
        <v>-37.399999999999864</v>
      </c>
      <c r="F17">
        <f t="shared" si="5"/>
        <v>-3.6000000000004491</v>
      </c>
      <c r="I17">
        <f>2 * (0.08085 + 0.0968 - (0.0006 * (A17 - 1))) * A17 + (G3/1000 * A17 * (A17 + 1) / 2)</f>
        <v>5.3406859999999998</v>
      </c>
      <c r="J17">
        <f t="shared" si="2"/>
        <v>77.714000000000283</v>
      </c>
      <c r="K17">
        <f t="shared" si="4"/>
        <v>4.0460000000006602</v>
      </c>
      <c r="L17">
        <f t="shared" si="4"/>
        <v>-1.1619999999998925</v>
      </c>
    </row>
    <row r="18" spans="1:12" x14ac:dyDescent="0.2">
      <c r="A18">
        <v>18</v>
      </c>
      <c r="B18">
        <f t="shared" si="0"/>
        <v>6.0282000000000009</v>
      </c>
      <c r="C18">
        <v>5.6943999999999999</v>
      </c>
      <c r="D18">
        <f t="shared" si="3"/>
        <v>-333.80000000000098</v>
      </c>
      <c r="E18">
        <f t="shared" si="6"/>
        <v>-38.500000000000853</v>
      </c>
      <c r="F18">
        <f t="shared" si="5"/>
        <v>-1.1000000000009891</v>
      </c>
      <c r="I18">
        <f>2 * (0.08085 + 0.0968 - (0.0006 * (A18 - 1))) * A18 + (G3/1000 * A18 * (A18 + 1) / 2)</f>
        <v>5.6113020000000011</v>
      </c>
      <c r="J18">
        <f t="shared" si="2"/>
        <v>83.097999999998791</v>
      </c>
      <c r="K18">
        <f t="shared" si="4"/>
        <v>5.3839999999985082</v>
      </c>
      <c r="L18">
        <f t="shared" si="4"/>
        <v>1.337999999997848</v>
      </c>
    </row>
    <row r="19" spans="1:12" x14ac:dyDescent="0.2">
      <c r="A19">
        <v>19</v>
      </c>
      <c r="B19">
        <f t="shared" si="0"/>
        <v>6.3403</v>
      </c>
      <c r="C19">
        <v>5.9649000000000001</v>
      </c>
      <c r="D19">
        <f t="shared" si="3"/>
        <v>-375.4</v>
      </c>
      <c r="E19">
        <f t="shared" si="6"/>
        <v>-41.599999999999</v>
      </c>
      <c r="F19">
        <f t="shared" si="5"/>
        <v>-3.0999999999981469</v>
      </c>
      <c r="I19">
        <f>2 * (0.08085 + 0.0968 - (0.0006 * (A19 - 1))) * A19 + (G3/1000 * A19 * (A19 + 1) / 2)</f>
        <v>5.8770800000000003</v>
      </c>
      <c r="J19">
        <f t="shared" si="2"/>
        <v>87.819999999999794</v>
      </c>
      <c r="K19">
        <f t="shared" si="4"/>
        <v>4.7220000000010032</v>
      </c>
      <c r="L19">
        <f t="shared" si="4"/>
        <v>-0.66199999999750503</v>
      </c>
    </row>
    <row r="20" spans="1:12" x14ac:dyDescent="0.2">
      <c r="A20">
        <v>20</v>
      </c>
      <c r="B20">
        <f t="shared" si="0"/>
        <v>6.65</v>
      </c>
      <c r="C20">
        <v>6.2308000000000003</v>
      </c>
      <c r="D20">
        <f t="shared" si="3"/>
        <v>-419.20000000000005</v>
      </c>
      <c r="E20">
        <f t="shared" si="6"/>
        <v>-43.800000000000068</v>
      </c>
      <c r="F20">
        <f t="shared" si="5"/>
        <v>-2.2000000000010687</v>
      </c>
      <c r="I20">
        <f>2 * (0.08085 + 0.0968 - (0.0006 * (A20 - 1))) * A20 + (G3/1000 * A20 * (A20 + 1) / 2)</f>
        <v>6.13802</v>
      </c>
      <c r="J20">
        <f t="shared" si="2"/>
        <v>92.780000000000314</v>
      </c>
      <c r="K20">
        <f t="shared" si="4"/>
        <v>4.9600000000005195</v>
      </c>
      <c r="L20">
        <f t="shared" si="4"/>
        <v>0.23799999999951638</v>
      </c>
    </row>
    <row r="21" spans="1:12" x14ac:dyDescent="0.2">
      <c r="A21">
        <v>21</v>
      </c>
      <c r="B21">
        <f t="shared" si="0"/>
        <v>6.9573</v>
      </c>
      <c r="C21">
        <v>6.4912000000000001</v>
      </c>
      <c r="D21">
        <f t="shared" si="3"/>
        <v>-466.09999999999997</v>
      </c>
      <c r="E21">
        <f t="shared" si="6"/>
        <v>-46.89999999999992</v>
      </c>
      <c r="F21">
        <f t="shared" si="5"/>
        <v>-3.0999999999998522</v>
      </c>
      <c r="I21">
        <f>2 * (0.08085 + 0.0968 - (0.0006 * (A21 - 1))) * A21 + (G3/1000 * A21 * (A21 + 1) / 2)</f>
        <v>6.3941220000000003</v>
      </c>
      <c r="J21">
        <f t="shared" si="2"/>
        <v>97.077999999999776</v>
      </c>
      <c r="K21">
        <f t="shared" si="4"/>
        <v>4.2979999999994618</v>
      </c>
      <c r="L21">
        <f t="shared" si="4"/>
        <v>-0.66200000000105774</v>
      </c>
    </row>
    <row r="22" spans="1:12" x14ac:dyDescent="0.2">
      <c r="A22">
        <v>22</v>
      </c>
      <c r="B22">
        <f t="shared" si="0"/>
        <v>7.2622</v>
      </c>
      <c r="C22">
        <v>6.7468000000000004</v>
      </c>
      <c r="D22">
        <f t="shared" si="3"/>
        <v>-515.39999999999964</v>
      </c>
      <c r="E22">
        <f t="shared" si="6"/>
        <v>-49.29999999999967</v>
      </c>
      <c r="F22">
        <f t="shared" si="5"/>
        <v>-2.3999999999997499</v>
      </c>
      <c r="I22">
        <f>2 * (0.08085 + 0.0968 - (0.0006 * (A22 - 1))) * A22 + (G3/1000 * A22 * (A22 + 1) / 2)</f>
        <v>6.6453860000000002</v>
      </c>
      <c r="J22">
        <f t="shared" si="2"/>
        <v>101.41400000000012</v>
      </c>
      <c r="K22">
        <f t="shared" si="4"/>
        <v>4.3360000000003396</v>
      </c>
      <c r="L22">
        <f t="shared" si="4"/>
        <v>3.8000000000877776E-2</v>
      </c>
    </row>
    <row r="23" spans="1:12" x14ac:dyDescent="0.2">
      <c r="A23">
        <v>23</v>
      </c>
      <c r="B23">
        <f t="shared" si="0"/>
        <v>7.5647000000000002</v>
      </c>
      <c r="C23">
        <v>6.9976000000000003</v>
      </c>
      <c r="D23">
        <f t="shared" si="3"/>
        <v>-567.09999999999991</v>
      </c>
      <c r="E23">
        <f t="shared" si="6"/>
        <v>-51.700000000000273</v>
      </c>
      <c r="F23">
        <f t="shared" si="5"/>
        <v>-2.4000000000006025</v>
      </c>
      <c r="I23">
        <f>2 * (0.08085 + 0.0968 - (0.0006 * (A23 - 1))) * A23 + (G3/1000 * A23 * (A23 + 1) / 2)</f>
        <v>6.8918119999999998</v>
      </c>
      <c r="J23">
        <f t="shared" si="2"/>
        <v>105.78800000000044</v>
      </c>
      <c r="K23">
        <f t="shared" si="4"/>
        <v>4.3740000000003221</v>
      </c>
      <c r="L23">
        <f t="shared" si="4"/>
        <v>3.7999999999982492E-2</v>
      </c>
    </row>
    <row r="24" spans="1:12" x14ac:dyDescent="0.2">
      <c r="A24">
        <v>24</v>
      </c>
      <c r="B24">
        <f t="shared" si="0"/>
        <v>7.8647999999999998</v>
      </c>
      <c r="C24">
        <v>7.2415000000000003</v>
      </c>
      <c r="D24">
        <f t="shared" si="3"/>
        <v>-623.2999999999995</v>
      </c>
      <c r="E24">
        <f t="shared" si="6"/>
        <v>-56.199999999999591</v>
      </c>
      <c r="F24">
        <f t="shared" si="5"/>
        <v>-4.4999999999993179</v>
      </c>
      <c r="I24">
        <f>2 * (0.08085 + 0.0968 - (0.0006 * (A24 - 1))) * A24 + (G3/1000 * A24 * (A24 + 1) / 2)</f>
        <v>7.1334</v>
      </c>
      <c r="J24">
        <f t="shared" si="2"/>
        <v>108.10000000000031</v>
      </c>
      <c r="K24">
        <f t="shared" si="4"/>
        <v>2.3119999999998697</v>
      </c>
      <c r="L24">
        <f t="shared" si="4"/>
        <v>-2.0620000000004524</v>
      </c>
    </row>
    <row r="27" spans="1:12" x14ac:dyDescent="0.2">
      <c r="B27" t="s">
        <v>0</v>
      </c>
      <c r="C27" t="s">
        <v>1</v>
      </c>
      <c r="D27" t="s">
        <v>2</v>
      </c>
      <c r="E27" t="s">
        <v>3</v>
      </c>
      <c r="F27" t="s">
        <v>4</v>
      </c>
      <c r="I27" t="s">
        <v>9</v>
      </c>
      <c r="J27" t="s">
        <v>6</v>
      </c>
      <c r="K27" t="s">
        <v>7</v>
      </c>
      <c r="L27" t="s">
        <v>4</v>
      </c>
    </row>
    <row r="33" spans="2:4" x14ac:dyDescent="0.2">
      <c r="B33">
        <f>2 * (0.08085 + 0.0968 - (0.0006 * (A1 - 1))) *A1 + (G3/1000 * A1 * (A1 + 1) / 2) + (M3/1000 *A1)</f>
        <v>0.35738208695652174</v>
      </c>
      <c r="C33">
        <f>(C1-B33)*1000</f>
        <v>-0.3820869565217544</v>
      </c>
    </row>
    <row r="34" spans="2:4" x14ac:dyDescent="0.2">
      <c r="B34">
        <f>2 * (0.08085 + 0.0968 - (0.0006 * (A2 - 1))) *A2 + (G3/1000 * A2 * (A2 + 1) / 2) + (M3/1000 *A2)</f>
        <v>0.70992617391304347</v>
      </c>
      <c r="C34">
        <f t="shared" ref="C34:C56" si="7">(C2-B34)*1000</f>
        <v>-0.5261739130434373</v>
      </c>
      <c r="D34">
        <f>C34-C33</f>
        <v>-0.14408695652168291</v>
      </c>
    </row>
    <row r="35" spans="2:4" x14ac:dyDescent="0.2">
      <c r="B35">
        <f>2 * (0.08085 + 0.0968 - (0.0006 * (A3 - 1))) *A3 + (G3/1000 * A3 * (A3 + 1) / 2) + (M3/1000 *A3)</f>
        <v>1.0576322608695652</v>
      </c>
      <c r="C35">
        <f t="shared" si="7"/>
        <v>-0.73226086956523773</v>
      </c>
      <c r="D35">
        <f t="shared" ref="D35:D56" si="8">C35-C34</f>
        <v>-0.20608695652180042</v>
      </c>
    </row>
    <row r="36" spans="2:4" x14ac:dyDescent="0.2">
      <c r="B36">
        <f>2 * (0.08085 + 0.0968 - (0.0006 * (A4 - 1))) *A4 + (G3/1000 * A4 * (A4 + 1) / 2) + (M3/1000 *A4)</f>
        <v>1.4005003478260869</v>
      </c>
      <c r="C36">
        <f t="shared" si="7"/>
        <v>-1.0003478260869336</v>
      </c>
      <c r="D36">
        <f t="shared" si="8"/>
        <v>-0.2680869565216959</v>
      </c>
    </row>
    <row r="37" spans="2:4" x14ac:dyDescent="0.2">
      <c r="B37">
        <f>2 * (0.08085 + 0.0968 - (0.0006 * (A5 - 1))) *A5 + (G3/1000 * A5 * (A5 + 1) / 2) + (M3/1000 *A5)</f>
        <v>1.7385304347826087</v>
      </c>
      <c r="C37">
        <f t="shared" si="7"/>
        <v>-1.130434782608658</v>
      </c>
      <c r="D37">
        <f t="shared" si="8"/>
        <v>-0.13008695652172442</v>
      </c>
    </row>
    <row r="38" spans="2:4" x14ac:dyDescent="0.2">
      <c r="B38">
        <f>2 * (0.08085 + 0.0968 - (0.0006 * (A6 - 1))) *A6 + (G3/1000 * A6 * (A6 + 1) / 2) + (M3/1000 *A6)</f>
        <v>2.0717225217391309</v>
      </c>
      <c r="C38">
        <f t="shared" si="7"/>
        <v>0.17747826086900176</v>
      </c>
      <c r="D38">
        <f t="shared" si="8"/>
        <v>1.3079130434776598</v>
      </c>
    </row>
    <row r="39" spans="2:4" x14ac:dyDescent="0.2">
      <c r="B39">
        <f>2 * (0.08085 + 0.0968 - (0.0006 * (A7 - 1))) *A7 + (G3/1000 * A7 * (A7 + 1) / 2) + (M3/1000 *A7)</f>
        <v>2.4000766086956524</v>
      </c>
      <c r="C39">
        <f t="shared" si="7"/>
        <v>0.12339130434746437</v>
      </c>
      <c r="D39">
        <f t="shared" si="8"/>
        <v>-5.4086956521537388E-2</v>
      </c>
    </row>
    <row r="40" spans="2:4" x14ac:dyDescent="0.2">
      <c r="B40">
        <f>2 * (0.08085 + 0.0968 - (0.0006 * (A8 - 1))) *A8 + (G3/1000 * A8 * (A8 + 1) / 2) + (M3/1000 *A8)</f>
        <v>2.7235926956521737</v>
      </c>
      <c r="C40">
        <f t="shared" si="7"/>
        <v>0.10730434782635356</v>
      </c>
      <c r="D40">
        <f t="shared" si="8"/>
        <v>-1.6086956521110807E-2</v>
      </c>
    </row>
    <row r="41" spans="2:4" x14ac:dyDescent="0.2">
      <c r="B41">
        <f>2 * (0.08085 + 0.0968 - (0.0006 * (A9 - 1))) *A9 + (G3/1000 * A9 * (A9 + 1) / 2) + (M3/1000 *A9)</f>
        <v>3.0422707826086954</v>
      </c>
      <c r="C41">
        <f t="shared" si="7"/>
        <v>-7.0782608695640903E-2</v>
      </c>
      <c r="D41">
        <f t="shared" si="8"/>
        <v>-0.17808695652199447</v>
      </c>
    </row>
    <row r="42" spans="2:4" x14ac:dyDescent="0.2">
      <c r="B42">
        <f>2 * (0.08085 + 0.0968 - (0.0006 * (A10 - 1))) *A10 + (G3/1000 * A10 * (A10 + 1) / 2) + (M3/1000 *A10)</f>
        <v>3.3561108695652178</v>
      </c>
      <c r="C42">
        <f t="shared" si="7"/>
        <v>8.9130434782092038E-2</v>
      </c>
      <c r="D42">
        <f t="shared" si="8"/>
        <v>0.15991304347773294</v>
      </c>
    </row>
    <row r="43" spans="2:4" x14ac:dyDescent="0.2">
      <c r="B43">
        <f>2 * (0.08085 + 0.0968 - (0.0006 * (A11 - 1))) *A11 + (G3/1000 * A11 * (A11 + 1) / 2) + (M3/1000 *A11)</f>
        <v>3.6651129565217393</v>
      </c>
      <c r="C43">
        <f t="shared" si="7"/>
        <v>0.38704347826090668</v>
      </c>
      <c r="D43">
        <f t="shared" si="8"/>
        <v>0.29791304347881464</v>
      </c>
    </row>
    <row r="44" spans="2:4" x14ac:dyDescent="0.2">
      <c r="B44">
        <f>2 * (0.08085 + 0.0968 - (0.0006 * (A12 - 1))) *A12 + (G3/1000 * A12 * (A12 + 1) / 2) + (M3/1000 *A12)</f>
        <v>3.9692770434782609</v>
      </c>
      <c r="C44">
        <f t="shared" si="7"/>
        <v>0.82295652173902667</v>
      </c>
      <c r="D44">
        <f t="shared" si="8"/>
        <v>0.43591304347811999</v>
      </c>
    </row>
    <row r="45" spans="2:4" x14ac:dyDescent="0.2">
      <c r="B45">
        <f>2 * (0.08085 + 0.0968 - (0.0006 * (A13 - 1))) *A13 + (G3/1000 * A13 * (A13 + 1) / 2) + (M3/1000 *A13)</f>
        <v>4.2686031304347818</v>
      </c>
      <c r="C45">
        <f t="shared" si="7"/>
        <v>0.49686956521810544</v>
      </c>
      <c r="D45">
        <f t="shared" si="8"/>
        <v>-0.32608695652092123</v>
      </c>
    </row>
    <row r="46" spans="2:4" x14ac:dyDescent="0.2">
      <c r="B46">
        <f>2 * (0.08085 + 0.0968 - (0.0006 * (A14 - 1))) *A14 + (G3/1000 * A14 * (A14 + 1) / 2) + (M3/1000 *A14)</f>
        <v>4.563091217391305</v>
      </c>
      <c r="C46">
        <f t="shared" si="7"/>
        <v>0.9087826086950912</v>
      </c>
      <c r="D46">
        <f t="shared" si="8"/>
        <v>0.41191304347698576</v>
      </c>
    </row>
    <row r="47" spans="2:4" x14ac:dyDescent="0.2">
      <c r="B47">
        <f>2 * (0.08085 + 0.0968 - (0.0006 * (A15 - 1))) *A15 + (G3/1000 * A15 * (A15 + 1) / 2) + (M3/1000 *A15)</f>
        <v>4.8527413043478269</v>
      </c>
      <c r="C47">
        <f t="shared" si="7"/>
        <v>0.65869565217280268</v>
      </c>
      <c r="D47">
        <f t="shared" si="8"/>
        <v>-0.25008695652228852</v>
      </c>
    </row>
    <row r="48" spans="2:4" x14ac:dyDescent="0.2">
      <c r="B48">
        <f>2 * (0.08085 + 0.0968 - (0.0006 * (A16 - 1))) *A16 + (G3/1000 * A16 * (A16 + 1) / 2) + (M3/1000 *A16)</f>
        <v>5.1375533913043476</v>
      </c>
      <c r="C48">
        <f t="shared" si="7"/>
        <v>1.3466086956519518</v>
      </c>
      <c r="D48">
        <f t="shared" si="8"/>
        <v>0.68791304347914917</v>
      </c>
    </row>
    <row r="49" spans="2:4" x14ac:dyDescent="0.2">
      <c r="B49">
        <f>2 * (0.08085 + 0.0968 - (0.0006 * (A17 - 1))) *A17 + (G3/1000 * A17 * (A17 + 1) / 2) + (M3/1000 *A17)</f>
        <v>5.4175274782608698</v>
      </c>
      <c r="C49">
        <f t="shared" si="7"/>
        <v>0.87252173913032749</v>
      </c>
      <c r="D49">
        <f t="shared" si="8"/>
        <v>-0.47408695652162436</v>
      </c>
    </row>
    <row r="50" spans="2:4" x14ac:dyDescent="0.2">
      <c r="B50">
        <f>2 * (0.08085 + 0.0968 - (0.0006 * (A18 - 1))) *A18 + (G3/1000 * A18 * (A18 + 1) / 2) + (M3/1000 *A18)</f>
        <v>5.6926635652173925</v>
      </c>
      <c r="C50">
        <f t="shared" si="7"/>
        <v>1.7364347826074322</v>
      </c>
      <c r="D50">
        <f t="shared" si="8"/>
        <v>0.86391304347710474</v>
      </c>
    </row>
    <row r="51" spans="2:4" x14ac:dyDescent="0.2">
      <c r="B51">
        <f>2 * (0.08085 + 0.0968 - (0.0006 * (A19 - 1))) *A19 + (G3/1000 * A19 * (A19 + 1) / 2) + (M3/1000 *A19)</f>
        <v>5.9629616521739139</v>
      </c>
      <c r="C51">
        <f t="shared" si="7"/>
        <v>1.9383478260861509</v>
      </c>
      <c r="D51">
        <f t="shared" si="8"/>
        <v>0.20191304347871863</v>
      </c>
    </row>
    <row r="52" spans="2:4" x14ac:dyDescent="0.2">
      <c r="B52">
        <f>2 * (0.08085 + 0.0968 - (0.0006 * (A20 - 1))) *A20 + (G3/1000 * A20 * (A20 + 1) / 2) + (M3/1000 *A20)</f>
        <v>6.2284217391304351</v>
      </c>
      <c r="C52">
        <f t="shared" si="7"/>
        <v>2.378260869565274</v>
      </c>
      <c r="D52">
        <f t="shared" si="8"/>
        <v>0.43991304347912319</v>
      </c>
    </row>
    <row r="53" spans="2:4" x14ac:dyDescent="0.2">
      <c r="B53">
        <f>2 * (0.08085 + 0.0968 - (0.0006 * (A21 - 1))) *A21 + (G3/1000 * A21 * (A21 + 1) / 2) + (M3/1000 *A21)</f>
        <v>6.4890438260869567</v>
      </c>
      <c r="C53">
        <f t="shared" si="7"/>
        <v>2.1561739130433466</v>
      </c>
      <c r="D53">
        <f t="shared" si="8"/>
        <v>-0.22208695652192745</v>
      </c>
    </row>
    <row r="54" spans="2:4" x14ac:dyDescent="0.2">
      <c r="B54">
        <f>2 * (0.08085 + 0.0968 - (0.0006 * (A22 - 1))) *A22 + (G3/1000 * A22 * (A22 + 1) / 2) + (M3/1000 *A22)</f>
        <v>6.744827913043479</v>
      </c>
      <c r="C54">
        <f t="shared" si="7"/>
        <v>1.9720869565214016</v>
      </c>
      <c r="D54">
        <f t="shared" si="8"/>
        <v>-0.18408695652194496</v>
      </c>
    </row>
    <row r="55" spans="2:4" x14ac:dyDescent="0.2">
      <c r="B55">
        <f>2 * (0.08085 + 0.0968 - (0.0006 * (A23 - 1))) *A23 + (G3/1000 * A23 * (A23 + 1) / 2) + (M3/1000 *A23)</f>
        <v>6.9957739999999999</v>
      </c>
      <c r="C55">
        <f t="shared" si="7"/>
        <v>1.8260000000003274</v>
      </c>
      <c r="D55">
        <f t="shared" si="8"/>
        <v>-0.14608695652107428</v>
      </c>
    </row>
    <row r="56" spans="2:4" x14ac:dyDescent="0.2">
      <c r="B56">
        <f>2 * (0.08085 + 0.0968 - (0.0006 * (A24 - 1))) *A24 + (G3/1000 * A24 * (A24 + 1) / 2) + (M3/1000 *A24)</f>
        <v>7.2418820869565224</v>
      </c>
      <c r="C56">
        <f t="shared" si="7"/>
        <v>-0.38208695652208746</v>
      </c>
      <c r="D56">
        <f t="shared" si="8"/>
        <v>-2.2080869565224148</v>
      </c>
    </row>
    <row r="59" spans="2:4" x14ac:dyDescent="0.2">
      <c r="B59" t="s">
        <v>10</v>
      </c>
      <c r="C59" t="s">
        <v>2</v>
      </c>
      <c r="D5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Khera</dc:creator>
  <cp:lastModifiedBy>Neil Khera</cp:lastModifiedBy>
  <dcterms:created xsi:type="dcterms:W3CDTF">2024-12-22T19:23:14Z</dcterms:created>
  <dcterms:modified xsi:type="dcterms:W3CDTF">2024-12-23T01:42:46Z</dcterms:modified>
</cp:coreProperties>
</file>