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en defects" sheetId="1" r:id="rId3"/>
    <sheet state="visible" name="All defects" sheetId="2" r:id="rId4"/>
  </sheets>
  <definedNames/>
  <calcPr/>
</workbook>
</file>

<file path=xl/sharedStrings.xml><?xml version="1.0" encoding="utf-8"?>
<sst xmlns="http://schemas.openxmlformats.org/spreadsheetml/2006/main" count="198" uniqueCount="40">
  <si>
    <t>Displaying 18 issues at 04/Oct/15 2:21 PM.</t>
  </si>
  <si>
    <t>Project</t>
  </si>
  <si>
    <t>Key</t>
  </si>
  <si>
    <t>Summary</t>
  </si>
  <si>
    <t>Issue Type</t>
  </si>
  <si>
    <t>Status</t>
  </si>
  <si>
    <t>Priority</t>
  </si>
  <si>
    <t>Original Estimate</t>
  </si>
  <si>
    <t>Time Spent</t>
  </si>
  <si>
    <t>Labels</t>
  </si>
  <si>
    <t>MASRE</t>
  </si>
  <si>
    <t>Add contact us feature to report writer</t>
  </si>
  <si>
    <t>New Feature</t>
  </si>
  <si>
    <t>Open</t>
  </si>
  <si>
    <t>Minor</t>
  </si>
  <si>
    <t>When submitting a comment to a use case/OSR, the comment counter should be updated accordingly.</t>
  </si>
  <si>
    <t>Bug</t>
  </si>
  <si>
    <t>Defect Opened</t>
  </si>
  <si>
    <t>Trivial</t>
  </si>
  <si>
    <t>system-testing</t>
  </si>
  <si>
    <t>After opening a 'Draft(after rejection)' MUO container, the misuse case fields are still shown(although read-only).</t>
  </si>
  <si>
    <t>In a 'Draft(after rejection)' MUO container, the "Change selected misuse case" button should not be displayed below the misuse case box when "Existing" is selected.</t>
  </si>
  <si>
    <t>In a 'Draft(after rejection)' MUO container, the "Add another misuse case" button should not be displayed below the misuse case box when "Existing" is selected.</t>
  </si>
  <si>
    <t>In a 'Draft' MUO container, the "Change selected misuse case" button should not be displayed below the misuse case box when "Existing" is selected.</t>
  </si>
  <si>
    <t>In a 'Draft' MUO container, the "Add another misuse case" button should not be displayed below the misuse case box when "Existing" is selected.</t>
  </si>
  <si>
    <t>On promoting muo to report writer application, the misuse case is not being populated correctly.</t>
  </si>
  <si>
    <t>Major</t>
  </si>
  <si>
    <t>Queue email in case of errors and it should be visible to the admin whether emails are successful or not.</t>
  </si>
  <si>
    <t>group_inspection</t>
  </si>
  <si>
    <t>Add a method in CWESearchLocator to also register the name of the algorithms</t>
  </si>
  <si>
    <t>Expose a method in CWESearchLocator that wi'll return the priority of the currently registered algorithm</t>
  </si>
  <si>
    <t>handle exception if file is not found or stopped word is empty</t>
  </si>
  <si>
    <t>reviewer without 'can_view_all' perm cannot see custom MUO</t>
  </si>
  <si>
    <t xml:space="preserve">Generated at Sun Oct 04 14:21:44 EDT 2015 by Walid Baruni using JIRA 6.3.10#6340-sha1:7ea293a326075bc6246dab7cde6fd551142a8e43. </t>
  </si>
  <si>
    <t>Report writers can delete draft reports that are not created by them</t>
  </si>
  <si>
    <t>Defect Closed</t>
  </si>
  <si>
    <t>All new registrations go to contributor even when selecting client</t>
  </si>
  <si>
    <t>Remove the hardcoded constants in the emailer application</t>
  </si>
  <si>
    <t>Fix the content and design of emails sent by mailer</t>
  </si>
  <si>
    <t>Mailer bulk email: I can see the emails of all recipients in the email I receive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</si>
</sst>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2.0"/>
      <color rgb="FF000000"/>
      <name val="Arial"/>
    </font>
    <font/>
    <font>
      <u/>
      <sz val="12.0"/>
      <color rgb="FF0563C1"/>
      <name val="Calibri"/>
    </font>
    <font>
      <b/>
      <sz val="12.0"/>
      <color rgb="FF000000"/>
      <name val="Arial"/>
    </font>
    <font>
      <u/>
      <sz val="12.0"/>
      <color rgb="FF0563C1"/>
      <name val="Calibri"/>
    </font>
    <font>
      <sz val="7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05081"/>
        <bgColor rgb="FF205081"/>
      </patternFill>
    </fill>
    <fill>
      <patternFill patternType="solid">
        <fgColor rgb="FFDDDDDD"/>
        <bgColor rgb="FFDDDDDD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top" wrapText="1"/>
    </xf>
    <xf borderId="2" fillId="0" fontId="2" numFmtId="0" xfId="0" applyBorder="1" applyFont="1"/>
    <xf borderId="2" fillId="0" fontId="2" numFmtId="0" xfId="0" applyBorder="1" applyFont="1"/>
    <xf borderId="0" fillId="0" fontId="1" numFmtId="0" xfId="0" applyFont="1"/>
    <xf borderId="1" fillId="0" fontId="3" numFmtId="0" xfId="0" applyAlignment="1" applyBorder="1" applyFont="1">
      <alignment vertical="top" wrapText="1"/>
    </xf>
    <xf borderId="1" fillId="0" fontId="1" numFmtId="0" xfId="0" applyAlignment="1" applyBorder="1" applyFont="1">
      <alignment vertical="top" wrapText="1"/>
    </xf>
    <xf borderId="3" fillId="0" fontId="4" numFmtId="0" xfId="0" applyAlignment="1" applyBorder="1" applyFont="1">
      <alignment horizontal="center" vertical="top" wrapText="1"/>
    </xf>
    <xf borderId="3" fillId="0" fontId="1" numFmtId="0" xfId="0" applyAlignment="1" applyBorder="1" applyFont="1">
      <alignment vertical="top" wrapText="1"/>
    </xf>
    <xf borderId="3" fillId="0" fontId="5" numFmtId="49" xfId="0" applyAlignment="1" applyBorder="1" applyFont="1" applyNumberFormat="1">
      <alignment horizontal="left" vertical="top" wrapText="1"/>
    </xf>
    <xf borderId="3" fillId="0" fontId="1" numFmtId="49" xfId="0" applyAlignment="1" applyBorder="1" applyFont="1" applyNumberFormat="1">
      <alignment horizontal="left" vertical="top" wrapText="1"/>
    </xf>
    <xf borderId="3" fillId="0" fontId="1" numFmtId="1" xfId="0" applyAlignment="1" applyBorder="1" applyFont="1" applyNumberFormat="1">
      <alignment vertical="top" wrapText="1"/>
    </xf>
    <xf borderId="1" fillId="3" fontId="6" numFmtId="0" xfId="0" applyAlignment="1" applyBorder="1" applyFill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masre.osoul.me:8080/browse/MAS-1126" TargetMode="External"/><Relationship Id="rId10" Type="http://schemas.openxmlformats.org/officeDocument/2006/relationships/hyperlink" Target="http://masre.osoul.me:8080/browse/MAS-1129" TargetMode="External"/><Relationship Id="rId13" Type="http://schemas.openxmlformats.org/officeDocument/2006/relationships/hyperlink" Target="http://masre.osoul.me:8080/browse/MAS-1124" TargetMode="External"/><Relationship Id="rId12" Type="http://schemas.openxmlformats.org/officeDocument/2006/relationships/hyperlink" Target="http://masre.osoul.me:8080/browse/MAS-1125" TargetMode="External"/><Relationship Id="rId1" Type="http://schemas.openxmlformats.org/officeDocument/2006/relationships/hyperlink" Target="http://masre.osoul.me:8080/secure/IssueNavigator.jspa?reset=true&amp;jqlQuery=project+%3D+MASRE+AND+assignee+%3D+wdbaruni+AND+updated+%3E%3D+2015-09-01" TargetMode="External"/><Relationship Id="rId2" Type="http://schemas.openxmlformats.org/officeDocument/2006/relationships/hyperlink" Target="http://masre.osoul.me:8080/browse/MAS-1149" TargetMode="External"/><Relationship Id="rId3" Type="http://schemas.openxmlformats.org/officeDocument/2006/relationships/hyperlink" Target="http://masre.osoul.me:8080/browse/MAS-1145" TargetMode="External"/><Relationship Id="rId4" Type="http://schemas.openxmlformats.org/officeDocument/2006/relationships/hyperlink" Target="http://masre.osoul.me:8080/browse/MAS-1143" TargetMode="External"/><Relationship Id="rId9" Type="http://schemas.openxmlformats.org/officeDocument/2006/relationships/hyperlink" Target="http://masre.osoul.me:8080/browse/MAS-1132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://masre.osoul.me:8080/browse/MAS-795" TargetMode="External"/><Relationship Id="rId5" Type="http://schemas.openxmlformats.org/officeDocument/2006/relationships/hyperlink" Target="http://masre.osoul.me:8080/browse/MAS-1142" TargetMode="External"/><Relationship Id="rId6" Type="http://schemas.openxmlformats.org/officeDocument/2006/relationships/hyperlink" Target="http://masre.osoul.me:8080/browse/MAS-1141" TargetMode="External"/><Relationship Id="rId7" Type="http://schemas.openxmlformats.org/officeDocument/2006/relationships/hyperlink" Target="http://masre.osoul.me:8080/browse/MAS-1139" TargetMode="External"/><Relationship Id="rId8" Type="http://schemas.openxmlformats.org/officeDocument/2006/relationships/hyperlink" Target="http://masre.osoul.me:8080/browse/MAS-1138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worksheetdrawing2.xml"/><Relationship Id="rId11" Type="http://schemas.openxmlformats.org/officeDocument/2006/relationships/hyperlink" Target="http://masre.osoul.me:8080/browse/MAS-1132" TargetMode="External"/><Relationship Id="rId10" Type="http://schemas.openxmlformats.org/officeDocument/2006/relationships/hyperlink" Target="http://masre.osoul.me:8080/browse/MAS-1138" TargetMode="External"/><Relationship Id="rId13" Type="http://schemas.openxmlformats.org/officeDocument/2006/relationships/hyperlink" Target="http://masre.osoul.me:8080/browse/MAS-1128" TargetMode="External"/><Relationship Id="rId12" Type="http://schemas.openxmlformats.org/officeDocument/2006/relationships/hyperlink" Target="http://masre.osoul.me:8080/browse/MAS-1129" TargetMode="External"/><Relationship Id="rId1" Type="http://schemas.openxmlformats.org/officeDocument/2006/relationships/hyperlink" Target="http://masre.osoul.me:8080/secure/IssueNavigator.jspa?reset=true&amp;jqlQuery=project+%3D+MASRE+AND+assignee+%3D+wdbaruni+AND+updated+%3E%3D+2015-09-01" TargetMode="External"/><Relationship Id="rId2" Type="http://schemas.openxmlformats.org/officeDocument/2006/relationships/hyperlink" Target="http://masre.osoul.me:8080/browse/MAS-1149" TargetMode="External"/><Relationship Id="rId3" Type="http://schemas.openxmlformats.org/officeDocument/2006/relationships/hyperlink" Target="http://masre.osoul.me:8080/browse/MAS-1148" TargetMode="External"/><Relationship Id="rId4" Type="http://schemas.openxmlformats.org/officeDocument/2006/relationships/hyperlink" Target="http://masre.osoul.me:8080/browse/MAS-1147" TargetMode="External"/><Relationship Id="rId9" Type="http://schemas.openxmlformats.org/officeDocument/2006/relationships/hyperlink" Target="http://masre.osoul.me:8080/browse/MAS-1139" TargetMode="External"/><Relationship Id="rId15" Type="http://schemas.openxmlformats.org/officeDocument/2006/relationships/hyperlink" Target="http://masre.osoul.me:8080/browse/MAS-1125" TargetMode="External"/><Relationship Id="rId14" Type="http://schemas.openxmlformats.org/officeDocument/2006/relationships/hyperlink" Target="http://masre.osoul.me:8080/browse/MAS-1126" TargetMode="External"/><Relationship Id="rId17" Type="http://schemas.openxmlformats.org/officeDocument/2006/relationships/hyperlink" Target="http://masre.osoul.me:8080/browse/MAS-1102" TargetMode="External"/><Relationship Id="rId16" Type="http://schemas.openxmlformats.org/officeDocument/2006/relationships/hyperlink" Target="http://masre.osoul.me:8080/browse/MAS-1124" TargetMode="External"/><Relationship Id="rId5" Type="http://schemas.openxmlformats.org/officeDocument/2006/relationships/hyperlink" Target="http://masre.osoul.me:8080/browse/MAS-1145" TargetMode="External"/><Relationship Id="rId19" Type="http://schemas.openxmlformats.org/officeDocument/2006/relationships/hyperlink" Target="http://masre.osoul.me:8080/browse/MAS-795" TargetMode="External"/><Relationship Id="rId6" Type="http://schemas.openxmlformats.org/officeDocument/2006/relationships/hyperlink" Target="http://masre.osoul.me:8080/browse/MAS-1143" TargetMode="External"/><Relationship Id="rId18" Type="http://schemas.openxmlformats.org/officeDocument/2006/relationships/hyperlink" Target="http://masre.osoul.me:8080/browse/MAS-1101" TargetMode="External"/><Relationship Id="rId7" Type="http://schemas.openxmlformats.org/officeDocument/2006/relationships/hyperlink" Target="http://masre.osoul.me:8080/browse/MAS-1142" TargetMode="External"/><Relationship Id="rId8" Type="http://schemas.openxmlformats.org/officeDocument/2006/relationships/hyperlink" Target="http://masre.osoul.me:8080/browse/MAS-1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8.11"/>
    <col customWidth="1" min="2" max="2" width="9.44"/>
    <col customWidth="1" min="3" max="3" width="43.33"/>
    <col customWidth="1" min="4" max="4" width="12.44"/>
    <col customWidth="1" min="5" max="5" width="15.67"/>
    <col customWidth="1" min="6" max="6" width="8.11"/>
    <col customWidth="1" min="7" max="7" width="17.44"/>
    <col customWidth="1" min="8" max="8" width="20.11"/>
    <col customWidth="1" min="9" max="9" width="16.33"/>
    <col customWidth="1" min="10" max="26" width="10.56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tr">
        <f>HYPERLINK("http://masre.osoul.me:8080/secure/IssueNavigator.jspa?reset=true&amp;jqlQuery=project+%3D+MASRE+AND+assignee+%3D+wdbaruni+AND+updated+%3E%3D+2015-09-01","JIRA")</f>
        <v>JIRA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 t="s">
        <v>0</v>
      </c>
      <c r="B3" s="2"/>
      <c r="C3" s="2"/>
      <c r="D3" s="2"/>
      <c r="E3" s="2"/>
      <c r="F3" s="2"/>
      <c r="G3" s="2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10</v>
      </c>
      <c r="B5" s="9" t="str">
        <f>HYPERLINK("http://masre.osoul.me:8080/browse/MAS-1149","MAS-1149")</f>
        <v>MAS-1149</v>
      </c>
      <c r="C5" s="8" t="s">
        <v>11</v>
      </c>
      <c r="D5" s="10" t="s">
        <v>12</v>
      </c>
      <c r="E5" s="10" t="s">
        <v>13</v>
      </c>
      <c r="F5" s="8" t="s">
        <v>14</v>
      </c>
      <c r="G5" s="8">
        <v>18.0</v>
      </c>
      <c r="H5" s="8">
        <v>0.0</v>
      </c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0" customHeight="1">
      <c r="A6" s="8" t="s">
        <v>10</v>
      </c>
      <c r="B6" s="9" t="str">
        <f>HYPERLINK("http://masre.osoul.me:8080/browse/MAS-1145","MAS-1145")</f>
        <v>MAS-1145</v>
      </c>
      <c r="C6" s="8" t="s">
        <v>15</v>
      </c>
      <c r="D6" s="10" t="s">
        <v>16</v>
      </c>
      <c r="E6" s="10" t="s">
        <v>17</v>
      </c>
      <c r="F6" s="8" t="s">
        <v>18</v>
      </c>
      <c r="G6" s="8">
        <v>3.0</v>
      </c>
      <c r="H6" s="8">
        <v>0.0</v>
      </c>
      <c r="I6" s="8" t="s">
        <v>19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8.0" customHeight="1">
      <c r="A7" s="8" t="s">
        <v>10</v>
      </c>
      <c r="B7" s="9" t="str">
        <f>HYPERLINK("http://masre.osoul.me:8080/browse/MAS-1143","MAS-1143")</f>
        <v>MAS-1143</v>
      </c>
      <c r="C7" s="8" t="s">
        <v>20</v>
      </c>
      <c r="D7" s="10" t="s">
        <v>16</v>
      </c>
      <c r="E7" s="10" t="s">
        <v>17</v>
      </c>
      <c r="F7" s="8" t="s">
        <v>18</v>
      </c>
      <c r="G7" s="8">
        <v>3.0</v>
      </c>
      <c r="H7" s="8">
        <v>0.0</v>
      </c>
      <c r="I7" s="8" t="s">
        <v>19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63.75" customHeight="1">
      <c r="A8" s="8" t="s">
        <v>10</v>
      </c>
      <c r="B8" s="9" t="str">
        <f>HYPERLINK("http://masre.osoul.me:8080/browse/MAS-1142","MAS-1142")</f>
        <v>MAS-1142</v>
      </c>
      <c r="C8" s="8" t="s">
        <v>21</v>
      </c>
      <c r="D8" s="10" t="s">
        <v>16</v>
      </c>
      <c r="E8" s="10" t="s">
        <v>17</v>
      </c>
      <c r="F8" s="8" t="s">
        <v>18</v>
      </c>
      <c r="G8" s="8">
        <v>3.0</v>
      </c>
      <c r="H8" s="8">
        <v>0.0</v>
      </c>
      <c r="I8" s="8" t="s">
        <v>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3.75" customHeight="1">
      <c r="A9" s="8" t="s">
        <v>10</v>
      </c>
      <c r="B9" s="9" t="str">
        <f>HYPERLINK("http://masre.osoul.me:8080/browse/MAS-1141","MAS-1141")</f>
        <v>MAS-1141</v>
      </c>
      <c r="C9" s="8" t="s">
        <v>22</v>
      </c>
      <c r="D9" s="10" t="s">
        <v>16</v>
      </c>
      <c r="E9" s="10" t="s">
        <v>17</v>
      </c>
      <c r="F9" s="8" t="s">
        <v>18</v>
      </c>
      <c r="G9" s="8">
        <v>2.0</v>
      </c>
      <c r="H9" s="8">
        <v>0.0</v>
      </c>
      <c r="I9" s="8" t="s">
        <v>19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63.75" customHeight="1">
      <c r="A10" s="8" t="s">
        <v>10</v>
      </c>
      <c r="B10" s="9" t="str">
        <f>HYPERLINK("http://masre.osoul.me:8080/browse/MAS-1139","MAS-1139")</f>
        <v>MAS-1139</v>
      </c>
      <c r="C10" s="8" t="s">
        <v>23</v>
      </c>
      <c r="D10" s="10" t="s">
        <v>16</v>
      </c>
      <c r="E10" s="10" t="s">
        <v>17</v>
      </c>
      <c r="F10" s="8" t="s">
        <v>18</v>
      </c>
      <c r="G10" s="8">
        <v>2.0</v>
      </c>
      <c r="H10" s="8">
        <v>0.0</v>
      </c>
      <c r="I10" s="8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63.75" customHeight="1">
      <c r="A11" s="8" t="s">
        <v>10</v>
      </c>
      <c r="B11" s="9" t="str">
        <f>HYPERLINK("http://masre.osoul.me:8080/browse/MAS-1138","MAS-1138")</f>
        <v>MAS-1138</v>
      </c>
      <c r="C11" s="8" t="s">
        <v>24</v>
      </c>
      <c r="D11" s="10" t="s">
        <v>16</v>
      </c>
      <c r="E11" s="10" t="s">
        <v>17</v>
      </c>
      <c r="F11" s="8" t="s">
        <v>18</v>
      </c>
      <c r="G11" s="8">
        <v>2.0</v>
      </c>
      <c r="H11" s="8">
        <v>0.0</v>
      </c>
      <c r="I11" s="8" t="s">
        <v>19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8.0" customHeight="1">
      <c r="A12" s="8" t="s">
        <v>10</v>
      </c>
      <c r="B12" s="9" t="str">
        <f>HYPERLINK("http://masre.osoul.me:8080/browse/MAS-1132","MAS-1132")</f>
        <v>MAS-1132</v>
      </c>
      <c r="C12" s="8" t="s">
        <v>25</v>
      </c>
      <c r="D12" s="10" t="s">
        <v>16</v>
      </c>
      <c r="E12" s="10" t="s">
        <v>17</v>
      </c>
      <c r="F12" s="8" t="s">
        <v>26</v>
      </c>
      <c r="G12" s="8">
        <v>1.0</v>
      </c>
      <c r="H12" s="11">
        <v>0.8333333333333334</v>
      </c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8.0" customHeight="1">
      <c r="A13" s="8" t="s">
        <v>10</v>
      </c>
      <c r="B13" s="9" t="str">
        <f>HYPERLINK("http://masre.osoul.me:8080/browse/MAS-1129","MAS-1129")</f>
        <v>MAS-1129</v>
      </c>
      <c r="C13" s="8" t="s">
        <v>27</v>
      </c>
      <c r="D13" s="10" t="s">
        <v>12</v>
      </c>
      <c r="E13" s="10" t="s">
        <v>13</v>
      </c>
      <c r="F13" s="8" t="s">
        <v>18</v>
      </c>
      <c r="G13" s="8">
        <v>8.0</v>
      </c>
      <c r="H13" s="8">
        <v>0.0</v>
      </c>
      <c r="I13" s="8" t="s">
        <v>28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1.5" customHeight="1">
      <c r="A14" s="8" t="s">
        <v>10</v>
      </c>
      <c r="B14" s="9" t="str">
        <f>HYPERLINK("http://masre.osoul.me:8080/browse/MAS-1126","MAS-1126")</f>
        <v>MAS-1126</v>
      </c>
      <c r="C14" s="8" t="s">
        <v>29</v>
      </c>
      <c r="D14" s="10" t="s">
        <v>12</v>
      </c>
      <c r="E14" s="10" t="s">
        <v>13</v>
      </c>
      <c r="F14" s="8" t="s">
        <v>18</v>
      </c>
      <c r="G14" s="8">
        <v>3.0</v>
      </c>
      <c r="H14" s="8">
        <v>0.0</v>
      </c>
      <c r="I14" s="8" t="s">
        <v>28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8.0" customHeight="1">
      <c r="A15" s="8" t="s">
        <v>10</v>
      </c>
      <c r="B15" s="9" t="str">
        <f>HYPERLINK("http://masre.osoul.me:8080/browse/MAS-1125","MAS-1125")</f>
        <v>MAS-1125</v>
      </c>
      <c r="C15" s="8" t="s">
        <v>30</v>
      </c>
      <c r="D15" s="10" t="s">
        <v>12</v>
      </c>
      <c r="E15" s="10" t="s">
        <v>13</v>
      </c>
      <c r="F15" s="8" t="s">
        <v>18</v>
      </c>
      <c r="G15" s="8">
        <v>2.0</v>
      </c>
      <c r="H15" s="8">
        <v>0.0</v>
      </c>
      <c r="I15" s="8" t="s">
        <v>28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1.5" customHeight="1">
      <c r="A16" s="8" t="s">
        <v>10</v>
      </c>
      <c r="B16" s="9" t="str">
        <f>HYPERLINK("http://masre.osoul.me:8080/browse/MAS-1124","MAS-1124")</f>
        <v>MAS-1124</v>
      </c>
      <c r="C16" s="8" t="s">
        <v>31</v>
      </c>
      <c r="D16" s="10" t="s">
        <v>16</v>
      </c>
      <c r="E16" s="10" t="s">
        <v>17</v>
      </c>
      <c r="F16" s="8" t="s">
        <v>14</v>
      </c>
      <c r="G16" s="8">
        <v>3.0</v>
      </c>
      <c r="H16" s="8">
        <v>0.0</v>
      </c>
      <c r="I16" s="8" t="s">
        <v>28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8" t="s">
        <v>10</v>
      </c>
      <c r="B17" s="9" t="str">
        <f>HYPERLINK("http://masre.osoul.me:8080/browse/MAS-795","MAS-795")</f>
        <v>MAS-795</v>
      </c>
      <c r="C17" s="8" t="s">
        <v>32</v>
      </c>
      <c r="D17" s="10" t="s">
        <v>16</v>
      </c>
      <c r="E17" s="10" t="s">
        <v>17</v>
      </c>
      <c r="F17" s="8" t="s">
        <v>18</v>
      </c>
      <c r="G17" s="8">
        <v>4.0</v>
      </c>
      <c r="H17" s="8">
        <v>0.0</v>
      </c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2" t="s">
        <v>33</v>
      </c>
      <c r="B18" s="2"/>
      <c r="C18" s="2"/>
      <c r="D18" s="2"/>
      <c r="E18" s="2"/>
      <c r="F18" s="2"/>
      <c r="G18" s="2"/>
      <c r="H18" s="2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4">
    <mergeCell ref="A1:I1"/>
    <mergeCell ref="A2:I2"/>
    <mergeCell ref="A3:I3"/>
    <mergeCell ref="A18:I18"/>
  </mergeCells>
  <hyperlinks>
    <hyperlink r:id="rId1" ref="A2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8.11"/>
    <col customWidth="1" min="2" max="2" width="9.44"/>
    <col customWidth="1" min="3" max="3" width="43.33"/>
    <col customWidth="1" min="4" max="4" width="12.44"/>
    <col customWidth="1" min="5" max="5" width="15.67"/>
    <col customWidth="1" min="6" max="6" width="8.11"/>
    <col customWidth="1" min="7" max="7" width="17.44"/>
    <col customWidth="1" min="8" max="8" width="20.11"/>
    <col customWidth="1" min="9" max="9" width="16.33"/>
    <col customWidth="1" min="10" max="26" width="10.56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tr">
        <f>HYPERLINK("http://masre.osoul.me:8080/secure/IssueNavigator.jspa?reset=true&amp;jqlQuery=project+%3D+MASRE+AND+assignee+%3D+wdbaruni+AND+updated+%3E%3D+2015-09-01","JIRA")</f>
        <v>JIRA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 t="s">
        <v>0</v>
      </c>
      <c r="B3" s="2"/>
      <c r="C3" s="2"/>
      <c r="D3" s="2"/>
      <c r="E3" s="2"/>
      <c r="F3" s="2"/>
      <c r="G3" s="2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10</v>
      </c>
      <c r="B5" s="9" t="str">
        <f>HYPERLINK("http://masre.osoul.me:8080/browse/MAS-1149","MAS-1149")</f>
        <v>MAS-1149</v>
      </c>
      <c r="C5" s="8" t="s">
        <v>11</v>
      </c>
      <c r="D5" s="10" t="s">
        <v>12</v>
      </c>
      <c r="E5" s="10" t="s">
        <v>13</v>
      </c>
      <c r="F5" s="8" t="s">
        <v>14</v>
      </c>
      <c r="G5" s="8">
        <v>18.0</v>
      </c>
      <c r="H5" s="8">
        <v>0.0</v>
      </c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8" t="s">
        <v>10</v>
      </c>
      <c r="B6" s="9" t="str">
        <f>HYPERLINK("http://masre.osoul.me:8080/browse/MAS-1148","MAS-1148")</f>
        <v>MAS-1148</v>
      </c>
      <c r="C6" s="8" t="s">
        <v>34</v>
      </c>
      <c r="D6" s="10" t="s">
        <v>16</v>
      </c>
      <c r="E6" s="10" t="s">
        <v>35</v>
      </c>
      <c r="F6" s="8" t="s">
        <v>26</v>
      </c>
      <c r="G6" s="8">
        <v>6.0</v>
      </c>
      <c r="H6" s="8">
        <v>5.0</v>
      </c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1.5" customHeight="1">
      <c r="A7" s="8" t="s">
        <v>10</v>
      </c>
      <c r="B7" s="9" t="str">
        <f>HYPERLINK("http://masre.osoul.me:8080/browse/MAS-1147","MAS-1147")</f>
        <v>MAS-1147</v>
      </c>
      <c r="C7" s="8" t="s">
        <v>36</v>
      </c>
      <c r="D7" s="10" t="s">
        <v>16</v>
      </c>
      <c r="E7" s="10" t="s">
        <v>35</v>
      </c>
      <c r="F7" s="8" t="s">
        <v>26</v>
      </c>
      <c r="G7" s="8">
        <v>5.0</v>
      </c>
      <c r="H7" s="8">
        <v>7.0</v>
      </c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8.0" customHeight="1">
      <c r="A8" s="8" t="s">
        <v>10</v>
      </c>
      <c r="B8" s="9" t="str">
        <f>HYPERLINK("http://masre.osoul.me:8080/browse/MAS-1145","MAS-1145")</f>
        <v>MAS-1145</v>
      </c>
      <c r="C8" s="8" t="s">
        <v>15</v>
      </c>
      <c r="D8" s="10" t="s">
        <v>16</v>
      </c>
      <c r="E8" s="10" t="s">
        <v>17</v>
      </c>
      <c r="F8" s="8" t="s">
        <v>18</v>
      </c>
      <c r="G8" s="8">
        <v>3.0</v>
      </c>
      <c r="H8" s="8">
        <v>0.0</v>
      </c>
      <c r="I8" s="8" t="s">
        <v>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8.0" customHeight="1">
      <c r="A9" s="8" t="s">
        <v>10</v>
      </c>
      <c r="B9" s="9" t="str">
        <f>HYPERLINK("http://masre.osoul.me:8080/browse/MAS-1143","MAS-1143")</f>
        <v>MAS-1143</v>
      </c>
      <c r="C9" s="8" t="s">
        <v>20</v>
      </c>
      <c r="D9" s="10" t="s">
        <v>16</v>
      </c>
      <c r="E9" s="10" t="s">
        <v>17</v>
      </c>
      <c r="F9" s="8" t="s">
        <v>18</v>
      </c>
      <c r="G9" s="8">
        <v>3.0</v>
      </c>
      <c r="H9" s="8">
        <v>0.0</v>
      </c>
      <c r="I9" s="8" t="s">
        <v>19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63.75" customHeight="1">
      <c r="A10" s="8" t="s">
        <v>10</v>
      </c>
      <c r="B10" s="9" t="str">
        <f>HYPERLINK("http://masre.osoul.me:8080/browse/MAS-1142","MAS-1142")</f>
        <v>MAS-1142</v>
      </c>
      <c r="C10" s="8" t="s">
        <v>21</v>
      </c>
      <c r="D10" s="10" t="s">
        <v>16</v>
      </c>
      <c r="E10" s="10" t="s">
        <v>17</v>
      </c>
      <c r="F10" s="8" t="s">
        <v>18</v>
      </c>
      <c r="G10" s="8">
        <v>3.0</v>
      </c>
      <c r="H10" s="8">
        <v>0.0</v>
      </c>
      <c r="I10" s="8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63.75" customHeight="1">
      <c r="A11" s="8" t="s">
        <v>10</v>
      </c>
      <c r="B11" s="9" t="str">
        <f>HYPERLINK("http://masre.osoul.me:8080/browse/MAS-1141","MAS-1141")</f>
        <v>MAS-1141</v>
      </c>
      <c r="C11" s="8" t="s">
        <v>22</v>
      </c>
      <c r="D11" s="10" t="s">
        <v>16</v>
      </c>
      <c r="E11" s="10" t="s">
        <v>17</v>
      </c>
      <c r="F11" s="8" t="s">
        <v>18</v>
      </c>
      <c r="G11" s="8">
        <v>2.0</v>
      </c>
      <c r="H11" s="8">
        <v>0.0</v>
      </c>
      <c r="I11" s="8" t="s">
        <v>19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3.75" customHeight="1">
      <c r="A12" s="8" t="s">
        <v>10</v>
      </c>
      <c r="B12" s="9" t="str">
        <f>HYPERLINK("http://masre.osoul.me:8080/browse/MAS-1139","MAS-1139")</f>
        <v>MAS-1139</v>
      </c>
      <c r="C12" s="8" t="s">
        <v>23</v>
      </c>
      <c r="D12" s="10" t="s">
        <v>16</v>
      </c>
      <c r="E12" s="10" t="s">
        <v>17</v>
      </c>
      <c r="F12" s="8" t="s">
        <v>18</v>
      </c>
      <c r="G12" s="8">
        <v>2.0</v>
      </c>
      <c r="H12" s="8">
        <v>0.0</v>
      </c>
      <c r="I12" s="8" t="s">
        <v>19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63.75" customHeight="1">
      <c r="A13" s="8" t="s">
        <v>10</v>
      </c>
      <c r="B13" s="9" t="str">
        <f>HYPERLINK("http://masre.osoul.me:8080/browse/MAS-1138","MAS-1138")</f>
        <v>MAS-1138</v>
      </c>
      <c r="C13" s="8" t="s">
        <v>24</v>
      </c>
      <c r="D13" s="10" t="s">
        <v>16</v>
      </c>
      <c r="E13" s="10" t="s">
        <v>17</v>
      </c>
      <c r="F13" s="8" t="s">
        <v>18</v>
      </c>
      <c r="G13" s="8">
        <v>2.0</v>
      </c>
      <c r="H13" s="8">
        <v>0.0</v>
      </c>
      <c r="I13" s="8" t="s">
        <v>19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8.0" customHeight="1">
      <c r="A14" s="8" t="s">
        <v>10</v>
      </c>
      <c r="B14" s="9" t="str">
        <f>HYPERLINK("http://masre.osoul.me:8080/browse/MAS-1132","MAS-1132")</f>
        <v>MAS-1132</v>
      </c>
      <c r="C14" s="8" t="s">
        <v>25</v>
      </c>
      <c r="D14" s="10" t="s">
        <v>16</v>
      </c>
      <c r="E14" s="10" t="s">
        <v>17</v>
      </c>
      <c r="F14" s="8" t="s">
        <v>26</v>
      </c>
      <c r="G14" s="8">
        <v>1.0</v>
      </c>
      <c r="H14" s="11">
        <v>0.8333333333333334</v>
      </c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8.0" customHeight="1">
      <c r="A15" s="8" t="s">
        <v>10</v>
      </c>
      <c r="B15" s="9" t="str">
        <f>HYPERLINK("http://masre.osoul.me:8080/browse/MAS-1129","MAS-1129")</f>
        <v>MAS-1129</v>
      </c>
      <c r="C15" s="8" t="s">
        <v>27</v>
      </c>
      <c r="D15" s="10" t="s">
        <v>12</v>
      </c>
      <c r="E15" s="10" t="s">
        <v>13</v>
      </c>
      <c r="F15" s="8" t="s">
        <v>18</v>
      </c>
      <c r="G15" s="8">
        <v>8.0</v>
      </c>
      <c r="H15" s="8">
        <v>0.0</v>
      </c>
      <c r="I15" s="8" t="s">
        <v>28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1.5" customHeight="1">
      <c r="A16" s="8" t="s">
        <v>10</v>
      </c>
      <c r="B16" s="9" t="str">
        <f>HYPERLINK("http://masre.osoul.me:8080/browse/MAS-1128","MAS-1128")</f>
        <v>MAS-1128</v>
      </c>
      <c r="C16" s="8" t="s">
        <v>37</v>
      </c>
      <c r="D16" s="10" t="s">
        <v>16</v>
      </c>
      <c r="E16" s="10" t="s">
        <v>35</v>
      </c>
      <c r="F16" s="8" t="s">
        <v>14</v>
      </c>
      <c r="G16" s="8">
        <v>2.0</v>
      </c>
      <c r="H16" s="8">
        <v>3.0</v>
      </c>
      <c r="I16" s="8" t="s">
        <v>28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8" t="s">
        <v>10</v>
      </c>
      <c r="B17" s="9" t="str">
        <f>HYPERLINK("http://masre.osoul.me:8080/browse/MAS-1126","MAS-1126")</f>
        <v>MAS-1126</v>
      </c>
      <c r="C17" s="8" t="s">
        <v>29</v>
      </c>
      <c r="D17" s="10" t="s">
        <v>12</v>
      </c>
      <c r="E17" s="10" t="s">
        <v>13</v>
      </c>
      <c r="F17" s="8" t="s">
        <v>18</v>
      </c>
      <c r="G17" s="8">
        <v>3.0</v>
      </c>
      <c r="H17" s="8">
        <v>0.0</v>
      </c>
      <c r="I17" s="8" t="s">
        <v>28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8.0" customHeight="1">
      <c r="A18" s="8" t="s">
        <v>10</v>
      </c>
      <c r="B18" s="9" t="str">
        <f>HYPERLINK("http://masre.osoul.me:8080/browse/MAS-1125","MAS-1125")</f>
        <v>MAS-1125</v>
      </c>
      <c r="C18" s="8" t="s">
        <v>30</v>
      </c>
      <c r="D18" s="10" t="s">
        <v>12</v>
      </c>
      <c r="E18" s="10" t="s">
        <v>13</v>
      </c>
      <c r="F18" s="8" t="s">
        <v>18</v>
      </c>
      <c r="G18" s="8">
        <v>2.0</v>
      </c>
      <c r="H18" s="8">
        <v>0.0</v>
      </c>
      <c r="I18" s="8" t="s">
        <v>28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1.5" customHeight="1">
      <c r="A19" s="8" t="s">
        <v>10</v>
      </c>
      <c r="B19" s="9" t="str">
        <f>HYPERLINK("http://masre.osoul.me:8080/browse/MAS-1124","MAS-1124")</f>
        <v>MAS-1124</v>
      </c>
      <c r="C19" s="8" t="s">
        <v>31</v>
      </c>
      <c r="D19" s="10" t="s">
        <v>16</v>
      </c>
      <c r="E19" s="10" t="s">
        <v>17</v>
      </c>
      <c r="F19" s="8" t="s">
        <v>14</v>
      </c>
      <c r="G19" s="8">
        <v>3.0</v>
      </c>
      <c r="H19" s="8">
        <v>0.0</v>
      </c>
      <c r="I19" s="8" t="s">
        <v>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1.5" customHeight="1">
      <c r="A20" s="8" t="s">
        <v>10</v>
      </c>
      <c r="B20" s="9" t="str">
        <f>HYPERLINK("http://masre.osoul.me:8080/browse/MAS-1102","MAS-1102")</f>
        <v>MAS-1102</v>
      </c>
      <c r="C20" s="8" t="s">
        <v>38</v>
      </c>
      <c r="D20" s="10" t="s">
        <v>16</v>
      </c>
      <c r="E20" s="10" t="s">
        <v>35</v>
      </c>
      <c r="F20" s="8" t="s">
        <v>26</v>
      </c>
      <c r="G20" s="8">
        <v>9.0</v>
      </c>
      <c r="H20" s="8">
        <v>12.0</v>
      </c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1.5" customHeight="1">
      <c r="A21" s="8" t="s">
        <v>10</v>
      </c>
      <c r="B21" s="9" t="str">
        <f>HYPERLINK("http://masre.osoul.me:8080/browse/MAS-1101","MAS-1101")</f>
        <v>MAS-1101</v>
      </c>
      <c r="C21" s="8" t="s">
        <v>39</v>
      </c>
      <c r="D21" s="10" t="s">
        <v>16</v>
      </c>
      <c r="E21" s="10" t="s">
        <v>35</v>
      </c>
      <c r="F21" s="8" t="s">
        <v>26</v>
      </c>
      <c r="G21" s="8">
        <v>6.0</v>
      </c>
      <c r="H21" s="8">
        <v>4.0</v>
      </c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1.5" customHeight="1">
      <c r="A22" s="8" t="s">
        <v>10</v>
      </c>
      <c r="B22" s="9" t="str">
        <f>HYPERLINK("http://masre.osoul.me:8080/browse/MAS-795","MAS-795")</f>
        <v>MAS-795</v>
      </c>
      <c r="C22" s="8" t="s">
        <v>32</v>
      </c>
      <c r="D22" s="10" t="s">
        <v>16</v>
      </c>
      <c r="E22" s="10" t="s">
        <v>17</v>
      </c>
      <c r="F22" s="8" t="s">
        <v>18</v>
      </c>
      <c r="G22" s="8">
        <v>4.0</v>
      </c>
      <c r="H22" s="8">
        <v>0.0</v>
      </c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2" t="s">
        <v>33</v>
      </c>
      <c r="B23" s="2"/>
      <c r="C23" s="2"/>
      <c r="D23" s="2"/>
      <c r="E23" s="2"/>
      <c r="F23" s="2"/>
      <c r="G23" s="2"/>
      <c r="H23" s="2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I1"/>
    <mergeCell ref="A2:I2"/>
    <mergeCell ref="A3:I3"/>
    <mergeCell ref="A23:I23"/>
  </mergeCells>
  <hyperlinks>
    <hyperlink r:id="rId1" ref="A2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</hyperlinks>
  <drawing r:id="rId20"/>
</worksheet>
</file>