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lvihcr/PycharmProjects/pythonProject/mechsimulator/lib/exps/raw_data/"/>
    </mc:Choice>
  </mc:AlternateContent>
  <xr:revisionPtr revIDLastSave="0" documentId="13_ncr:1_{28EC3D33-7BEA-2840-B60C-7EFED24D3AB1}" xr6:coauthVersionLast="47" xr6:coauthVersionMax="47" xr10:uidLastSave="{00000000-0000-0000-0000-000000000000}"/>
  <bookViews>
    <workbookView xWindow="41720" yWindow="10600" windowWidth="23760" windowHeight="16120" activeTab="2" xr2:uid="{9AE6738F-6E64-D349-8CF9-6A696068D78E}"/>
  </bookViews>
  <sheets>
    <sheet name="888 K" sheetId="1" r:id="rId1"/>
    <sheet name="918 K" sheetId="2" r:id="rId2"/>
    <sheet name="931 K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" i="2" l="1"/>
  <c r="E11" i="2"/>
  <c r="E12" i="2"/>
  <c r="E13" i="2"/>
  <c r="E14" i="2"/>
  <c r="E15" i="2"/>
  <c r="E16" i="2"/>
  <c r="E17" i="2"/>
  <c r="E18" i="2"/>
  <c r="E19" i="2"/>
  <c r="D10" i="2"/>
  <c r="D11" i="2"/>
  <c r="D12" i="2"/>
  <c r="D13" i="2"/>
  <c r="D14" i="2"/>
  <c r="D15" i="2"/>
  <c r="D16" i="2"/>
  <c r="D17" i="2"/>
  <c r="D18" i="2"/>
  <c r="D19" i="2"/>
  <c r="E10" i="3"/>
  <c r="E11" i="3"/>
  <c r="E12" i="3"/>
  <c r="E13" i="3"/>
  <c r="E14" i="3"/>
  <c r="E15" i="3"/>
  <c r="E16" i="3"/>
  <c r="E17" i="3"/>
  <c r="E18" i="3"/>
  <c r="D10" i="3"/>
  <c r="D11" i="3"/>
  <c r="D12" i="3"/>
  <c r="D13" i="3"/>
  <c r="D14" i="3"/>
  <c r="D15" i="3"/>
  <c r="D16" i="3"/>
  <c r="D17" i="3"/>
  <c r="D18" i="3"/>
  <c r="D9" i="3"/>
  <c r="E9" i="3"/>
  <c r="E9" i="2"/>
  <c r="D9" i="2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9" i="1"/>
  <c r="C10" i="3"/>
  <c r="C11" i="3"/>
  <c r="C12" i="3"/>
  <c r="C13" i="3"/>
  <c r="C14" i="3"/>
  <c r="C15" i="3"/>
  <c r="C16" i="3"/>
  <c r="C17" i="3"/>
  <c r="C18" i="3"/>
  <c r="C9" i="3"/>
  <c r="C10" i="2"/>
  <c r="C11" i="2"/>
  <c r="C12" i="2"/>
  <c r="C13" i="2"/>
  <c r="C14" i="2"/>
  <c r="C15" i="2"/>
  <c r="C16" i="2"/>
  <c r="C17" i="2"/>
  <c r="C18" i="2"/>
  <c r="C19" i="2"/>
  <c r="C9" i="2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9" i="1"/>
</calcChain>
</file>

<file path=xl/sharedStrings.xml><?xml version="1.0" encoding="utf-8"?>
<sst xmlns="http://schemas.openxmlformats.org/spreadsheetml/2006/main" count="37" uniqueCount="16">
  <si>
    <t>taken from Table III</t>
  </si>
  <si>
    <t>Half-life (s)</t>
  </si>
  <si>
    <t>Pressure (kg/cm2)</t>
  </si>
  <si>
    <t>Pressure (atm)</t>
  </si>
  <si>
    <t>k (s^-1)</t>
  </si>
  <si>
    <t>Notes</t>
  </si>
  <si>
    <t>taken in low-pressure apparatus</t>
  </si>
  <si>
    <t>taken from Table IV</t>
  </si>
  <si>
    <t>taken from Table V</t>
  </si>
  <si>
    <t>pg. 398:</t>
  </si>
  <si>
    <t>"On a number of occasions the reaction bulb exploded"</t>
  </si>
  <si>
    <t>rho (mol/cm^3)</t>
  </si>
  <si>
    <t>Temperature (K)</t>
  </si>
  <si>
    <t>R (J/mol-K)</t>
  </si>
  <si>
    <t>atm to Pa</t>
  </si>
  <si>
    <t>m^3 to cm^3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</si>
</sst>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'888 K'!$D$8</c:f>
              <c:strCache>
                <c:ptCount val="1"/>
                <c:pt idx="0">
                  <c:v>k (s^-1)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'888 K'!$E$9:$E$28</c:f>
              <c:numCache>
                <c:formatCode>0.00E+00</c:formatCode>
                <c:ptCount val="20"/>
                <c:pt idx="0">
                  <c:v>4.7777409806968379E-6</c:v>
                </c:pt>
                <c:pt idx="1">
                  <c:v>6.1048912531126267E-6</c:v>
                </c:pt>
                <c:pt idx="2">
                  <c:v>7.1666114710452577E-6</c:v>
                </c:pt>
                <c:pt idx="3">
                  <c:v>3.2382466646945236E-5</c:v>
                </c:pt>
                <c:pt idx="4">
                  <c:v>4.5123109262136802E-5</c:v>
                </c:pt>
                <c:pt idx="5">
                  <c:v>5.2687865814906795E-5</c:v>
                </c:pt>
                <c:pt idx="6">
                  <c:v>6.1712487667334162E-5</c:v>
                </c:pt>
                <c:pt idx="7">
                  <c:v>7.4851275364250464E-5</c:v>
                </c:pt>
                <c:pt idx="8">
                  <c:v>8.9715358415307298E-5</c:v>
                </c:pt>
                <c:pt idx="9">
                  <c:v>1.1546207370017358E-4</c:v>
                </c:pt>
                <c:pt idx="10">
                  <c:v>1.4107607395779832E-4</c:v>
                </c:pt>
                <c:pt idx="11">
                  <c:v>1.6589378405197354E-4</c:v>
                </c:pt>
                <c:pt idx="12">
                  <c:v>1.7040609497818719E-4</c:v>
                </c:pt>
                <c:pt idx="13">
                  <c:v>2.5481285230383134E-4</c:v>
                </c:pt>
                <c:pt idx="14">
                  <c:v>3.2661168204152551E-4</c:v>
                </c:pt>
                <c:pt idx="15">
                  <c:v>3.5395097765329075E-4</c:v>
                </c:pt>
                <c:pt idx="16">
                  <c:v>4.0345368281439965E-4</c:v>
                </c:pt>
                <c:pt idx="17">
                  <c:v>4.3610157951582806E-4</c:v>
                </c:pt>
                <c:pt idx="18">
                  <c:v>4.8374627429555492E-4</c:v>
                </c:pt>
                <c:pt idx="19">
                  <c:v>5.2502064776768591E-4</c:v>
                </c:pt>
              </c:numCache>
            </c:numRef>
          </c:xVal>
          <c:yVal>
            <c:numRef>
              <c:f>'888 K'!$D$9:$D$28</c:f>
              <c:numCache>
                <c:formatCode>0.00E+00</c:formatCode>
                <c:ptCount val="20"/>
                <c:pt idx="0">
                  <c:v>5.0140855075227527E-5</c:v>
                </c:pt>
                <c:pt idx="1">
                  <c:v>6.0834402366152828E-5</c:v>
                </c:pt>
                <c:pt idx="2">
                  <c:v>7.2656937165612709E-5</c:v>
                </c:pt>
                <c:pt idx="3">
                  <c:v>1.4395580073934481E-4</c:v>
                </c:pt>
                <c:pt idx="4">
                  <c:v>1.9860950732376656E-4</c:v>
                </c:pt>
                <c:pt idx="5">
                  <c:v>2.1526309955277804E-4</c:v>
                </c:pt>
                <c:pt idx="6">
                  <c:v>2.3338288907742265E-4</c:v>
                </c:pt>
                <c:pt idx="7">
                  <c:v>2.4449635998587138E-4</c:v>
                </c:pt>
                <c:pt idx="8">
                  <c:v>2.432095370385773E-4</c:v>
                </c:pt>
                <c:pt idx="9">
                  <c:v>2.858338888906991E-4</c:v>
                </c:pt>
                <c:pt idx="10">
                  <c:v>2.870174660703707E-4</c:v>
                </c:pt>
                <c:pt idx="11">
                  <c:v>3.3117399931196622E-4</c:v>
                </c:pt>
                <c:pt idx="12">
                  <c:v>3.2649419715494361E-4</c:v>
                </c:pt>
                <c:pt idx="13">
                  <c:v>3.7753114409583077E-4</c:v>
                </c:pt>
                <c:pt idx="14">
                  <c:v>4.4951179024639771E-4</c:v>
                </c:pt>
                <c:pt idx="15">
                  <c:v>4.4432511574355469E-4</c:v>
                </c:pt>
                <c:pt idx="16">
                  <c:v>4.6426468892159765E-4</c:v>
                </c:pt>
                <c:pt idx="17">
                  <c:v>4.6771064815111018E-4</c:v>
                </c:pt>
                <c:pt idx="18">
                  <c:v>4.7508374267302622E-4</c:v>
                </c:pt>
                <c:pt idx="19">
                  <c:v>4.7671745568084271E-4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1B-0841-B269-1E87EF020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147360"/>
        <c:axId val="2070149008"/>
      </c:scatterChart>
      <c:valAx>
        <c:axId val="2070147360"/>
        <c:scaling>
          <c:logBase val="10"/>
          <c:orientation val="minMax"/>
          <c:max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149008"/>
        <c:crosses val="autoZero"/>
        <c:crossBetween val="midCat"/>
      </c:valAx>
      <c:valAx>
        <c:axId val="2070149008"/>
        <c:scaling>
          <c:logBase val="10"/>
          <c:orientation val="minMax"/>
          <c:max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14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'918 K'!$E$9:$E$19</c:f>
              <c:numCache>
                <c:formatCode>0.00E+00</c:formatCode>
                <c:ptCount val="11"/>
                <c:pt idx="0">
                  <c:v>6.8040305469473496E-6</c:v>
                </c:pt>
                <c:pt idx="1">
                  <c:v>2.8371523601421965E-5</c:v>
                </c:pt>
                <c:pt idx="2">
                  <c:v>3.9155270128659269E-5</c:v>
                </c:pt>
                <c:pt idx="3">
                  <c:v>4.6087678610454676E-5</c:v>
                </c:pt>
                <c:pt idx="4">
                  <c:v>5.9567361769501313E-5</c:v>
                </c:pt>
                <c:pt idx="5">
                  <c:v>7.4459202211876651E-5</c:v>
                </c:pt>
                <c:pt idx="6">
                  <c:v>9.2945624829997745E-5</c:v>
                </c:pt>
                <c:pt idx="7">
                  <c:v>1.1887796766930649E-4</c:v>
                </c:pt>
                <c:pt idx="8">
                  <c:v>1.3839141376621213E-4</c:v>
                </c:pt>
                <c:pt idx="9">
                  <c:v>1.5662108051463708E-4</c:v>
                </c:pt>
                <c:pt idx="10">
                  <c:v>1.6496564627976117E-4</c:v>
                </c:pt>
              </c:numCache>
            </c:numRef>
          </c:xVal>
          <c:yVal>
            <c:numRef>
              <c:f>'918 K'!$D$9:$D$19</c:f>
              <c:numCache>
                <c:formatCode>0.00E+00</c:formatCode>
                <c:ptCount val="11"/>
                <c:pt idx="0">
                  <c:v>2.2251915908826493E-4</c:v>
                </c:pt>
                <c:pt idx="1">
                  <c:v>4.1258760747615793E-4</c:v>
                </c:pt>
                <c:pt idx="2">
                  <c:v>5.589896617418914E-4</c:v>
                </c:pt>
                <c:pt idx="3">
                  <c:v>6.639340809961162E-4</c:v>
                </c:pt>
                <c:pt idx="4">
                  <c:v>8.031832914947222E-4</c:v>
                </c:pt>
                <c:pt idx="5">
                  <c:v>8.46333553797247E-4</c:v>
                </c:pt>
                <c:pt idx="6">
                  <c:v>9.0964196923877332E-4</c:v>
                </c:pt>
                <c:pt idx="7">
                  <c:v>9.7489054931075288E-4</c:v>
                </c:pt>
                <c:pt idx="8">
                  <c:v>1.0454708605730698E-3</c:v>
                </c:pt>
                <c:pt idx="9">
                  <c:v>1.0423265873081883E-3</c:v>
                </c:pt>
                <c:pt idx="10">
                  <c:v>1.1475946698012338E-3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A6-F846-8F97-11F999E0D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147360"/>
        <c:axId val="2070149008"/>
      </c:scatterChart>
      <c:valAx>
        <c:axId val="2070147360"/>
        <c:scaling>
          <c:logBase val="10"/>
          <c:orientation val="minMax"/>
          <c:max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149008"/>
        <c:crosses val="autoZero"/>
        <c:crossBetween val="midCat"/>
      </c:valAx>
      <c:valAx>
        <c:axId val="2070149008"/>
        <c:scaling>
          <c:logBase val="10"/>
          <c:orientation val="minMax"/>
          <c:max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14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'931 K'!$E$9:$E$18</c:f>
              <c:numCache>
                <c:formatCode>0.00E+00</c:formatCode>
                <c:ptCount val="10"/>
                <c:pt idx="0">
                  <c:v>6.5824372695028397E-6</c:v>
                </c:pt>
                <c:pt idx="1">
                  <c:v>2.7848773063281252E-5</c:v>
                </c:pt>
                <c:pt idx="2">
                  <c:v>3.7595843635429685E-5</c:v>
                </c:pt>
                <c:pt idx="3">
                  <c:v>5.038096217811789E-5</c:v>
                </c:pt>
                <c:pt idx="4">
                  <c:v>6.4938275370287629E-5</c:v>
                </c:pt>
                <c:pt idx="5">
                  <c:v>8.101461254772727E-5</c:v>
                </c:pt>
                <c:pt idx="6">
                  <c:v>1.0114168035255327E-4</c:v>
                </c:pt>
                <c:pt idx="7">
                  <c:v>1.1671167620156959E-4</c:v>
                </c:pt>
                <c:pt idx="8">
                  <c:v>1.4253508395115766E-4</c:v>
                </c:pt>
                <c:pt idx="9">
                  <c:v>1.6114312777071378E-4</c:v>
                </c:pt>
              </c:numCache>
            </c:numRef>
          </c:xVal>
          <c:yVal>
            <c:numRef>
              <c:f>'931 K'!$D$9:$D$18</c:f>
              <c:numCache>
                <c:formatCode>0.00E+00</c:formatCode>
                <c:ptCount val="10"/>
                <c:pt idx="0">
                  <c:v>3.1578459251022567E-4</c:v>
                </c:pt>
                <c:pt idx="1">
                  <c:v>7.2429172472303588E-4</c:v>
                </c:pt>
                <c:pt idx="2">
                  <c:v>9.0371209981739934E-4</c:v>
                </c:pt>
                <c:pt idx="3">
                  <c:v>1.053415168024233E-3</c:v>
                </c:pt>
                <c:pt idx="4">
                  <c:v>1.1848669753161457E-3</c:v>
                </c:pt>
                <c:pt idx="5">
                  <c:v>1.2980284280148789E-3</c:v>
                </c:pt>
                <c:pt idx="6">
                  <c:v>1.4654274430442819E-3</c:v>
                </c:pt>
                <c:pt idx="7">
                  <c:v>1.6157276936129262E-3</c:v>
                </c:pt>
                <c:pt idx="8">
                  <c:v>1.7415758305526264E-3</c:v>
                </c:pt>
                <c:pt idx="9">
                  <c:v>1.9918022429883486E-3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D7-D342-9AEB-7CB2EB946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147360"/>
        <c:axId val="2070149008"/>
      </c:scatterChart>
      <c:valAx>
        <c:axId val="2070147360"/>
        <c:scaling>
          <c:logBase val="10"/>
          <c:orientation val="minMax"/>
          <c:max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149008"/>
        <c:crosses val="autoZero"/>
        <c:crossBetween val="midCat"/>
      </c:valAx>
      <c:valAx>
        <c:axId val="2070149008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14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17</xdr:row>
      <xdr:rowOff>190500</xdr:rowOff>
    </xdr:from>
    <xdr:to>
      <xdr:col>13</xdr:col>
      <xdr:colOff>6350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025EEE-ADE8-0FED-3F53-16DAD23C72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393700</xdr:colOff>
      <xdr:row>7</xdr:row>
      <xdr:rowOff>25400</xdr:rowOff>
    </xdr:from>
    <xdr:to>
      <xdr:col>13</xdr:col>
      <xdr:colOff>596900</xdr:colOff>
      <xdr:row>23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867178-2C4A-7742-B34E-7484E516EE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13</xdr:col>
      <xdr:colOff>203200</xdr:colOff>
      <xdr:row>23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BE71A5-A840-4845-818F-E9C7189D8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03247-4BB0-CE44-9879-4FBFD42559EF}">
  <dimension ref="A1:J28"/>
  <sheetViews>
    <sheetView workbookViewId="0">
      <selection activeCell="K10" sqref="K10"/>
    </sheetView>
  </sheetViews>
  <sheetFormatPr baseColWidth="10" defaultRowHeight="16" x14ac:dyDescent="0.2"/>
  <cols>
    <col min="1" max="1" width="17.33203125" bestFit="1" customWidth="1"/>
    <col min="3" max="3" width="13.33203125" bestFit="1" customWidth="1"/>
    <col min="4" max="4" width="12.1640625" bestFit="1" customWidth="1"/>
    <col min="5" max="5" width="12.1640625" customWidth="1"/>
  </cols>
  <sheetData>
    <row r="1" spans="1:10" x14ac:dyDescent="0.2">
      <c r="A1" t="s">
        <v>0</v>
      </c>
    </row>
    <row r="3" spans="1:10" x14ac:dyDescent="0.2">
      <c r="A3" t="s">
        <v>12</v>
      </c>
      <c r="B3">
        <v>888</v>
      </c>
    </row>
    <row r="4" spans="1:10" x14ac:dyDescent="0.2">
      <c r="A4" t="s">
        <v>13</v>
      </c>
      <c r="B4">
        <v>8.3140000000000001</v>
      </c>
    </row>
    <row r="5" spans="1:10" x14ac:dyDescent="0.2">
      <c r="A5" t="s">
        <v>14</v>
      </c>
      <c r="B5" s="3">
        <v>101325</v>
      </c>
    </row>
    <row r="6" spans="1:10" x14ac:dyDescent="0.2">
      <c r="A6" t="s">
        <v>15</v>
      </c>
      <c r="B6" s="3">
        <v>1000000</v>
      </c>
    </row>
    <row r="8" spans="1:10" x14ac:dyDescent="0.2">
      <c r="A8" t="s">
        <v>2</v>
      </c>
      <c r="B8" t="s">
        <v>1</v>
      </c>
      <c r="C8" t="s">
        <v>3</v>
      </c>
      <c r="D8" t="s">
        <v>4</v>
      </c>
      <c r="E8" t="s">
        <v>11</v>
      </c>
      <c r="F8" t="s">
        <v>5</v>
      </c>
    </row>
    <row r="9" spans="1:10" x14ac:dyDescent="0.2">
      <c r="A9" s="1">
        <v>0.36</v>
      </c>
      <c r="B9">
        <v>13824</v>
      </c>
      <c r="C9">
        <f>A9*0.967</f>
        <v>0.34811999999999999</v>
      </c>
      <c r="D9" s="3">
        <f>LN(2)/B9</f>
        <v>5.0140855075227527E-5</v>
      </c>
      <c r="E9" s="3">
        <f>C9*$B$5/($B$3*$B$4*$B$6)</f>
        <v>4.7777409806968379E-6</v>
      </c>
      <c r="F9" t="s">
        <v>6</v>
      </c>
    </row>
    <row r="10" spans="1:10" x14ac:dyDescent="0.2">
      <c r="A10" s="1">
        <v>0.46</v>
      </c>
      <c r="B10">
        <v>11394</v>
      </c>
      <c r="C10">
        <f t="shared" ref="C10:C28" si="0">A10*0.967</f>
        <v>0.44481999999999999</v>
      </c>
      <c r="D10" s="3">
        <f t="shared" ref="D10:D28" si="1">LN(2)/B10</f>
        <v>6.0834402366152828E-5</v>
      </c>
      <c r="E10" s="3">
        <f t="shared" ref="E10:E28" si="2">C10*$B$5/($B$3*$B$4*$B$6)</f>
        <v>6.1048912531126267E-6</v>
      </c>
      <c r="F10" t="s">
        <v>6</v>
      </c>
    </row>
    <row r="11" spans="1:10" x14ac:dyDescent="0.2">
      <c r="A11" s="1">
        <v>0.54</v>
      </c>
      <c r="B11">
        <v>9540</v>
      </c>
      <c r="C11">
        <f t="shared" si="0"/>
        <v>0.52217999999999998</v>
      </c>
      <c r="D11" s="3">
        <f t="shared" si="1"/>
        <v>7.2656937165612709E-5</v>
      </c>
      <c r="E11" s="3">
        <f t="shared" si="2"/>
        <v>7.1666114710452577E-6</v>
      </c>
    </row>
    <row r="12" spans="1:10" x14ac:dyDescent="0.2">
      <c r="A12" s="1">
        <v>2.44</v>
      </c>
      <c r="B12">
        <v>4815</v>
      </c>
      <c r="C12">
        <f t="shared" si="0"/>
        <v>2.35948</v>
      </c>
      <c r="D12" s="3">
        <f t="shared" si="1"/>
        <v>1.4395580073934481E-4</v>
      </c>
      <c r="E12" s="3">
        <f t="shared" si="2"/>
        <v>3.2382466646945236E-5</v>
      </c>
    </row>
    <row r="13" spans="1:10" x14ac:dyDescent="0.2">
      <c r="A13" s="1">
        <v>3.4</v>
      </c>
      <c r="B13">
        <v>3490</v>
      </c>
      <c r="C13">
        <f t="shared" si="0"/>
        <v>3.2877999999999998</v>
      </c>
      <c r="D13" s="3">
        <f t="shared" si="1"/>
        <v>1.9860950732376656E-4</v>
      </c>
      <c r="E13" s="3">
        <f t="shared" si="2"/>
        <v>4.5123109262136802E-5</v>
      </c>
    </row>
    <row r="14" spans="1:10" x14ac:dyDescent="0.2">
      <c r="A14" s="1">
        <v>3.97</v>
      </c>
      <c r="B14">
        <v>3220</v>
      </c>
      <c r="C14">
        <f t="shared" si="0"/>
        <v>3.8389899999999999</v>
      </c>
      <c r="D14" s="3">
        <f t="shared" si="1"/>
        <v>2.1526309955277804E-4</v>
      </c>
      <c r="E14" s="3">
        <f t="shared" si="2"/>
        <v>5.2687865814906795E-5</v>
      </c>
    </row>
    <row r="15" spans="1:10" x14ac:dyDescent="0.2">
      <c r="A15" s="1">
        <v>4.6500000000000004</v>
      </c>
      <c r="B15">
        <v>2970</v>
      </c>
      <c r="C15">
        <f t="shared" si="0"/>
        <v>4.49655</v>
      </c>
      <c r="D15" s="3">
        <f t="shared" si="1"/>
        <v>2.3338288907742265E-4</v>
      </c>
      <c r="E15" s="3">
        <f t="shared" si="2"/>
        <v>6.1712487667334162E-5</v>
      </c>
    </row>
    <row r="16" spans="1:10" x14ac:dyDescent="0.2">
      <c r="A16" s="1">
        <v>5.64</v>
      </c>
      <c r="B16">
        <v>2835</v>
      </c>
      <c r="C16">
        <f t="shared" si="0"/>
        <v>5.4538799999999998</v>
      </c>
      <c r="D16" s="3">
        <f t="shared" si="1"/>
        <v>2.4449635998587138E-4</v>
      </c>
      <c r="E16" s="3">
        <f t="shared" si="2"/>
        <v>7.4851275364250464E-5</v>
      </c>
      <c r="J16" s="2" t="s">
        <v>9</v>
      </c>
    </row>
    <row r="17" spans="1:10" x14ac:dyDescent="0.2">
      <c r="A17" s="1">
        <v>6.76</v>
      </c>
      <c r="B17">
        <v>2850</v>
      </c>
      <c r="C17">
        <f t="shared" si="0"/>
        <v>6.5369199999999994</v>
      </c>
      <c r="D17" s="3">
        <f t="shared" si="1"/>
        <v>2.432095370385773E-4</v>
      </c>
      <c r="E17" s="3">
        <f t="shared" si="2"/>
        <v>8.9715358415307298E-5</v>
      </c>
      <c r="J17" s="2" t="s">
        <v>10</v>
      </c>
    </row>
    <row r="18" spans="1:10" x14ac:dyDescent="0.2">
      <c r="A18" s="1">
        <v>8.6999999999999993</v>
      </c>
      <c r="B18">
        <v>2425</v>
      </c>
      <c r="C18">
        <f t="shared" si="0"/>
        <v>8.4128999999999987</v>
      </c>
      <c r="D18" s="3">
        <f t="shared" si="1"/>
        <v>2.858338888906991E-4</v>
      </c>
      <c r="E18" s="3">
        <f t="shared" si="2"/>
        <v>1.1546207370017358E-4</v>
      </c>
    </row>
    <row r="19" spans="1:10" x14ac:dyDescent="0.2">
      <c r="A19" s="1">
        <v>10.63</v>
      </c>
      <c r="B19">
        <v>2415</v>
      </c>
      <c r="C19">
        <f t="shared" si="0"/>
        <v>10.279210000000001</v>
      </c>
      <c r="D19" s="3">
        <f t="shared" si="1"/>
        <v>2.870174660703707E-4</v>
      </c>
      <c r="E19" s="3">
        <f t="shared" si="2"/>
        <v>1.4107607395779832E-4</v>
      </c>
    </row>
    <row r="20" spans="1:10" x14ac:dyDescent="0.2">
      <c r="A20" s="1">
        <v>12.5</v>
      </c>
      <c r="B20">
        <v>2093</v>
      </c>
      <c r="C20">
        <f t="shared" si="0"/>
        <v>12.0875</v>
      </c>
      <c r="D20" s="3">
        <f t="shared" si="1"/>
        <v>3.3117399931196622E-4</v>
      </c>
      <c r="E20" s="3">
        <f t="shared" si="2"/>
        <v>1.6589378405197354E-4</v>
      </c>
    </row>
    <row r="21" spans="1:10" x14ac:dyDescent="0.2">
      <c r="A21" s="1">
        <v>12.84</v>
      </c>
      <c r="B21">
        <v>2123</v>
      </c>
      <c r="C21">
        <f t="shared" si="0"/>
        <v>12.416279999999999</v>
      </c>
      <c r="D21" s="3">
        <f t="shared" si="1"/>
        <v>3.2649419715494361E-4</v>
      </c>
      <c r="E21" s="3">
        <f t="shared" si="2"/>
        <v>1.7040609497818719E-4</v>
      </c>
    </row>
    <row r="22" spans="1:10" x14ac:dyDescent="0.2">
      <c r="A22" s="1">
        <v>19.2</v>
      </c>
      <c r="B22">
        <v>1836</v>
      </c>
      <c r="C22">
        <f t="shared" si="0"/>
        <v>18.566399999999998</v>
      </c>
      <c r="D22" s="3">
        <f t="shared" si="1"/>
        <v>3.7753114409583077E-4</v>
      </c>
      <c r="E22" s="3">
        <f t="shared" si="2"/>
        <v>2.5481285230383134E-4</v>
      </c>
    </row>
    <row r="23" spans="1:10" x14ac:dyDescent="0.2">
      <c r="A23" s="1">
        <v>24.61</v>
      </c>
      <c r="B23">
        <v>1542</v>
      </c>
      <c r="C23">
        <f t="shared" si="0"/>
        <v>23.79787</v>
      </c>
      <c r="D23" s="3">
        <f t="shared" si="1"/>
        <v>4.4951179024639771E-4</v>
      </c>
      <c r="E23" s="3">
        <f t="shared" si="2"/>
        <v>3.2661168204152551E-4</v>
      </c>
    </row>
    <row r="24" spans="1:10" x14ac:dyDescent="0.2">
      <c r="A24" s="1">
        <v>26.67</v>
      </c>
      <c r="B24">
        <v>1560</v>
      </c>
      <c r="C24">
        <f t="shared" si="0"/>
        <v>25.78989</v>
      </c>
      <c r="D24" s="3">
        <f t="shared" si="1"/>
        <v>4.4432511574355469E-4</v>
      </c>
      <c r="E24" s="3">
        <f t="shared" si="2"/>
        <v>3.5395097765329075E-4</v>
      </c>
    </row>
    <row r="25" spans="1:10" x14ac:dyDescent="0.2">
      <c r="A25" s="1">
        <v>30.4</v>
      </c>
      <c r="B25">
        <v>1493</v>
      </c>
      <c r="C25">
        <f t="shared" si="0"/>
        <v>29.396799999999999</v>
      </c>
      <c r="D25" s="3">
        <f t="shared" si="1"/>
        <v>4.6426468892159765E-4</v>
      </c>
      <c r="E25" s="3">
        <f t="shared" si="2"/>
        <v>4.0345368281439965E-4</v>
      </c>
    </row>
    <row r="26" spans="1:10" x14ac:dyDescent="0.2">
      <c r="A26" s="1">
        <v>32.86</v>
      </c>
      <c r="B26">
        <v>1482</v>
      </c>
      <c r="C26">
        <f t="shared" si="0"/>
        <v>31.77562</v>
      </c>
      <c r="D26" s="3">
        <f t="shared" si="1"/>
        <v>4.6771064815111018E-4</v>
      </c>
      <c r="E26" s="3">
        <f t="shared" si="2"/>
        <v>4.3610157951582806E-4</v>
      </c>
    </row>
    <row r="27" spans="1:10" x14ac:dyDescent="0.2">
      <c r="A27" s="1">
        <v>36.450000000000003</v>
      </c>
      <c r="B27">
        <v>1459</v>
      </c>
      <c r="C27">
        <f t="shared" si="0"/>
        <v>35.247150000000005</v>
      </c>
      <c r="D27" s="3">
        <f t="shared" si="1"/>
        <v>4.7508374267302622E-4</v>
      </c>
      <c r="E27" s="3">
        <f t="shared" si="2"/>
        <v>4.8374627429555492E-4</v>
      </c>
    </row>
    <row r="28" spans="1:10" x14ac:dyDescent="0.2">
      <c r="A28" s="1">
        <v>39.56</v>
      </c>
      <c r="B28">
        <v>1454</v>
      </c>
      <c r="C28">
        <f t="shared" si="0"/>
        <v>38.254519999999999</v>
      </c>
      <c r="D28" s="3">
        <f t="shared" si="1"/>
        <v>4.7671745568084271E-4</v>
      </c>
      <c r="E28" s="3">
        <f t="shared" si="2"/>
        <v>5.2502064776768591E-4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C007A-1028-6E48-A85B-A1126C89D139}">
  <dimension ref="A1:F19"/>
  <sheetViews>
    <sheetView workbookViewId="0">
      <selection activeCell="F29" sqref="F29"/>
    </sheetView>
  </sheetViews>
  <sheetFormatPr baseColWidth="10" defaultRowHeight="16" x14ac:dyDescent="0.2"/>
  <cols>
    <col min="1" max="1" width="17.5" bestFit="1" customWidth="1"/>
    <col min="3" max="3" width="13.33203125" bestFit="1" customWidth="1"/>
    <col min="4" max="4" width="8.33203125" bestFit="1" customWidth="1"/>
    <col min="5" max="5" width="14.1640625" bestFit="1" customWidth="1"/>
  </cols>
  <sheetData>
    <row r="1" spans="1:6" x14ac:dyDescent="0.2">
      <c r="A1" t="s">
        <v>7</v>
      </c>
    </row>
    <row r="3" spans="1:6" x14ac:dyDescent="0.2">
      <c r="A3" t="s">
        <v>12</v>
      </c>
      <c r="B3">
        <v>918</v>
      </c>
    </row>
    <row r="4" spans="1:6" x14ac:dyDescent="0.2">
      <c r="A4" t="s">
        <v>13</v>
      </c>
      <c r="B4">
        <v>8.3140000000000001</v>
      </c>
    </row>
    <row r="5" spans="1:6" x14ac:dyDescent="0.2">
      <c r="A5" t="s">
        <v>14</v>
      </c>
      <c r="B5" s="3">
        <v>101325</v>
      </c>
    </row>
    <row r="6" spans="1:6" x14ac:dyDescent="0.2">
      <c r="A6" t="s">
        <v>15</v>
      </c>
      <c r="B6" s="3">
        <v>1000000</v>
      </c>
    </row>
    <row r="8" spans="1:6" x14ac:dyDescent="0.2">
      <c r="A8" t="s">
        <v>2</v>
      </c>
      <c r="B8" t="s">
        <v>1</v>
      </c>
      <c r="C8" t="s">
        <v>3</v>
      </c>
      <c r="D8" t="s">
        <v>4</v>
      </c>
      <c r="E8" t="s">
        <v>11</v>
      </c>
      <c r="F8" t="s">
        <v>5</v>
      </c>
    </row>
    <row r="9" spans="1:6" x14ac:dyDescent="0.2">
      <c r="A9" s="1">
        <v>0.53</v>
      </c>
      <c r="B9">
        <v>3115</v>
      </c>
      <c r="C9">
        <f>A9*0.967</f>
        <v>0.51251000000000002</v>
      </c>
      <c r="D9" s="3">
        <f>LN(2)/B9</f>
        <v>2.2251915908826493E-4</v>
      </c>
      <c r="E9" s="3">
        <f>C9*$B$5/($B$3*$B$4*$B$6)</f>
        <v>6.8040305469473496E-6</v>
      </c>
    </row>
    <row r="10" spans="1:6" x14ac:dyDescent="0.2">
      <c r="A10" s="1">
        <v>2.21</v>
      </c>
      <c r="B10">
        <v>1680</v>
      </c>
      <c r="C10">
        <f t="shared" ref="C10:C19" si="0">A10*0.967</f>
        <v>2.13707</v>
      </c>
      <c r="D10" s="3">
        <f t="shared" ref="D10:D19" si="1">LN(2)/B10</f>
        <v>4.1258760747615793E-4</v>
      </c>
      <c r="E10" s="3">
        <f t="shared" ref="E10:E19" si="2">C10*$B$5/($B$3*$B$4*$B$6)</f>
        <v>2.8371523601421965E-5</v>
      </c>
    </row>
    <row r="11" spans="1:6" x14ac:dyDescent="0.2">
      <c r="A11" s="1">
        <v>3.05</v>
      </c>
      <c r="B11">
        <v>1240</v>
      </c>
      <c r="C11">
        <f t="shared" si="0"/>
        <v>2.9493499999999999</v>
      </c>
      <c r="D11" s="3">
        <f t="shared" si="1"/>
        <v>5.589896617418914E-4</v>
      </c>
      <c r="E11" s="3">
        <f t="shared" si="2"/>
        <v>3.9155270128659269E-5</v>
      </c>
    </row>
    <row r="12" spans="1:6" x14ac:dyDescent="0.2">
      <c r="A12" s="1">
        <v>3.59</v>
      </c>
      <c r="B12">
        <v>1044</v>
      </c>
      <c r="C12">
        <f t="shared" si="0"/>
        <v>3.4715299999999996</v>
      </c>
      <c r="D12" s="3">
        <f t="shared" si="1"/>
        <v>6.639340809961162E-4</v>
      </c>
      <c r="E12" s="3">
        <f t="shared" si="2"/>
        <v>4.6087678610454676E-5</v>
      </c>
    </row>
    <row r="13" spans="1:6" x14ac:dyDescent="0.2">
      <c r="A13" s="1">
        <v>4.6399999999999997</v>
      </c>
      <c r="B13">
        <v>863</v>
      </c>
      <c r="C13">
        <f t="shared" si="0"/>
        <v>4.4868799999999993</v>
      </c>
      <c r="D13" s="3">
        <f t="shared" si="1"/>
        <v>8.031832914947222E-4</v>
      </c>
      <c r="E13" s="3">
        <f t="shared" si="2"/>
        <v>5.9567361769501313E-5</v>
      </c>
    </row>
    <row r="14" spans="1:6" x14ac:dyDescent="0.2">
      <c r="A14" s="1">
        <v>5.8</v>
      </c>
      <c r="B14">
        <v>819</v>
      </c>
      <c r="C14">
        <f t="shared" si="0"/>
        <v>5.6086</v>
      </c>
      <c r="D14" s="3">
        <f t="shared" si="1"/>
        <v>8.46333553797247E-4</v>
      </c>
      <c r="E14" s="3">
        <f t="shared" si="2"/>
        <v>7.4459202211876651E-5</v>
      </c>
    </row>
    <row r="15" spans="1:6" x14ac:dyDescent="0.2">
      <c r="A15" s="1">
        <v>7.24</v>
      </c>
      <c r="B15">
        <v>762</v>
      </c>
      <c r="C15">
        <f t="shared" si="0"/>
        <v>7.00108</v>
      </c>
      <c r="D15" s="3">
        <f t="shared" si="1"/>
        <v>9.0964196923877332E-4</v>
      </c>
      <c r="E15" s="3">
        <f t="shared" si="2"/>
        <v>9.2945624829997745E-5</v>
      </c>
    </row>
    <row r="16" spans="1:6" x14ac:dyDescent="0.2">
      <c r="A16" s="1">
        <v>9.26</v>
      </c>
      <c r="B16">
        <v>711</v>
      </c>
      <c r="C16">
        <f t="shared" si="0"/>
        <v>8.9544199999999989</v>
      </c>
      <c r="D16" s="3">
        <f t="shared" si="1"/>
        <v>9.7489054931075288E-4</v>
      </c>
      <c r="E16" s="3">
        <f t="shared" si="2"/>
        <v>1.1887796766930649E-4</v>
      </c>
    </row>
    <row r="17" spans="1:5" x14ac:dyDescent="0.2">
      <c r="A17" s="1">
        <v>10.78</v>
      </c>
      <c r="B17">
        <v>663</v>
      </c>
      <c r="C17">
        <f t="shared" si="0"/>
        <v>10.424259999999999</v>
      </c>
      <c r="D17" s="3">
        <f t="shared" si="1"/>
        <v>1.0454708605730698E-3</v>
      </c>
      <c r="E17" s="3">
        <f t="shared" si="2"/>
        <v>1.3839141376621213E-4</v>
      </c>
    </row>
    <row r="18" spans="1:5" x14ac:dyDescent="0.2">
      <c r="A18" s="1">
        <v>12.2</v>
      </c>
      <c r="B18">
        <v>665</v>
      </c>
      <c r="C18">
        <f t="shared" si="0"/>
        <v>11.7974</v>
      </c>
      <c r="D18" s="3">
        <f t="shared" si="1"/>
        <v>1.0423265873081883E-3</v>
      </c>
      <c r="E18" s="3">
        <f t="shared" si="2"/>
        <v>1.5662108051463708E-4</v>
      </c>
    </row>
    <row r="19" spans="1:5" x14ac:dyDescent="0.2">
      <c r="A19" s="1">
        <v>12.85</v>
      </c>
      <c r="B19">
        <v>604</v>
      </c>
      <c r="C19">
        <f t="shared" si="0"/>
        <v>12.425949999999998</v>
      </c>
      <c r="D19" s="3">
        <f t="shared" si="1"/>
        <v>1.1475946698012338E-3</v>
      </c>
      <c r="E19" s="3">
        <f t="shared" si="2"/>
        <v>1.6496564627976117E-4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47D8-4BC6-7448-A786-3F3C6BC990B9}">
  <dimension ref="A1:F18"/>
  <sheetViews>
    <sheetView tabSelected="1" workbookViewId="0">
      <selection activeCell="F33" sqref="F33"/>
    </sheetView>
  </sheetViews>
  <sheetFormatPr baseColWidth="10" defaultRowHeight="16" x14ac:dyDescent="0.2"/>
  <cols>
    <col min="5" max="5" width="14.1640625" bestFit="1" customWidth="1"/>
  </cols>
  <sheetData>
    <row r="1" spans="1:6" x14ac:dyDescent="0.2">
      <c r="A1" t="s">
        <v>8</v>
      </c>
    </row>
    <row r="3" spans="1:6" x14ac:dyDescent="0.2">
      <c r="A3" t="s">
        <v>12</v>
      </c>
      <c r="B3">
        <v>931</v>
      </c>
    </row>
    <row r="4" spans="1:6" x14ac:dyDescent="0.2">
      <c r="A4" t="s">
        <v>13</v>
      </c>
      <c r="B4">
        <v>8.3140000000000001</v>
      </c>
    </row>
    <row r="5" spans="1:6" x14ac:dyDescent="0.2">
      <c r="A5" t="s">
        <v>14</v>
      </c>
      <c r="B5" s="3">
        <v>101325</v>
      </c>
    </row>
    <row r="6" spans="1:6" x14ac:dyDescent="0.2">
      <c r="A6" t="s">
        <v>15</v>
      </c>
      <c r="B6" s="3">
        <v>1000000</v>
      </c>
    </row>
    <row r="8" spans="1:6" x14ac:dyDescent="0.2">
      <c r="A8" t="s">
        <v>2</v>
      </c>
      <c r="B8" t="s">
        <v>1</v>
      </c>
      <c r="C8" t="s">
        <v>3</v>
      </c>
      <c r="D8" t="s">
        <v>4</v>
      </c>
      <c r="E8" t="s">
        <v>11</v>
      </c>
      <c r="F8" t="s">
        <v>5</v>
      </c>
    </row>
    <row r="9" spans="1:6" x14ac:dyDescent="0.2">
      <c r="A9">
        <v>0.52</v>
      </c>
      <c r="B9">
        <v>2195</v>
      </c>
      <c r="C9">
        <f>A9*0.967</f>
        <v>0.50283999999999995</v>
      </c>
      <c r="D9" s="3">
        <f>LN(2)/B9</f>
        <v>3.1578459251022567E-4</v>
      </c>
      <c r="E9" s="3">
        <f>C9*$B$5/($B$3*$B$4*$B$6)</f>
        <v>6.5824372695028397E-6</v>
      </c>
    </row>
    <row r="10" spans="1:6" x14ac:dyDescent="0.2">
      <c r="A10">
        <v>2.2000000000000002</v>
      </c>
      <c r="B10">
        <v>957</v>
      </c>
      <c r="C10">
        <f t="shared" ref="C10:C18" si="0">A10*0.967</f>
        <v>2.1274000000000002</v>
      </c>
      <c r="D10" s="3">
        <f t="shared" ref="D10:D18" si="1">LN(2)/B10</f>
        <v>7.2429172472303588E-4</v>
      </c>
      <c r="E10" s="3">
        <f t="shared" ref="E10:E18" si="2">C10*$B$5/($B$3*$B$4*$B$6)</f>
        <v>2.7848773063281252E-5</v>
      </c>
    </row>
    <row r="11" spans="1:6" x14ac:dyDescent="0.2">
      <c r="A11">
        <v>2.97</v>
      </c>
      <c r="B11">
        <v>767</v>
      </c>
      <c r="C11">
        <f t="shared" si="0"/>
        <v>2.8719900000000003</v>
      </c>
      <c r="D11" s="3">
        <f t="shared" si="1"/>
        <v>9.0371209981739934E-4</v>
      </c>
      <c r="E11" s="3">
        <f t="shared" si="2"/>
        <v>3.7595843635429685E-5</v>
      </c>
    </row>
    <row r="12" spans="1:6" x14ac:dyDescent="0.2">
      <c r="A12">
        <v>3.98</v>
      </c>
      <c r="B12">
        <v>658</v>
      </c>
      <c r="C12">
        <f t="shared" si="0"/>
        <v>3.8486599999999997</v>
      </c>
      <c r="D12" s="3">
        <f t="shared" si="1"/>
        <v>1.053415168024233E-3</v>
      </c>
      <c r="E12" s="3">
        <f t="shared" si="2"/>
        <v>5.038096217811789E-5</v>
      </c>
    </row>
    <row r="13" spans="1:6" x14ac:dyDescent="0.2">
      <c r="A13">
        <v>5.13</v>
      </c>
      <c r="B13">
        <v>585</v>
      </c>
      <c r="C13">
        <f t="shared" si="0"/>
        <v>4.9607099999999997</v>
      </c>
      <c r="D13" s="3">
        <f t="shared" si="1"/>
        <v>1.1848669753161457E-3</v>
      </c>
      <c r="E13" s="3">
        <f t="shared" si="2"/>
        <v>6.4938275370287629E-5</v>
      </c>
    </row>
    <row r="14" spans="1:6" x14ac:dyDescent="0.2">
      <c r="A14">
        <v>6.4</v>
      </c>
      <c r="B14">
        <v>534</v>
      </c>
      <c r="C14">
        <f t="shared" si="0"/>
        <v>6.1888000000000005</v>
      </c>
      <c r="D14" s="3">
        <f t="shared" si="1"/>
        <v>1.2980284280148789E-3</v>
      </c>
      <c r="E14" s="3">
        <f t="shared" si="2"/>
        <v>8.101461254772727E-5</v>
      </c>
    </row>
    <row r="15" spans="1:6" x14ac:dyDescent="0.2">
      <c r="A15">
        <v>7.99</v>
      </c>
      <c r="B15">
        <v>473</v>
      </c>
      <c r="C15">
        <f t="shared" si="0"/>
        <v>7.7263299999999999</v>
      </c>
      <c r="D15" s="3">
        <f t="shared" si="1"/>
        <v>1.4654274430442819E-3</v>
      </c>
      <c r="E15" s="3">
        <f t="shared" si="2"/>
        <v>1.0114168035255327E-4</v>
      </c>
    </row>
    <row r="16" spans="1:6" x14ac:dyDescent="0.2">
      <c r="A16">
        <v>9.2200000000000006</v>
      </c>
      <c r="B16">
        <v>429</v>
      </c>
      <c r="C16">
        <f t="shared" si="0"/>
        <v>8.9157399999999996</v>
      </c>
      <c r="D16" s="3">
        <f t="shared" si="1"/>
        <v>1.6157276936129262E-3</v>
      </c>
      <c r="E16" s="3">
        <f t="shared" si="2"/>
        <v>1.1671167620156959E-4</v>
      </c>
    </row>
    <row r="17" spans="1:5" x14ac:dyDescent="0.2">
      <c r="A17">
        <v>11.26</v>
      </c>
      <c r="B17">
        <v>398</v>
      </c>
      <c r="C17">
        <f t="shared" si="0"/>
        <v>10.88842</v>
      </c>
      <c r="D17" s="3">
        <f t="shared" si="1"/>
        <v>1.7415758305526264E-3</v>
      </c>
      <c r="E17" s="3">
        <f t="shared" si="2"/>
        <v>1.4253508395115766E-4</v>
      </c>
    </row>
    <row r="18" spans="1:5" x14ac:dyDescent="0.2">
      <c r="A18">
        <v>12.73</v>
      </c>
      <c r="B18">
        <v>348</v>
      </c>
      <c r="C18">
        <f t="shared" si="0"/>
        <v>12.30991</v>
      </c>
      <c r="D18" s="3">
        <f t="shared" si="1"/>
        <v>1.9918022429883486E-3</v>
      </c>
      <c r="E18" s="3">
        <f t="shared" si="2"/>
        <v>1.6114312777071378E-4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888 K</vt:lpstr>
      <vt:lpstr>918 K</vt:lpstr>
      <vt:lpstr>931 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2022-04-27T02:45:47Z</dcterms:created>
  <dcterms:modified xsi:type="dcterms:W3CDTF">2022-04-28T02:53:30Z</dcterms:modified>
</cp:coreProperties>
</file>