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 Munoz\Documents\Ph.D\6_courses\2025_I_comparative_metrics\"/>
    </mc:Choice>
  </mc:AlternateContent>
  <xr:revisionPtr revIDLastSave="0" documentId="13_ncr:1_{58830F5A-87C5-4D38-AB86-F850C89A145B}" xr6:coauthVersionLast="47" xr6:coauthVersionMax="47" xr10:uidLastSave="{00000000-0000-0000-0000-000000000000}"/>
  <bookViews>
    <workbookView xWindow="-108" yWindow="-108" windowWidth="23256" windowHeight="12456" xr2:uid="{6E7D3A74-64FD-4280-9DD3-1A5F15F50171}"/>
  </bookViews>
  <sheets>
    <sheet name="memory_problems_run" sheetId="1" r:id="rId1"/>
  </sheets>
  <definedNames>
    <definedName name="_xlnm._FilterDatabase" localSheetId="0" hidden="1">memory_problems_run!$A$1:$Y$31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R20" i="1"/>
  <c r="R21" i="1"/>
  <c r="R22" i="1"/>
  <c r="R23" i="1"/>
  <c r="R24" i="1"/>
  <c r="R25" i="1"/>
  <c r="R26" i="1"/>
  <c r="R27" i="1"/>
  <c r="R28" i="1"/>
  <c r="R29" i="1"/>
  <c r="R30" i="1"/>
  <c r="R31" i="1"/>
  <c r="R18" i="1"/>
  <c r="Q18" i="1"/>
  <c r="Q19" i="1"/>
  <c r="Q20" i="1"/>
  <c r="Q21" i="1"/>
  <c r="Q22" i="1"/>
  <c r="Q23" i="1"/>
  <c r="Q24" i="1"/>
  <c r="Q25" i="1"/>
  <c r="Q26" i="1"/>
  <c r="Q27" i="1"/>
  <c r="Q28" i="1"/>
  <c r="Q30" i="1"/>
  <c r="Q29" i="1"/>
  <c r="O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<sst xmlns="http://schemas.openxmlformats.org/spreadsheetml/2006/main" count="282" uniqueCount="92">
  <si>
    <t>type</t>
  </si>
  <si>
    <t>nspp</t>
  </si>
  <si>
    <t>ncovar</t>
  </si>
  <si>
    <t>ntrait</t>
  </si>
  <si>
    <t>resType</t>
  </si>
  <si>
    <t>name</t>
  </si>
  <si>
    <t>hmscDefinition</t>
  </si>
  <si>
    <t>call</t>
  </si>
  <si>
    <t>randomLevelsQuantity</t>
  </si>
  <si>
    <t>randomLevelSpatialType</t>
  </si>
  <si>
    <t>thin</t>
  </si>
  <si>
    <t>samples</t>
  </si>
  <si>
    <t>transient</t>
  </si>
  <si>
    <t>run</t>
  </si>
  <si>
    <t>where</t>
  </si>
  <si>
    <t>processUnit</t>
  </si>
  <si>
    <t>Comment</t>
  </si>
  <si>
    <t>Other</t>
  </si>
  <si>
    <t>removed</t>
  </si>
  <si>
    <t>whereis</t>
  </si>
  <si>
    <t>abu</t>
  </si>
  <si>
    <t>swedishBirds_forestry_abundance_thin_1_samples_5_chains_4</t>
  </si>
  <si>
    <t>X+Y+traits+tree-studyDesign+rlYear+rlLocality+rlSampleUnit</t>
  </si>
  <si>
    <t>full</t>
  </si>
  <si>
    <t>laptop</t>
  </si>
  <si>
    <t>CPU</t>
  </si>
  <si>
    <t>swedishBirds_forestry_abundance_thin_1_samples_250_chains_4</t>
  </si>
  <si>
    <t>Memory Ram overloading</t>
  </si>
  <si>
    <t>workstation</t>
  </si>
  <si>
    <t>hpc</t>
  </si>
  <si>
    <t>swedishBirds_forestry_abundance_thin_100_samples_10000_chains_4</t>
  </si>
  <si>
    <t>Not enough project time allocated to run</t>
  </si>
  <si>
    <t>swedishBirds_forestry_abundance_thin_1000_samples_10000_chains_4</t>
  </si>
  <si>
    <t>swedishBirds_forestry_abundance_small_thin_1_samples_5_chains_3</t>
  </si>
  <si>
    <t>X+Y</t>
  </si>
  <si>
    <t>Hmsc(Y = Y, XFormula = XFormula, XData = XData, distr = "lognormal poisson")</t>
  </si>
  <si>
    <t>NULL</t>
  </si>
  <si>
    <t>swedishBirds_forestry_abundance_small_thin_1_samples_5_chains_2</t>
  </si>
  <si>
    <t>X+Y+traits</t>
  </si>
  <si>
    <t>Hmsc(Y = Y, XFormula = XFormula, XData = XData, TrFormula = TrFormula, TrData = TrData, distr = "lognormal poisson")</t>
  </si>
  <si>
    <t>swedishBirds_forestry_abundance_small_thin_1_samples_5_chains_1</t>
  </si>
  <si>
    <t>X+Y+traits+tree</t>
  </si>
  <si>
    <t>Hmsc(Y = Y, XFormula = XFormula, XData = XData, TrFormula = TrFormula, TrData = TrData, phyloTree = phyloTree, distr = "lognormal poisson")</t>
  </si>
  <si>
    <t>swedishBirds_forestry_abundance_small_thin_1_samples_5_chains_0</t>
  </si>
  <si>
    <t>X+Y+traits+tree-studyDesign</t>
  </si>
  <si>
    <t>Hmsc(Y = Y, XFormula = XFormula, XData = XData, studyDesign = studyDesign, TrFormula = TrFormula, TrData = TrData, phyloTree = phyloTree, distr = "lognormal poisson")</t>
  </si>
  <si>
    <t>X+Y+traits+tree-studyDesign+rlYear</t>
  </si>
  <si>
    <t>Hmsc(Y = Y, XFormula = XFormula, XData = XData, studyDesign = studyDesign, ranLevels = list(yr = rL.year), TrFormula = TrFormula, TrData = TrData, phyloTree = phyloTree, distr = "lognormal poisson")</t>
  </si>
  <si>
    <t>Hmsc random level object with 3 units. Spatial dimensionality is 0 and number of covariates is 0.</t>
  </si>
  <si>
    <t>X+Y+traits+tree-studyDesign+rlYear+rlLocality</t>
  </si>
  <si>
    <t>Hmsc(Y = Y, XFormula = XFormula, XData = XData, studyDesign = studyDesign, ranLevels = list(karta = rL.locality, yr = rL.year), TrFormula = TrFormula, TrData = TrData, phyloTree = phyloTree, distr = "lognormal poisson")</t>
  </si>
  <si>
    <t>Hmsc random level object with 605 units. Spatial dimensionality is 2 and number of covariates is 0.</t>
  </si>
  <si>
    <t>X+Y+traits+tree-studyDesign+rlYear+rlSampleUnit</t>
  </si>
  <si>
    <t>Hmsc(Y = Y, XFormula = XFormula, XData = XData, studyDesign = studyDesign, ranLevels = list(yr = rL.year, sampleUnit = rL.sampleUnit), TrFormula = TrFormula, TrData = TrData, phyloTree = phyloTree,  distr = "lognormal poisson")</t>
  </si>
  <si>
    <t>Hmsc random level object with 8925 units. Spatial dimensionality is 0 and number of covariates is 0.</t>
  </si>
  <si>
    <t>swedishBirds_forestry_abundance_small_ngpp_GPU_thin_1_samples_5_chains_4</t>
  </si>
  <si>
    <t>rL.locality &lt;-  HmscRandomLevel(sData = xy.karta, longlat = TRUE, sMethod = 'NNGP', nNeighbours = 8); Hmsc(Y = Y, XFormula = XFormula, XData = XData, studyDesign = studyDesign, ranLevels = list(karta = rL.locality, yr = rL.year), TrFormula = TrFormula, TrData = TrData, phyloTree = phyloTree, distr = "lognormal poisson", updater=list(GammaEta=FALSE))</t>
  </si>
  <si>
    <t>nngp (8neighbours)</t>
  </si>
  <si>
    <t>Kingma-2080NVIDIA</t>
  </si>
  <si>
    <t>GPU</t>
  </si>
  <si>
    <t>swedishBirds_forestry_abundance_small_ngpp_GPU_thin_1_samples_250_chains_4</t>
  </si>
  <si>
    <t>Asimov-4090NVIDIA</t>
  </si>
  <si>
    <t>corrupted rds file</t>
  </si>
  <si>
    <t>El archivo test se quedo justo en la misma cantidad de bytes escritos 2147479590</t>
  </si>
  <si>
    <t>aCp</t>
  </si>
  <si>
    <t>sbsF_ngpp_2rl_aCp_GPU_thin_100_samples_1000_chains_4</t>
  </si>
  <si>
    <t>sbsF_ngpp_2rl_abu_GPU_thin_100_samples_1000_chains_4</t>
  </si>
  <si>
    <t>pa</t>
  </si>
  <si>
    <t>sbsF_ngpp_2rl_pa_GPU_thin_100_samples_1000_chains_4</t>
  </si>
  <si>
    <t>sbsF_ngpp_3rl_aCp_GPU_thin_100_samples_1000_chains_2</t>
  </si>
  <si>
    <t>sbsF_ngpp_3rl_aCp_GPU_thin_100_samples_1000_chains_3</t>
  </si>
  <si>
    <t>sbsF_ngpp_3rl_aCp_GPU_thin_100_samples_1000_chains_4</t>
  </si>
  <si>
    <t>rL.locality &lt;-  HmscRandomLevel(sData = xy.karta, longlat = TRUE, sMethod = 'NNGP', nNeighbours = 8); Hmsc(Y = Y, XFormula = XFormula, XData = XData, studyDesign = studyDesign, ranLevels = list(yr = rL.year, sampleUnit = rL.sampleUnit), TrFormula = TrFormula, TrData = TrData, phyloTree = phyloTree,  distr = "lognormal poisson")</t>
  </si>
  <si>
    <t>sbsF_ngpp_3rl_abu_GPU_thin_100_samples_1000_chains_4</t>
  </si>
  <si>
    <t>sbsF_ngpp_3rl_pa_GPU_thin_100_samples_1000_chains_4</t>
  </si>
  <si>
    <t>Swedish Data</t>
  </si>
  <si>
    <t>Finish data</t>
  </si>
  <si>
    <t>fbsF_001</t>
  </si>
  <si>
    <t>Shultz variables</t>
  </si>
  <si>
    <t>rL.locality &lt;-  HmscRandomLevel(sData = xy, longlat = TRUE, sMethod = 'NNGP', nNeighbours = 8); Hmsc(Y = Y, XFormula = XFormula, XData = XData, studyDesign = studyDesign, ranLevels = list(vakio = rL.locality, year= rL.year, sampleUnit = rL.sampleUnit), TrFormula = TrFormula, TrData = TrData, phyloTree = phyloTree,  distr = "lognormal poisson")</t>
  </si>
  <si>
    <t>timeUsed(h)</t>
  </si>
  <si>
    <t>fbsF_002</t>
  </si>
  <si>
    <t>crash, nohup error: reading from memory</t>
  </si>
  <si>
    <t>fbsF_003</t>
  </si>
  <si>
    <t>timeTotalUsed(s)</t>
  </si>
  <si>
    <t>timeAverPerGpu(h)</t>
  </si>
  <si>
    <t>maxMemPerGpu</t>
  </si>
  <si>
    <t>Laptop</t>
  </si>
  <si>
    <t>Xformula</t>
  </si>
  <si>
    <t>~ average_stand_diameter_gt20_mean + average_stand_diameter + average_stand_length_gt200_mean + canopy_cover_broadleaves + canopy_cover_whole_stand_gt60_mean + old_grow_indicator + stand_age + tree_extent + tree_height_mean + tree_height_stdev + tree_remove + volume_spruce_gt150</t>
  </si>
  <si>
    <t xml:space="preserve">~ average_stand_diameter_gt15_mean + average_stand_diameter_gt20_mean + average_stand_length_gt200_mean + average_stand_length_gt250_mean + old_grow_indicator + canopy_cover_whole_stand + canopy_cover_whole_stand_gt60_mean + canopy_cover_broadleaves + volume_spruce_gt150 + tree_extent + tree_height_mean + tree_height_stdev + tree_remove </t>
  </si>
  <si>
    <t>numberGPUS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</si>
</sst>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8089-A6B1-4449-806B-3A12FAB9E9FD}">
  <dimension ref="A1:Z31"/>
  <sheetViews>
    <sheetView tabSelected="1" workbookViewId="0">
      <pane ySplit="1" topLeftCell="A14" activePane="bottomLeft" state="frozen"/>
      <selection pane="bottomLeft" activeCell="R33" sqref="R33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84</v>
      </c>
      <c r="P1" t="s">
        <v>91</v>
      </c>
      <c r="Q1" t="s">
        <v>80</v>
      </c>
      <c r="R1" t="s">
        <v>85</v>
      </c>
      <c r="S1" t="s">
        <v>14</v>
      </c>
      <c r="T1" t="s">
        <v>15</v>
      </c>
      <c r="U1" t="s">
        <v>86</v>
      </c>
      <c r="V1" t="s">
        <v>16</v>
      </c>
      <c r="W1" t="s">
        <v>17</v>
      </c>
      <c r="X1" t="s">
        <v>18</v>
      </c>
      <c r="Y1" t="s">
        <v>19</v>
      </c>
      <c r="Z1" t="s">
        <v>88</v>
      </c>
    </row>
    <row r="2" spans="1:26" x14ac:dyDescent="0.3">
      <c r="A2" t="s">
        <v>75</v>
      </c>
      <c r="B2">
        <v>215</v>
      </c>
      <c r="C2">
        <v>21</v>
      </c>
      <c r="D2">
        <v>6</v>
      </c>
      <c r="E2" t="s">
        <v>20</v>
      </c>
      <c r="F2" t="s">
        <v>21</v>
      </c>
      <c r="G2" t="s">
        <v>22</v>
      </c>
      <c r="I2">
        <v>3</v>
      </c>
      <c r="J2" t="s">
        <v>23</v>
      </c>
      <c r="K2">
        <v>1</v>
      </c>
      <c r="L2">
        <v>5</v>
      </c>
      <c r="M2">
        <v>3</v>
      </c>
      <c r="N2">
        <v>1</v>
      </c>
      <c r="O2">
        <v>3700</v>
      </c>
      <c r="Q2">
        <f>O2/3600</f>
        <v>1.0277777777777777</v>
      </c>
      <c r="S2" t="s">
        <v>24</v>
      </c>
      <c r="T2" t="s">
        <v>25</v>
      </c>
      <c r="U2">
        <v>15</v>
      </c>
      <c r="X2">
        <v>1</v>
      </c>
    </row>
    <row r="3" spans="1:26" x14ac:dyDescent="0.3">
      <c r="A3" t="s">
        <v>75</v>
      </c>
      <c r="B3">
        <v>215</v>
      </c>
      <c r="C3">
        <v>21</v>
      </c>
      <c r="D3">
        <v>6</v>
      </c>
      <c r="E3" t="s">
        <v>20</v>
      </c>
      <c r="F3" t="s">
        <v>26</v>
      </c>
      <c r="G3" t="s">
        <v>22</v>
      </c>
      <c r="I3">
        <v>3</v>
      </c>
      <c r="J3" t="s">
        <v>23</v>
      </c>
      <c r="K3">
        <v>1</v>
      </c>
      <c r="L3">
        <v>250</v>
      </c>
      <c r="N3">
        <v>0</v>
      </c>
      <c r="Q3">
        <f t="shared" ref="Q3:Q29" si="0">O3/3600</f>
        <v>0</v>
      </c>
      <c r="S3" t="s">
        <v>24</v>
      </c>
      <c r="T3" t="s">
        <v>25</v>
      </c>
      <c r="U3">
        <v>16</v>
      </c>
      <c r="V3" t="s">
        <v>27</v>
      </c>
      <c r="X3">
        <v>1</v>
      </c>
    </row>
    <row r="4" spans="1:26" x14ac:dyDescent="0.3">
      <c r="A4" t="s">
        <v>75</v>
      </c>
      <c r="B4">
        <v>215</v>
      </c>
      <c r="C4">
        <v>21</v>
      </c>
      <c r="D4">
        <v>6</v>
      </c>
      <c r="E4" t="s">
        <v>20</v>
      </c>
      <c r="F4" t="s">
        <v>21</v>
      </c>
      <c r="G4" t="s">
        <v>22</v>
      </c>
      <c r="I4">
        <v>3</v>
      </c>
      <c r="J4" t="s">
        <v>23</v>
      </c>
      <c r="K4">
        <v>1</v>
      </c>
      <c r="L4">
        <v>5</v>
      </c>
      <c r="M4">
        <v>3</v>
      </c>
      <c r="N4">
        <v>1</v>
      </c>
      <c r="O4">
        <v>4500</v>
      </c>
      <c r="Q4">
        <f t="shared" si="0"/>
        <v>1.25</v>
      </c>
      <c r="S4" t="s">
        <v>28</v>
      </c>
      <c r="T4" t="s">
        <v>25</v>
      </c>
      <c r="U4">
        <v>19.3</v>
      </c>
      <c r="X4">
        <v>1</v>
      </c>
    </row>
    <row r="5" spans="1:26" x14ac:dyDescent="0.3">
      <c r="A5" t="s">
        <v>75</v>
      </c>
      <c r="B5">
        <v>215</v>
      </c>
      <c r="C5">
        <v>21</v>
      </c>
      <c r="D5">
        <v>6</v>
      </c>
      <c r="E5" t="s">
        <v>20</v>
      </c>
      <c r="F5" t="s">
        <v>26</v>
      </c>
      <c r="G5" t="s">
        <v>22</v>
      </c>
      <c r="I5">
        <v>3</v>
      </c>
      <c r="J5" t="s">
        <v>23</v>
      </c>
      <c r="K5">
        <v>1</v>
      </c>
      <c r="L5">
        <v>250</v>
      </c>
      <c r="M5">
        <v>125</v>
      </c>
      <c r="N5">
        <v>0</v>
      </c>
      <c r="Q5">
        <f t="shared" si="0"/>
        <v>0</v>
      </c>
      <c r="S5" t="s">
        <v>28</v>
      </c>
      <c r="T5" t="s">
        <v>25</v>
      </c>
      <c r="U5">
        <v>32</v>
      </c>
      <c r="V5" t="s">
        <v>27</v>
      </c>
      <c r="X5">
        <v>1</v>
      </c>
    </row>
    <row r="6" spans="1:26" x14ac:dyDescent="0.3">
      <c r="A6" t="s">
        <v>75</v>
      </c>
      <c r="B6">
        <v>215</v>
      </c>
      <c r="C6">
        <v>21</v>
      </c>
      <c r="D6">
        <v>6</v>
      </c>
      <c r="E6" t="s">
        <v>20</v>
      </c>
      <c r="F6" t="s">
        <v>26</v>
      </c>
      <c r="G6" t="s">
        <v>22</v>
      </c>
      <c r="I6">
        <v>3</v>
      </c>
      <c r="J6" t="s">
        <v>23</v>
      </c>
      <c r="K6">
        <v>1</v>
      </c>
      <c r="L6">
        <v>250</v>
      </c>
      <c r="M6">
        <v>125</v>
      </c>
      <c r="N6">
        <v>1</v>
      </c>
      <c r="O6">
        <v>17251</v>
      </c>
      <c r="Q6">
        <f t="shared" si="0"/>
        <v>4.7919444444444448</v>
      </c>
      <c r="S6" t="s">
        <v>29</v>
      </c>
      <c r="T6" t="s">
        <v>25</v>
      </c>
      <c r="U6">
        <v>120</v>
      </c>
      <c r="X6">
        <v>1</v>
      </c>
    </row>
    <row r="7" spans="1:26" x14ac:dyDescent="0.3">
      <c r="A7" t="s">
        <v>75</v>
      </c>
      <c r="B7">
        <v>215</v>
      </c>
      <c r="C7">
        <v>21</v>
      </c>
      <c r="D7">
        <v>6</v>
      </c>
      <c r="E7" t="s">
        <v>20</v>
      </c>
      <c r="F7" t="s">
        <v>30</v>
      </c>
      <c r="G7" t="s">
        <v>22</v>
      </c>
      <c r="I7">
        <v>3</v>
      </c>
      <c r="J7" t="s">
        <v>23</v>
      </c>
      <c r="K7">
        <v>100</v>
      </c>
      <c r="L7">
        <v>1000</v>
      </c>
      <c r="M7">
        <v>50000</v>
      </c>
      <c r="N7">
        <v>0</v>
      </c>
      <c r="Q7">
        <f t="shared" si="0"/>
        <v>0</v>
      </c>
      <c r="S7" t="s">
        <v>29</v>
      </c>
      <c r="T7" t="s">
        <v>25</v>
      </c>
      <c r="U7">
        <v>181</v>
      </c>
      <c r="V7" t="s">
        <v>31</v>
      </c>
      <c r="X7">
        <v>1</v>
      </c>
    </row>
    <row r="8" spans="1:26" x14ac:dyDescent="0.3">
      <c r="A8" t="s">
        <v>75</v>
      </c>
      <c r="B8">
        <v>215</v>
      </c>
      <c r="C8">
        <v>21</v>
      </c>
      <c r="D8">
        <v>6</v>
      </c>
      <c r="E8" t="s">
        <v>20</v>
      </c>
      <c r="F8" t="s">
        <v>32</v>
      </c>
      <c r="G8" t="s">
        <v>22</v>
      </c>
      <c r="I8">
        <v>3</v>
      </c>
      <c r="J8" t="s">
        <v>23</v>
      </c>
      <c r="K8">
        <v>1000</v>
      </c>
      <c r="L8">
        <v>1000</v>
      </c>
      <c r="M8">
        <v>500000</v>
      </c>
      <c r="N8">
        <v>0</v>
      </c>
      <c r="Q8">
        <f t="shared" si="0"/>
        <v>0</v>
      </c>
      <c r="S8" t="s">
        <v>29</v>
      </c>
      <c r="T8" t="s">
        <v>25</v>
      </c>
      <c r="U8">
        <v>183</v>
      </c>
      <c r="V8" t="s">
        <v>31</v>
      </c>
      <c r="X8">
        <v>1</v>
      </c>
    </row>
    <row r="9" spans="1:26" x14ac:dyDescent="0.3">
      <c r="A9" t="s">
        <v>75</v>
      </c>
      <c r="B9">
        <v>215</v>
      </c>
      <c r="C9">
        <v>21</v>
      </c>
      <c r="D9">
        <v>6</v>
      </c>
      <c r="E9" t="s">
        <v>20</v>
      </c>
      <c r="F9" t="s">
        <v>33</v>
      </c>
      <c r="G9" t="s">
        <v>34</v>
      </c>
      <c r="H9" t="s">
        <v>35</v>
      </c>
      <c r="I9">
        <v>0</v>
      </c>
      <c r="J9" t="s">
        <v>36</v>
      </c>
      <c r="K9">
        <v>1</v>
      </c>
      <c r="L9">
        <v>5</v>
      </c>
      <c r="M9">
        <v>3</v>
      </c>
      <c r="N9">
        <v>1</v>
      </c>
      <c r="O9">
        <v>1</v>
      </c>
      <c r="Q9">
        <f t="shared" si="0"/>
        <v>2.7777777777777778E-4</v>
      </c>
      <c r="S9" t="s">
        <v>28</v>
      </c>
      <c r="T9" t="s">
        <v>25</v>
      </c>
      <c r="U9">
        <v>8</v>
      </c>
      <c r="X9">
        <v>1</v>
      </c>
    </row>
    <row r="10" spans="1:26" x14ac:dyDescent="0.3">
      <c r="A10" t="s">
        <v>75</v>
      </c>
      <c r="B10">
        <v>215</v>
      </c>
      <c r="C10">
        <v>21</v>
      </c>
      <c r="D10">
        <v>6</v>
      </c>
      <c r="E10" t="s">
        <v>20</v>
      </c>
      <c r="F10" t="s">
        <v>37</v>
      </c>
      <c r="G10" t="s">
        <v>38</v>
      </c>
      <c r="H10" t="s">
        <v>39</v>
      </c>
      <c r="I10">
        <v>0</v>
      </c>
      <c r="J10" t="s">
        <v>36</v>
      </c>
      <c r="K10">
        <v>1</v>
      </c>
      <c r="L10">
        <v>5</v>
      </c>
      <c r="M10">
        <v>3</v>
      </c>
      <c r="N10">
        <v>1</v>
      </c>
      <c r="O10">
        <v>27</v>
      </c>
      <c r="Q10">
        <f t="shared" si="0"/>
        <v>7.4999999999999997E-3</v>
      </c>
      <c r="S10" t="s">
        <v>28</v>
      </c>
      <c r="T10" t="s">
        <v>25</v>
      </c>
      <c r="U10">
        <v>8</v>
      </c>
      <c r="X10">
        <v>1</v>
      </c>
    </row>
    <row r="11" spans="1:26" x14ac:dyDescent="0.3">
      <c r="A11" t="s">
        <v>75</v>
      </c>
      <c r="B11">
        <v>215</v>
      </c>
      <c r="C11">
        <v>21</v>
      </c>
      <c r="D11">
        <v>6</v>
      </c>
      <c r="E11" t="s">
        <v>20</v>
      </c>
      <c r="F11" t="s">
        <v>40</v>
      </c>
      <c r="G11" t="s">
        <v>41</v>
      </c>
      <c r="H11" t="s">
        <v>42</v>
      </c>
      <c r="I11">
        <v>0</v>
      </c>
      <c r="J11" t="s">
        <v>36</v>
      </c>
      <c r="K11">
        <v>1</v>
      </c>
      <c r="L11">
        <v>5</v>
      </c>
      <c r="M11">
        <v>3</v>
      </c>
      <c r="N11">
        <v>1</v>
      </c>
      <c r="O11">
        <v>198</v>
      </c>
      <c r="Q11">
        <f t="shared" si="0"/>
        <v>5.5E-2</v>
      </c>
      <c r="S11" t="s">
        <v>28</v>
      </c>
      <c r="T11" t="s">
        <v>25</v>
      </c>
      <c r="U11">
        <v>10.3</v>
      </c>
      <c r="X11">
        <v>1</v>
      </c>
    </row>
    <row r="12" spans="1:26" x14ac:dyDescent="0.3">
      <c r="A12" t="s">
        <v>75</v>
      </c>
      <c r="B12">
        <v>215</v>
      </c>
      <c r="C12">
        <v>21</v>
      </c>
      <c r="D12">
        <v>6</v>
      </c>
      <c r="E12" t="s">
        <v>20</v>
      </c>
      <c r="F12" t="s">
        <v>43</v>
      </c>
      <c r="G12" t="s">
        <v>44</v>
      </c>
      <c r="H12" t="s">
        <v>45</v>
      </c>
      <c r="I12">
        <v>0</v>
      </c>
      <c r="J12" t="s">
        <v>36</v>
      </c>
      <c r="K12">
        <v>1</v>
      </c>
      <c r="L12">
        <v>5</v>
      </c>
      <c r="M12">
        <v>3</v>
      </c>
      <c r="N12">
        <v>1</v>
      </c>
      <c r="O12">
        <v>201</v>
      </c>
      <c r="Q12">
        <f t="shared" si="0"/>
        <v>5.5833333333333332E-2</v>
      </c>
      <c r="S12" t="s">
        <v>28</v>
      </c>
      <c r="T12" t="s">
        <v>25</v>
      </c>
      <c r="U12">
        <v>11.1</v>
      </c>
      <c r="X12">
        <v>1</v>
      </c>
    </row>
    <row r="13" spans="1:26" x14ac:dyDescent="0.3">
      <c r="A13" t="s">
        <v>75</v>
      </c>
      <c r="B13">
        <v>215</v>
      </c>
      <c r="C13">
        <v>21</v>
      </c>
      <c r="D13">
        <v>6</v>
      </c>
      <c r="E13" t="s">
        <v>20</v>
      </c>
      <c r="F13" t="s">
        <v>40</v>
      </c>
      <c r="G13" t="s">
        <v>46</v>
      </c>
      <c r="H13" t="s">
        <v>47</v>
      </c>
      <c r="I13">
        <v>1</v>
      </c>
      <c r="J13" t="s">
        <v>36</v>
      </c>
      <c r="K13">
        <v>1</v>
      </c>
      <c r="L13">
        <v>5</v>
      </c>
      <c r="M13">
        <v>3</v>
      </c>
      <c r="N13">
        <v>1</v>
      </c>
      <c r="O13">
        <v>200.4</v>
      </c>
      <c r="Q13">
        <f t="shared" si="0"/>
        <v>5.566666666666667E-2</v>
      </c>
      <c r="S13" t="s">
        <v>28</v>
      </c>
      <c r="T13" t="s">
        <v>25</v>
      </c>
      <c r="U13">
        <v>10.36</v>
      </c>
      <c r="W13" t="s">
        <v>48</v>
      </c>
      <c r="X13">
        <v>1</v>
      </c>
    </row>
    <row r="14" spans="1:26" x14ac:dyDescent="0.3">
      <c r="A14" t="s">
        <v>75</v>
      </c>
      <c r="B14">
        <v>215</v>
      </c>
      <c r="C14">
        <v>21</v>
      </c>
      <c r="D14">
        <v>6</v>
      </c>
      <c r="E14" t="s">
        <v>20</v>
      </c>
      <c r="F14" t="s">
        <v>37</v>
      </c>
      <c r="G14" t="s">
        <v>49</v>
      </c>
      <c r="H14" t="s">
        <v>50</v>
      </c>
      <c r="I14">
        <v>2</v>
      </c>
      <c r="J14" t="s">
        <v>23</v>
      </c>
      <c r="K14">
        <v>1</v>
      </c>
      <c r="L14">
        <v>5</v>
      </c>
      <c r="M14">
        <v>3</v>
      </c>
      <c r="N14">
        <v>1</v>
      </c>
      <c r="O14">
        <v>3500</v>
      </c>
      <c r="Q14">
        <f t="shared" si="0"/>
        <v>0.97222222222222221</v>
      </c>
      <c r="S14" t="s">
        <v>28</v>
      </c>
      <c r="T14" t="s">
        <v>25</v>
      </c>
      <c r="U14">
        <v>27.1</v>
      </c>
      <c r="W14" t="s">
        <v>51</v>
      </c>
      <c r="X14">
        <v>1</v>
      </c>
    </row>
    <row r="15" spans="1:26" x14ac:dyDescent="0.3">
      <c r="A15" t="s">
        <v>75</v>
      </c>
      <c r="B15">
        <v>215</v>
      </c>
      <c r="C15">
        <v>21</v>
      </c>
      <c r="D15">
        <v>6</v>
      </c>
      <c r="E15" t="s">
        <v>20</v>
      </c>
      <c r="F15" t="s">
        <v>33</v>
      </c>
      <c r="G15" t="s">
        <v>52</v>
      </c>
      <c r="H15" t="s">
        <v>53</v>
      </c>
      <c r="I15">
        <v>2</v>
      </c>
      <c r="J15" t="s">
        <v>36</v>
      </c>
      <c r="K15">
        <v>1</v>
      </c>
      <c r="L15">
        <v>5</v>
      </c>
      <c r="M15">
        <v>3</v>
      </c>
      <c r="N15">
        <v>1</v>
      </c>
      <c r="O15">
        <v>3744</v>
      </c>
      <c r="Q15">
        <f t="shared" si="0"/>
        <v>1.04</v>
      </c>
      <c r="S15" t="s">
        <v>28</v>
      </c>
      <c r="T15" t="s">
        <v>25</v>
      </c>
      <c r="U15">
        <v>27.3</v>
      </c>
      <c r="W15" t="s">
        <v>54</v>
      </c>
      <c r="X15">
        <v>1</v>
      </c>
    </row>
    <row r="16" spans="1:26" x14ac:dyDescent="0.3">
      <c r="A16" t="s">
        <v>75</v>
      </c>
      <c r="B16">
        <v>215</v>
      </c>
      <c r="C16">
        <v>21</v>
      </c>
      <c r="D16">
        <v>6</v>
      </c>
      <c r="E16" t="s">
        <v>20</v>
      </c>
      <c r="F16" t="s">
        <v>21</v>
      </c>
      <c r="G16" t="s">
        <v>22</v>
      </c>
      <c r="H16" t="s">
        <v>53</v>
      </c>
      <c r="I16">
        <v>3</v>
      </c>
      <c r="J16" t="s">
        <v>23</v>
      </c>
      <c r="K16">
        <v>1</v>
      </c>
      <c r="L16">
        <v>5</v>
      </c>
      <c r="M16">
        <v>3</v>
      </c>
      <c r="N16">
        <v>0</v>
      </c>
      <c r="O16">
        <v>11300</v>
      </c>
      <c r="Q16">
        <f t="shared" si="0"/>
        <v>3.1388888888888888</v>
      </c>
      <c r="S16" t="s">
        <v>28</v>
      </c>
      <c r="T16" t="s">
        <v>25</v>
      </c>
      <c r="U16">
        <v>32</v>
      </c>
      <c r="V16" t="s">
        <v>27</v>
      </c>
      <c r="X16">
        <v>1</v>
      </c>
    </row>
    <row r="17" spans="1:26" x14ac:dyDescent="0.3">
      <c r="A17" t="s">
        <v>75</v>
      </c>
      <c r="B17">
        <v>215</v>
      </c>
      <c r="C17">
        <v>21</v>
      </c>
      <c r="D17">
        <v>6</v>
      </c>
      <c r="E17" t="s">
        <v>20</v>
      </c>
      <c r="F17" t="s">
        <v>32</v>
      </c>
      <c r="G17" t="s">
        <v>49</v>
      </c>
      <c r="H17" t="s">
        <v>50</v>
      </c>
      <c r="I17">
        <v>2</v>
      </c>
      <c r="J17" t="s">
        <v>23</v>
      </c>
      <c r="K17">
        <v>1000</v>
      </c>
      <c r="L17">
        <v>1000</v>
      </c>
      <c r="M17">
        <v>500000</v>
      </c>
      <c r="N17">
        <v>0</v>
      </c>
      <c r="O17">
        <v>432000</v>
      </c>
      <c r="Q17">
        <f t="shared" si="0"/>
        <v>120</v>
      </c>
      <c r="S17" t="s">
        <v>28</v>
      </c>
      <c r="T17" t="s">
        <v>25</v>
      </c>
      <c r="U17">
        <v>25.1</v>
      </c>
      <c r="V17" t="s">
        <v>82</v>
      </c>
      <c r="X17">
        <v>1</v>
      </c>
    </row>
    <row r="18" spans="1:26" x14ac:dyDescent="0.3">
      <c r="A18" t="s">
        <v>75</v>
      </c>
      <c r="B18">
        <v>215</v>
      </c>
      <c r="C18">
        <v>21</v>
      </c>
      <c r="D18">
        <v>6</v>
      </c>
      <c r="E18" t="s">
        <v>20</v>
      </c>
      <c r="F18" t="s">
        <v>55</v>
      </c>
      <c r="G18" t="s">
        <v>49</v>
      </c>
      <c r="H18" t="s">
        <v>56</v>
      </c>
      <c r="I18">
        <v>2</v>
      </c>
      <c r="J18" t="s">
        <v>57</v>
      </c>
      <c r="K18">
        <v>1</v>
      </c>
      <c r="L18">
        <v>5</v>
      </c>
      <c r="M18">
        <v>3</v>
      </c>
      <c r="N18">
        <v>1</v>
      </c>
      <c r="O18">
        <v>8.3000000000000007</v>
      </c>
      <c r="P18">
        <v>2</v>
      </c>
      <c r="Q18">
        <f t="shared" ref="Q18:Q28" si="1">O18/3600/P18</f>
        <v>1.152777777777778E-3</v>
      </c>
      <c r="R18">
        <f>Q18/2</f>
        <v>5.7638888888888898E-4</v>
      </c>
      <c r="S18" t="s">
        <v>58</v>
      </c>
      <c r="T18" t="s">
        <v>59</v>
      </c>
      <c r="U18">
        <v>25.1</v>
      </c>
      <c r="X18">
        <v>1</v>
      </c>
    </row>
    <row r="19" spans="1:26" x14ac:dyDescent="0.3">
      <c r="A19" t="s">
        <v>75</v>
      </c>
      <c r="B19">
        <v>215</v>
      </c>
      <c r="C19">
        <v>21</v>
      </c>
      <c r="D19">
        <v>6</v>
      </c>
      <c r="E19" t="s">
        <v>20</v>
      </c>
      <c r="F19" t="s">
        <v>60</v>
      </c>
      <c r="G19" t="s">
        <v>49</v>
      </c>
      <c r="H19" t="s">
        <v>56</v>
      </c>
      <c r="I19">
        <v>2</v>
      </c>
      <c r="J19" t="s">
        <v>57</v>
      </c>
      <c r="K19">
        <v>1</v>
      </c>
      <c r="L19">
        <v>250</v>
      </c>
      <c r="M19">
        <v>125</v>
      </c>
      <c r="N19">
        <v>1</v>
      </c>
      <c r="O19">
        <v>1083</v>
      </c>
      <c r="P19">
        <v>2</v>
      </c>
      <c r="Q19">
        <f t="shared" si="1"/>
        <v>0.15041666666666667</v>
      </c>
      <c r="R19">
        <f t="shared" ref="R19:R31" si="2">Q19/2</f>
        <v>7.5208333333333335E-2</v>
      </c>
      <c r="S19" t="s">
        <v>58</v>
      </c>
      <c r="T19" t="s">
        <v>59</v>
      </c>
      <c r="U19">
        <v>26.1</v>
      </c>
      <c r="X19">
        <v>1</v>
      </c>
    </row>
    <row r="20" spans="1:26" x14ac:dyDescent="0.3">
      <c r="A20" t="s">
        <v>75</v>
      </c>
      <c r="B20">
        <v>215</v>
      </c>
      <c r="C20">
        <v>21</v>
      </c>
      <c r="D20">
        <v>6</v>
      </c>
      <c r="E20" t="s">
        <v>20</v>
      </c>
      <c r="F20" t="s">
        <v>30</v>
      </c>
      <c r="G20" t="s">
        <v>49</v>
      </c>
      <c r="H20" t="s">
        <v>50</v>
      </c>
      <c r="I20">
        <v>2</v>
      </c>
      <c r="J20" t="s">
        <v>23</v>
      </c>
      <c r="K20">
        <v>100</v>
      </c>
      <c r="L20">
        <v>1000</v>
      </c>
      <c r="M20">
        <v>5000</v>
      </c>
      <c r="N20">
        <v>1</v>
      </c>
      <c r="O20">
        <v>444366</v>
      </c>
      <c r="P20">
        <v>2</v>
      </c>
      <c r="Q20">
        <f t="shared" si="1"/>
        <v>61.717500000000001</v>
      </c>
      <c r="R20">
        <f t="shared" si="2"/>
        <v>30.858750000000001</v>
      </c>
      <c r="S20" t="s">
        <v>61</v>
      </c>
      <c r="T20" t="s">
        <v>59</v>
      </c>
      <c r="U20">
        <v>26.1</v>
      </c>
      <c r="V20" t="s">
        <v>62</v>
      </c>
      <c r="W20" t="s">
        <v>63</v>
      </c>
      <c r="X20">
        <v>1</v>
      </c>
    </row>
    <row r="21" spans="1:26" x14ac:dyDescent="0.3">
      <c r="A21" t="s">
        <v>75</v>
      </c>
      <c r="B21">
        <v>215</v>
      </c>
      <c r="C21">
        <v>21</v>
      </c>
      <c r="D21">
        <v>6</v>
      </c>
      <c r="E21" t="s">
        <v>64</v>
      </c>
      <c r="F21" t="s">
        <v>65</v>
      </c>
      <c r="G21" t="s">
        <v>49</v>
      </c>
      <c r="H21" t="s">
        <v>56</v>
      </c>
      <c r="I21">
        <v>2</v>
      </c>
      <c r="J21" t="s">
        <v>57</v>
      </c>
      <c r="K21">
        <v>100</v>
      </c>
      <c r="L21">
        <v>1000</v>
      </c>
      <c r="M21">
        <v>50000</v>
      </c>
      <c r="N21">
        <v>1</v>
      </c>
      <c r="O21">
        <v>132000</v>
      </c>
      <c r="P21">
        <v>2</v>
      </c>
      <c r="Q21">
        <f t="shared" si="1"/>
        <v>18.333333333333332</v>
      </c>
      <c r="R21">
        <f t="shared" si="2"/>
        <v>9.1666666666666661</v>
      </c>
      <c r="S21" t="s">
        <v>61</v>
      </c>
      <c r="T21" t="s">
        <v>59</v>
      </c>
      <c r="U21">
        <v>23</v>
      </c>
      <c r="X21">
        <v>1</v>
      </c>
    </row>
    <row r="22" spans="1:26" x14ac:dyDescent="0.3">
      <c r="A22" t="s">
        <v>75</v>
      </c>
      <c r="B22">
        <v>215</v>
      </c>
      <c r="C22">
        <v>21</v>
      </c>
      <c r="D22">
        <v>6</v>
      </c>
      <c r="E22" t="s">
        <v>20</v>
      </c>
      <c r="F22" t="s">
        <v>66</v>
      </c>
      <c r="G22" t="s">
        <v>49</v>
      </c>
      <c r="H22" t="s">
        <v>56</v>
      </c>
      <c r="I22">
        <v>2</v>
      </c>
      <c r="J22" t="s">
        <v>57</v>
      </c>
      <c r="K22">
        <v>100</v>
      </c>
      <c r="L22">
        <v>1000</v>
      </c>
      <c r="M22">
        <v>50000</v>
      </c>
      <c r="N22">
        <v>1</v>
      </c>
      <c r="O22">
        <v>297248</v>
      </c>
      <c r="P22">
        <v>2</v>
      </c>
      <c r="Q22">
        <f t="shared" si="1"/>
        <v>41.284444444444446</v>
      </c>
      <c r="R22">
        <f t="shared" si="2"/>
        <v>20.642222222222223</v>
      </c>
      <c r="S22" t="s">
        <v>61</v>
      </c>
      <c r="T22" t="s">
        <v>59</v>
      </c>
      <c r="U22">
        <v>23</v>
      </c>
      <c r="X22">
        <v>1</v>
      </c>
    </row>
    <row r="23" spans="1:26" x14ac:dyDescent="0.3">
      <c r="A23" t="s">
        <v>75</v>
      </c>
      <c r="B23">
        <v>215</v>
      </c>
      <c r="C23">
        <v>21</v>
      </c>
      <c r="D23">
        <v>6</v>
      </c>
      <c r="E23" t="s">
        <v>67</v>
      </c>
      <c r="F23" t="s">
        <v>68</v>
      </c>
      <c r="G23" t="s">
        <v>49</v>
      </c>
      <c r="H23" t="s">
        <v>56</v>
      </c>
      <c r="I23">
        <v>2</v>
      </c>
      <c r="J23" t="s">
        <v>57</v>
      </c>
      <c r="K23">
        <v>100</v>
      </c>
      <c r="L23">
        <v>1000</v>
      </c>
      <c r="M23">
        <v>50000</v>
      </c>
      <c r="N23">
        <v>1</v>
      </c>
      <c r="O23">
        <v>266231</v>
      </c>
      <c r="P23">
        <v>2</v>
      </c>
      <c r="Q23">
        <f t="shared" si="1"/>
        <v>36.976527777777775</v>
      </c>
      <c r="R23">
        <f t="shared" si="2"/>
        <v>18.488263888888888</v>
      </c>
      <c r="S23" t="s">
        <v>61</v>
      </c>
      <c r="T23" t="s">
        <v>59</v>
      </c>
      <c r="U23">
        <v>23</v>
      </c>
      <c r="X23">
        <v>1</v>
      </c>
    </row>
    <row r="24" spans="1:26" x14ac:dyDescent="0.3">
      <c r="A24" t="s">
        <v>75</v>
      </c>
      <c r="B24">
        <v>215</v>
      </c>
      <c r="C24">
        <v>21</v>
      </c>
      <c r="D24">
        <v>6</v>
      </c>
      <c r="E24" t="s">
        <v>64</v>
      </c>
      <c r="F24" t="s">
        <v>69</v>
      </c>
      <c r="G24" t="s">
        <v>22</v>
      </c>
      <c r="H24" t="s">
        <v>56</v>
      </c>
      <c r="I24">
        <v>2</v>
      </c>
      <c r="J24" t="s">
        <v>57</v>
      </c>
      <c r="K24">
        <v>1</v>
      </c>
      <c r="L24">
        <v>5</v>
      </c>
      <c r="M24">
        <v>3</v>
      </c>
      <c r="N24">
        <v>1</v>
      </c>
      <c r="O24">
        <v>5.8</v>
      </c>
      <c r="P24">
        <v>2</v>
      </c>
      <c r="Q24">
        <f t="shared" si="1"/>
        <v>8.0555555555555556E-4</v>
      </c>
      <c r="R24">
        <f t="shared" si="2"/>
        <v>4.0277777777777778E-4</v>
      </c>
      <c r="S24" t="s">
        <v>61</v>
      </c>
      <c r="T24" t="s">
        <v>59</v>
      </c>
      <c r="U24">
        <v>23</v>
      </c>
      <c r="X24">
        <v>1</v>
      </c>
    </row>
    <row r="25" spans="1:26" x14ac:dyDescent="0.3">
      <c r="A25" t="s">
        <v>75</v>
      </c>
      <c r="B25">
        <v>215</v>
      </c>
      <c r="C25">
        <v>21</v>
      </c>
      <c r="D25">
        <v>6</v>
      </c>
      <c r="E25" t="s">
        <v>64</v>
      </c>
      <c r="F25" t="s">
        <v>70</v>
      </c>
      <c r="G25" t="s">
        <v>22</v>
      </c>
      <c r="H25" t="s">
        <v>56</v>
      </c>
      <c r="I25">
        <v>2</v>
      </c>
      <c r="J25" t="s">
        <v>57</v>
      </c>
      <c r="K25">
        <v>1</v>
      </c>
      <c r="L25">
        <v>250</v>
      </c>
      <c r="M25">
        <v>125</v>
      </c>
      <c r="N25">
        <v>1</v>
      </c>
      <c r="O25">
        <v>870</v>
      </c>
      <c r="P25">
        <v>2</v>
      </c>
      <c r="Q25">
        <f t="shared" si="1"/>
        <v>0.12083333333333333</v>
      </c>
      <c r="R25">
        <f t="shared" si="2"/>
        <v>6.0416666666666667E-2</v>
      </c>
      <c r="S25" t="s">
        <v>61</v>
      </c>
      <c r="T25" t="s">
        <v>59</v>
      </c>
      <c r="U25">
        <v>23</v>
      </c>
      <c r="X25">
        <v>1</v>
      </c>
    </row>
    <row r="26" spans="1:26" x14ac:dyDescent="0.3">
      <c r="A26" t="s">
        <v>75</v>
      </c>
      <c r="B26">
        <v>215</v>
      </c>
      <c r="C26">
        <v>21</v>
      </c>
      <c r="D26">
        <v>6</v>
      </c>
      <c r="E26" t="s">
        <v>64</v>
      </c>
      <c r="F26" t="s">
        <v>71</v>
      </c>
      <c r="G26" t="s">
        <v>22</v>
      </c>
      <c r="H26" t="s">
        <v>72</v>
      </c>
      <c r="I26">
        <v>3</v>
      </c>
      <c r="J26" t="s">
        <v>57</v>
      </c>
      <c r="K26">
        <v>100</v>
      </c>
      <c r="L26">
        <v>1000</v>
      </c>
      <c r="M26">
        <v>50000</v>
      </c>
      <c r="N26">
        <v>1</v>
      </c>
      <c r="O26">
        <v>157557</v>
      </c>
      <c r="P26">
        <v>2</v>
      </c>
      <c r="Q26">
        <f t="shared" si="1"/>
        <v>21.882916666666667</v>
      </c>
      <c r="R26">
        <f t="shared" si="2"/>
        <v>10.941458333333333</v>
      </c>
      <c r="S26" t="s">
        <v>61</v>
      </c>
      <c r="T26" t="s">
        <v>59</v>
      </c>
      <c r="U26">
        <v>23</v>
      </c>
      <c r="X26">
        <v>1</v>
      </c>
    </row>
    <row r="27" spans="1:26" x14ac:dyDescent="0.3">
      <c r="A27" t="s">
        <v>75</v>
      </c>
      <c r="B27">
        <v>215</v>
      </c>
      <c r="C27">
        <v>21</v>
      </c>
      <c r="D27">
        <v>6</v>
      </c>
      <c r="E27" t="s">
        <v>20</v>
      </c>
      <c r="F27" t="s">
        <v>73</v>
      </c>
      <c r="G27" t="s">
        <v>22</v>
      </c>
      <c r="H27" t="s">
        <v>72</v>
      </c>
      <c r="I27">
        <v>3</v>
      </c>
      <c r="J27" t="s">
        <v>57</v>
      </c>
      <c r="K27">
        <v>100</v>
      </c>
      <c r="L27">
        <v>1000</v>
      </c>
      <c r="M27">
        <v>50000</v>
      </c>
      <c r="N27">
        <v>1</v>
      </c>
      <c r="O27">
        <v>497614</v>
      </c>
      <c r="P27">
        <v>2</v>
      </c>
      <c r="Q27">
        <f t="shared" si="1"/>
        <v>69.113055555555562</v>
      </c>
      <c r="R27">
        <f t="shared" si="2"/>
        <v>34.556527777777781</v>
      </c>
      <c r="S27" t="s">
        <v>61</v>
      </c>
      <c r="T27" t="s">
        <v>59</v>
      </c>
      <c r="U27">
        <v>23</v>
      </c>
      <c r="V27" t="s">
        <v>62</v>
      </c>
      <c r="W27" t="s">
        <v>63</v>
      </c>
      <c r="X27">
        <v>1</v>
      </c>
    </row>
    <row r="28" spans="1:26" x14ac:dyDescent="0.3">
      <c r="A28" t="s">
        <v>75</v>
      </c>
      <c r="B28">
        <v>215</v>
      </c>
      <c r="C28">
        <v>21</v>
      </c>
      <c r="D28">
        <v>6</v>
      </c>
      <c r="E28" t="s">
        <v>67</v>
      </c>
      <c r="F28" t="s">
        <v>74</v>
      </c>
      <c r="G28" t="s">
        <v>22</v>
      </c>
      <c r="H28" t="s">
        <v>72</v>
      </c>
      <c r="I28">
        <v>3</v>
      </c>
      <c r="J28" t="s">
        <v>57</v>
      </c>
      <c r="K28">
        <v>100</v>
      </c>
      <c r="L28">
        <v>1000</v>
      </c>
      <c r="M28">
        <v>50000</v>
      </c>
      <c r="N28">
        <v>1</v>
      </c>
      <c r="O28">
        <v>397000</v>
      </c>
      <c r="P28">
        <v>2</v>
      </c>
      <c r="Q28">
        <f t="shared" si="1"/>
        <v>55.138888888888886</v>
      </c>
      <c r="R28">
        <f t="shared" si="2"/>
        <v>27.569444444444443</v>
      </c>
      <c r="S28" t="s">
        <v>61</v>
      </c>
      <c r="T28" t="s">
        <v>59</v>
      </c>
      <c r="U28">
        <v>23</v>
      </c>
      <c r="V28" t="s">
        <v>62</v>
      </c>
      <c r="W28" t="s">
        <v>63</v>
      </c>
      <c r="X28">
        <v>1</v>
      </c>
    </row>
    <row r="29" spans="1:26" x14ac:dyDescent="0.3">
      <c r="A29" t="s">
        <v>76</v>
      </c>
      <c r="B29">
        <v>66</v>
      </c>
      <c r="C29">
        <v>13</v>
      </c>
      <c r="D29">
        <v>4</v>
      </c>
      <c r="E29" t="s">
        <v>64</v>
      </c>
      <c r="F29" t="s">
        <v>77</v>
      </c>
      <c r="G29" t="s">
        <v>22</v>
      </c>
      <c r="H29" t="s">
        <v>79</v>
      </c>
      <c r="I29">
        <v>3</v>
      </c>
      <c r="J29" t="s">
        <v>57</v>
      </c>
      <c r="K29">
        <v>100</v>
      </c>
      <c r="L29">
        <v>1000</v>
      </c>
      <c r="M29">
        <v>50000</v>
      </c>
      <c r="N29">
        <v>1</v>
      </c>
      <c r="O29">
        <f>25650*2</f>
        <v>51300</v>
      </c>
      <c r="P29">
        <v>2</v>
      </c>
      <c r="Q29">
        <f>O29/3600/P29</f>
        <v>7.125</v>
      </c>
      <c r="R29">
        <f t="shared" si="2"/>
        <v>3.5625</v>
      </c>
      <c r="S29" t="s">
        <v>58</v>
      </c>
      <c r="T29" t="s">
        <v>59</v>
      </c>
      <c r="U29">
        <v>10</v>
      </c>
      <c r="V29" t="s">
        <v>78</v>
      </c>
      <c r="X29">
        <v>0</v>
      </c>
      <c r="Y29" t="s">
        <v>87</v>
      </c>
      <c r="Z29" t="s">
        <v>90</v>
      </c>
    </row>
    <row r="30" spans="1:26" x14ac:dyDescent="0.3">
      <c r="A30" t="s">
        <v>76</v>
      </c>
      <c r="B30">
        <v>66</v>
      </c>
      <c r="C30">
        <v>13</v>
      </c>
      <c r="D30">
        <v>4</v>
      </c>
      <c r="E30" t="s">
        <v>64</v>
      </c>
      <c r="F30" t="s">
        <v>81</v>
      </c>
      <c r="G30" t="s">
        <v>22</v>
      </c>
      <c r="H30" t="s">
        <v>79</v>
      </c>
      <c r="I30">
        <v>3</v>
      </c>
      <c r="J30" t="s">
        <v>57</v>
      </c>
      <c r="K30">
        <v>1000</v>
      </c>
      <c r="L30">
        <v>1000</v>
      </c>
      <c r="M30">
        <v>500000</v>
      </c>
      <c r="N30">
        <v>1</v>
      </c>
      <c r="O30">
        <v>498581</v>
      </c>
      <c r="P30">
        <v>2</v>
      </c>
      <c r="Q30">
        <f>O30/3600/P30</f>
        <v>69.247361111111104</v>
      </c>
      <c r="R30">
        <f t="shared" si="2"/>
        <v>34.623680555555552</v>
      </c>
      <c r="S30" t="s">
        <v>58</v>
      </c>
      <c r="T30" t="s">
        <v>59</v>
      </c>
      <c r="U30">
        <v>10</v>
      </c>
      <c r="V30" t="s">
        <v>78</v>
      </c>
      <c r="X30">
        <v>0</v>
      </c>
      <c r="Y30" t="s">
        <v>87</v>
      </c>
      <c r="Z30" t="s">
        <v>90</v>
      </c>
    </row>
    <row r="31" spans="1:26" x14ac:dyDescent="0.3">
      <c r="A31" t="s">
        <v>76</v>
      </c>
      <c r="B31">
        <v>61</v>
      </c>
      <c r="C31">
        <v>12</v>
      </c>
      <c r="D31">
        <v>4</v>
      </c>
      <c r="E31" t="s">
        <v>64</v>
      </c>
      <c r="F31" t="s">
        <v>83</v>
      </c>
      <c r="G31" t="s">
        <v>22</v>
      </c>
      <c r="H31" t="s">
        <v>79</v>
      </c>
      <c r="I31">
        <v>3</v>
      </c>
      <c r="J31" t="s">
        <v>57</v>
      </c>
      <c r="K31">
        <v>100</v>
      </c>
      <c r="L31">
        <v>1000</v>
      </c>
      <c r="M31">
        <v>50000</v>
      </c>
      <c r="N31">
        <v>0</v>
      </c>
      <c r="R31">
        <f t="shared" si="2"/>
        <v>0</v>
      </c>
      <c r="S31" t="s">
        <v>61</v>
      </c>
      <c r="T31" t="s">
        <v>59</v>
      </c>
      <c r="U31">
        <v>23</v>
      </c>
      <c r="V31" t="s">
        <v>78</v>
      </c>
      <c r="Z31" t="s">
        <v>89</v>
      </c>
    </row>
  </sheetData>
  <autoFilter ref="A1:Y31" xr:uid="{82BC8089-A6B1-4449-806B-3A12FAB9E9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memory_problems_run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Munoz</dc:creator>
  <cp:lastModifiedBy>Carlos Jair Munoz</cp:lastModifiedBy>
  <dcterms:created xsi:type="dcterms:W3CDTF">2025-09-15T09:15:58Z</dcterms:created>
  <dcterms:modified xsi:type="dcterms:W3CDTF">2025-09-24T07:41:20Z</dcterms:modified>
</cp:coreProperties>
</file>