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laremurphy-hagan/Desktop/Papers/Sediment Paper/Code/"/>
    </mc:Choice>
  </mc:AlternateContent>
  <xr:revisionPtr revIDLastSave="0" documentId="13_ncr:1_{EC3BDE71-38F4-BE4D-8592-14BCACA03367}" xr6:coauthVersionLast="47" xr6:coauthVersionMax="47" xr10:uidLastSave="{00000000-0000-0000-0000-000000000000}"/>
  <bookViews>
    <workbookView xWindow="-18800" yWindow="1440" windowWidth="17880" windowHeight="18800" activeTab="3" xr2:uid="{00000000-000D-0000-FFFF-FFFF00000000}"/>
  </bookViews>
  <sheets>
    <sheet name="MDA_Intertidal" sheetId="3" r:id="rId1"/>
    <sheet name="MDA_Subtidal" sheetId="1" r:id="rId2"/>
    <sheet name="Table S2" sheetId="4" r:id="rId3"/>
    <sheet name="Table S3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5" l="1"/>
  <c r="F85" i="5"/>
  <c r="D85" i="5"/>
  <c r="E35" i="4"/>
  <c r="F35" i="4"/>
  <c r="D35" i="4"/>
  <c r="D33" i="1" l="1"/>
  <c r="J6" i="1"/>
  <c r="K6" i="1"/>
  <c r="I6" i="1"/>
  <c r="J4" i="1"/>
  <c r="K4" i="1"/>
  <c r="I4" i="1"/>
  <c r="I3" i="1"/>
  <c r="J3" i="1"/>
  <c r="K3" i="1"/>
  <c r="J44" i="3"/>
  <c r="K44" i="3"/>
  <c r="I44" i="3"/>
  <c r="J9" i="1"/>
  <c r="K9" i="1"/>
  <c r="J10" i="1"/>
  <c r="K10" i="1"/>
  <c r="J11" i="1"/>
  <c r="K11" i="1"/>
  <c r="I11" i="1"/>
  <c r="I10" i="1"/>
  <c r="I9" i="1"/>
  <c r="I12" i="1" s="1"/>
  <c r="J5" i="1"/>
  <c r="K5" i="1"/>
  <c r="I5" i="1"/>
  <c r="J38" i="3"/>
  <c r="K38" i="3"/>
  <c r="J39" i="3"/>
  <c r="K39" i="3"/>
  <c r="J40" i="3"/>
  <c r="J41" i="3" s="1"/>
  <c r="K40" i="3"/>
  <c r="I40" i="3"/>
  <c r="I39" i="3"/>
  <c r="I38" i="3"/>
  <c r="K41" i="3"/>
  <c r="E75" i="3"/>
  <c r="F75" i="3"/>
  <c r="E76" i="3"/>
  <c r="F76" i="3"/>
  <c r="F78" i="3" s="1"/>
  <c r="E77" i="3"/>
  <c r="F77" i="3"/>
  <c r="D77" i="3"/>
  <c r="D76" i="3"/>
  <c r="D75" i="3"/>
  <c r="E78" i="3"/>
  <c r="K6" i="3"/>
  <c r="J6" i="3"/>
  <c r="I6" i="3"/>
  <c r="K5" i="3"/>
  <c r="J5" i="3"/>
  <c r="I5" i="3"/>
  <c r="K4" i="3"/>
  <c r="J4" i="3"/>
  <c r="I4" i="3"/>
  <c r="E34" i="1"/>
  <c r="F34" i="1"/>
  <c r="E35" i="1"/>
  <c r="F35" i="1"/>
  <c r="D35" i="1"/>
  <c r="D34" i="1"/>
  <c r="E33" i="1"/>
  <c r="F33" i="1"/>
  <c r="K12" i="1" l="1"/>
  <c r="J12" i="1"/>
  <c r="J15" i="1"/>
  <c r="K15" i="1"/>
  <c r="I15" i="1"/>
  <c r="I41" i="3"/>
  <c r="D78" i="3"/>
  <c r="K7" i="3"/>
  <c r="J7" i="3"/>
  <c r="I7" i="3"/>
  <c r="F36" i="1"/>
  <c r="D36" i="1"/>
  <c r="E36" i="1"/>
</calcChain>
</file>

<file path=xl/sharedStrings.xml><?xml version="1.0" encoding="utf-8"?>
<sst xmlns="http://schemas.openxmlformats.org/spreadsheetml/2006/main" count="619" uniqueCount="119">
  <si>
    <t>Count of Suspected Microplastics for each Sediment EB or PB Sample</t>
  </si>
  <si>
    <t>Sediment</t>
  </si>
  <si>
    <t>Type</t>
  </si>
  <si>
    <t>Sample</t>
  </si>
  <si>
    <t>Fiber</t>
  </si>
  <si>
    <t>Non-Fiber</t>
  </si>
  <si>
    <t>Grand Total</t>
  </si>
  <si>
    <t>Subtidal</t>
  </si>
  <si>
    <t>EB</t>
  </si>
  <si>
    <t>SUB-G-EB</t>
  </si>
  <si>
    <t>PB</t>
  </si>
  <si>
    <t>LabBlank_S1</t>
  </si>
  <si>
    <t>SUB-1-Blank_01</t>
  </si>
  <si>
    <t>SUB-2-Blank_01</t>
  </si>
  <si>
    <t>Intertidal</t>
  </si>
  <si>
    <t>UNB-1-00-05-PB</t>
  </si>
  <si>
    <t>UNB-1-05-10-PB</t>
  </si>
  <si>
    <t>UNB-1-10-15-PB</t>
  </si>
  <si>
    <t>UNB-1-15-20-PB</t>
  </si>
  <si>
    <t>UNB-1-20-25-PB</t>
  </si>
  <si>
    <t>UNB-1-25-30-PB</t>
  </si>
  <si>
    <t>UNB-1-30-35-PB</t>
  </si>
  <si>
    <t>UNB-1-35-40-PB</t>
  </si>
  <si>
    <t>UNB-1-40-45</t>
  </si>
  <si>
    <t>UNB-3-00-05-PB</t>
  </si>
  <si>
    <t>UNB-3-05-10-PB</t>
  </si>
  <si>
    <t>UNB-3-1-50-55</t>
  </si>
  <si>
    <t>UNB-3-10-15-PB</t>
  </si>
  <si>
    <t>UNB-3-15-20-PB</t>
  </si>
  <si>
    <t>UNB-3-20-25-PB</t>
  </si>
  <si>
    <t>UNB-3-25-30-PB</t>
  </si>
  <si>
    <t>UNB-3-30-35-PB</t>
  </si>
  <si>
    <t>UNB-3-35-40-PB</t>
  </si>
  <si>
    <t>UNB-3-40-45-PB</t>
  </si>
  <si>
    <t>UNB-3-45-50-PB</t>
  </si>
  <si>
    <t>UNB-2-00-05-PB</t>
  </si>
  <si>
    <t>UNB-2-05-10-PB</t>
  </si>
  <si>
    <t>UNB-2-10-15-PB</t>
  </si>
  <si>
    <t>UNB-2-15-20-PB</t>
  </si>
  <si>
    <t>UNB-2-20-25-PB</t>
  </si>
  <si>
    <t>UNB-2-25-30-PB</t>
  </si>
  <si>
    <t>UNB-2-30-35-PB</t>
  </si>
  <si>
    <t>UNB-2-35-40-PB</t>
  </si>
  <si>
    <t>UNB-2-40-45-PB</t>
  </si>
  <si>
    <t>UNB-2-45-50-PB</t>
  </si>
  <si>
    <t>UNB-2-50-55-PB</t>
  </si>
  <si>
    <t>UNB-2-60-65-PB</t>
  </si>
  <si>
    <t>All</t>
  </si>
  <si>
    <t>Nb</t>
  </si>
  <si>
    <t>SDb</t>
  </si>
  <si>
    <t>n</t>
  </si>
  <si>
    <t>MDA</t>
  </si>
  <si>
    <t>FB</t>
  </si>
  <si>
    <t>UNB-1-2-FB1</t>
  </si>
  <si>
    <t>UNB-1-2-FB2</t>
  </si>
  <si>
    <t>UNB-1-2-FB3</t>
  </si>
  <si>
    <t>UNB-1-3-FB1</t>
  </si>
  <si>
    <t>UNB-1-3-FB2</t>
  </si>
  <si>
    <t>UNB-1-3-FB3</t>
  </si>
  <si>
    <t>UNB-1-4-FB1</t>
  </si>
  <si>
    <t>UNB-1-4-FB2</t>
  </si>
  <si>
    <t>UNB-1-4-FB3</t>
  </si>
  <si>
    <t>UNB-1-5-FB1</t>
  </si>
  <si>
    <t>UNB-1-5-FB2</t>
  </si>
  <si>
    <t>UNB-1-5-FB3</t>
  </si>
  <si>
    <t>UNB-2-2-FB1</t>
  </si>
  <si>
    <t>UNB-2-2-FB2</t>
  </si>
  <si>
    <t>UNB-2-2-FB3</t>
  </si>
  <si>
    <t>UNB-2-3-FB1</t>
  </si>
  <si>
    <t>UNB-2-3-FB2</t>
  </si>
  <si>
    <t>UNB-2-3-FB3</t>
  </si>
  <si>
    <t>UNB-2-4-FB1</t>
  </si>
  <si>
    <t>UNB-2-4-FB2</t>
  </si>
  <si>
    <t>UNB-2-4-FB3</t>
  </si>
  <si>
    <t>UNB-2-5-FB1</t>
  </si>
  <si>
    <t>UNB-2-5-FB2</t>
  </si>
  <si>
    <t>UNB-2-5-FB3</t>
  </si>
  <si>
    <t>UNB-3-2-FB1</t>
  </si>
  <si>
    <t>UNB-3-2-FB2</t>
  </si>
  <si>
    <t>UNB-3-2-FB3</t>
  </si>
  <si>
    <t>UNB-3-3-FB1</t>
  </si>
  <si>
    <t>UNB-3-3-FB2</t>
  </si>
  <si>
    <t>UNB-3-3-FB3</t>
  </si>
  <si>
    <t>UNB-3-4-FB1</t>
  </si>
  <si>
    <t>UNB-3-4-FB2</t>
  </si>
  <si>
    <t>UNB-3-4-FB3</t>
  </si>
  <si>
    <t>UNB-3-5-FB1</t>
  </si>
  <si>
    <t>UNB-3-5-FB2</t>
  </si>
  <si>
    <t>UNB-3-5-FB3</t>
  </si>
  <si>
    <t>SUB-4-1-PB_S1</t>
  </si>
  <si>
    <t>SUB-4-2-PB_S1</t>
  </si>
  <si>
    <t>SUB-4-3-PB_S1</t>
  </si>
  <si>
    <t>SUB-4-4-PB_S1</t>
  </si>
  <si>
    <t>SUB-4-5-PB_S1</t>
  </si>
  <si>
    <t>SUB-4-7-PB_S1</t>
  </si>
  <si>
    <t>SUB-4-9-PB_S1</t>
  </si>
  <si>
    <t>SUB-4-10-PB_S1</t>
  </si>
  <si>
    <t>SUB-4-11-PB_S1</t>
  </si>
  <si>
    <t>SUB-4-7-PB_S2</t>
  </si>
  <si>
    <t>SUB-4-10-PB_S2</t>
  </si>
  <si>
    <t>SUB-4-9-PB_S2</t>
  </si>
  <si>
    <t>SUB-3-3-PB_S1</t>
  </si>
  <si>
    <t>SUB-3-6-PB_S1</t>
  </si>
  <si>
    <t>SUB-3-7-PB_S1</t>
  </si>
  <si>
    <t>SUB-3-9-PB_S1</t>
  </si>
  <si>
    <t>Summed MDA</t>
  </si>
  <si>
    <t>sqrt(Nb)</t>
  </si>
  <si>
    <t>Count of Suspected Microplastics QA/QC Sample</t>
  </si>
  <si>
    <t>Method Blank</t>
  </si>
  <si>
    <t>Equipment Blank</t>
  </si>
  <si>
    <t>MDA (Equipment Blank)</t>
  </si>
  <si>
    <t>MDA (Method Blank)</t>
  </si>
  <si>
    <t>Subtidal MDA</t>
  </si>
  <si>
    <t>MDA1</t>
  </si>
  <si>
    <t>MDA2</t>
  </si>
  <si>
    <t>MDA1 + MDA2</t>
  </si>
  <si>
    <t>Filter Blank</t>
  </si>
  <si>
    <t>MDA (Filter Blank)</t>
  </si>
  <si>
    <t>Intertidal 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</si>
</sst>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6E0B4"/>
        <bgColor rgb="FFC6E0B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3" borderId="0" xfId="0" applyFont="1" applyFill="1"/>
    <xf numFmtId="164" fontId="1" fillId="3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2" fillId="4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13</xdr:col>
      <xdr:colOff>596900</xdr:colOff>
      <xdr:row>81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970AD-A35C-E644-99EA-38514C131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2400" y="9690100"/>
          <a:ext cx="6388100" cy="579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13</xdr:col>
      <xdr:colOff>596900</xdr:colOff>
      <xdr:row>48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A8D6E-5F08-8CDA-93EE-7E4A18DB4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2400" y="3429000"/>
          <a:ext cx="6388100" cy="579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7EAC-F3A9-1040-A74B-85C46934400A}">
  <sheetPr>
    <outlinePr summaryBelow="0" summaryRight="0"/>
  </sheetPr>
  <dimension ref="A1:K78"/>
  <sheetViews>
    <sheetView topLeftCell="C1" workbookViewId="0">
      <selection activeCell="I41" sqref="I41:K41"/>
    </sheetView>
  </sheetViews>
  <sheetFormatPr baseColWidth="10" defaultColWidth="12.6640625" defaultRowHeight="15.75" customHeight="1" x14ac:dyDescent="0.15"/>
  <cols>
    <col min="2" max="2" width="6.83203125" customWidth="1"/>
    <col min="3" max="3" width="15.1640625" customWidth="1"/>
  </cols>
  <sheetData>
    <row r="1" spans="1:11" ht="15.75" customHeight="1" x14ac:dyDescent="0.15">
      <c r="A1" s="1" t="s">
        <v>0</v>
      </c>
    </row>
    <row r="2" spans="1:11" ht="15.7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47</v>
      </c>
    </row>
    <row r="3" spans="1:11" ht="15.75" customHeight="1" x14ac:dyDescent="0.2">
      <c r="A3" s="2" t="s">
        <v>14</v>
      </c>
      <c r="B3" s="2" t="s">
        <v>10</v>
      </c>
      <c r="C3" s="2" t="s">
        <v>15</v>
      </c>
      <c r="D3" s="2">
        <v>4</v>
      </c>
      <c r="E3" s="2">
        <v>0</v>
      </c>
      <c r="F3" s="2">
        <v>4</v>
      </c>
      <c r="H3" s="4"/>
      <c r="I3" s="5" t="s">
        <v>4</v>
      </c>
      <c r="J3" s="5" t="s">
        <v>5</v>
      </c>
      <c r="K3" s="5" t="s">
        <v>47</v>
      </c>
    </row>
    <row r="4" spans="1:11" ht="15.75" customHeight="1" x14ac:dyDescent="0.2">
      <c r="A4" s="2" t="s">
        <v>14</v>
      </c>
      <c r="B4" s="2" t="s">
        <v>10</v>
      </c>
      <c r="C4" s="2" t="s">
        <v>16</v>
      </c>
      <c r="D4" s="2">
        <v>1</v>
      </c>
      <c r="E4" s="2">
        <v>0</v>
      </c>
      <c r="F4" s="2">
        <v>1</v>
      </c>
      <c r="H4" s="6" t="s">
        <v>48</v>
      </c>
      <c r="I4" s="7">
        <f>AVERAGE(D3:D34)</f>
        <v>8.612903225806452</v>
      </c>
      <c r="J4" s="7">
        <f>AVERAGE(E3:E34)</f>
        <v>0.45161290322580644</v>
      </c>
      <c r="K4" s="7">
        <f>AVERAGE(F3:F34)</f>
        <v>9.064516129032258</v>
      </c>
    </row>
    <row r="5" spans="1:11" ht="15.75" customHeight="1" x14ac:dyDescent="0.2">
      <c r="A5" s="2" t="s">
        <v>14</v>
      </c>
      <c r="B5" s="2" t="s">
        <v>10</v>
      </c>
      <c r="C5" s="2" t="s">
        <v>17</v>
      </c>
      <c r="D5" s="2">
        <v>6</v>
      </c>
      <c r="E5" s="2">
        <v>0</v>
      </c>
      <c r="F5" s="2">
        <v>6</v>
      </c>
      <c r="H5" s="6" t="s">
        <v>49</v>
      </c>
      <c r="I5" s="7">
        <f>STDEV(D3:D34)</f>
        <v>5.6608445739414703</v>
      </c>
      <c r="J5" s="7">
        <f>STDEV(E3:E34)</f>
        <v>1.3124711978406576</v>
      </c>
      <c r="K5" s="7">
        <f>STDEV(F3:F34)</f>
        <v>5.8191378735511892</v>
      </c>
    </row>
    <row r="6" spans="1:11" ht="15.75" customHeight="1" x14ac:dyDescent="0.2">
      <c r="A6" s="2" t="s">
        <v>14</v>
      </c>
      <c r="B6" s="2" t="s">
        <v>10</v>
      </c>
      <c r="C6" s="2" t="s">
        <v>18</v>
      </c>
      <c r="D6" s="2">
        <v>10</v>
      </c>
      <c r="E6" s="2">
        <v>0</v>
      </c>
      <c r="F6" s="2">
        <v>10</v>
      </c>
      <c r="H6" s="4" t="s">
        <v>50</v>
      </c>
      <c r="I6" s="8">
        <f>COUNT(D3:D34)</f>
        <v>31</v>
      </c>
      <c r="J6" s="8">
        <f>COUNT(E3:E34)</f>
        <v>31</v>
      </c>
      <c r="K6" s="8">
        <f>COUNT(F3:F34)</f>
        <v>31</v>
      </c>
    </row>
    <row r="7" spans="1:11" ht="15.75" customHeight="1" x14ac:dyDescent="0.2">
      <c r="A7" s="2" t="s">
        <v>14</v>
      </c>
      <c r="B7" s="2" t="s">
        <v>10</v>
      </c>
      <c r="C7" s="2" t="s">
        <v>19</v>
      </c>
      <c r="D7" s="2">
        <v>12</v>
      </c>
      <c r="E7" s="2">
        <v>1</v>
      </c>
      <c r="F7" s="2">
        <v>13</v>
      </c>
      <c r="H7" s="5" t="s">
        <v>51</v>
      </c>
      <c r="I7" s="9">
        <f t="shared" ref="I7:K7" si="0">I4+3+(3.29*I5*((1+(1/I6))^(1/2)))</f>
        <v>30.535087654640058</v>
      </c>
      <c r="J7" s="9">
        <f t="shared" si="0"/>
        <v>7.8387360151012082</v>
      </c>
      <c r="K7" s="9">
        <f t="shared" si="0"/>
        <v>31.515818601991604</v>
      </c>
    </row>
    <row r="8" spans="1:11" ht="15.75" customHeight="1" x14ac:dyDescent="0.15">
      <c r="A8" s="2" t="s">
        <v>14</v>
      </c>
      <c r="B8" s="2" t="s">
        <v>10</v>
      </c>
      <c r="C8" s="2" t="s">
        <v>20</v>
      </c>
      <c r="D8" s="2">
        <v>19</v>
      </c>
      <c r="E8" s="2">
        <v>0</v>
      </c>
      <c r="F8" s="2">
        <v>19</v>
      </c>
    </row>
    <row r="9" spans="1:11" ht="15.75" customHeight="1" x14ac:dyDescent="0.15">
      <c r="A9" s="2" t="s">
        <v>14</v>
      </c>
      <c r="B9" s="2" t="s">
        <v>10</v>
      </c>
      <c r="C9" s="2" t="s">
        <v>21</v>
      </c>
      <c r="D9" s="2">
        <v>3</v>
      </c>
      <c r="E9" s="2">
        <v>0</v>
      </c>
      <c r="F9" s="2">
        <v>3</v>
      </c>
    </row>
    <row r="10" spans="1:11" ht="15.75" customHeight="1" x14ac:dyDescent="0.15">
      <c r="A10" s="2" t="s">
        <v>14</v>
      </c>
      <c r="B10" s="2" t="s">
        <v>10</v>
      </c>
      <c r="C10" s="2" t="s">
        <v>22</v>
      </c>
      <c r="D10" s="2">
        <v>7</v>
      </c>
      <c r="E10" s="2">
        <v>0</v>
      </c>
      <c r="F10" s="2">
        <v>7</v>
      </c>
    </row>
    <row r="11" spans="1:11" ht="15.75" customHeight="1" x14ac:dyDescent="0.15">
      <c r="A11" s="2" t="s">
        <v>14</v>
      </c>
      <c r="B11" s="2" t="s">
        <v>10</v>
      </c>
      <c r="C11" s="2" t="s">
        <v>23</v>
      </c>
      <c r="D11" s="2">
        <v>3</v>
      </c>
      <c r="E11" s="2">
        <v>0</v>
      </c>
      <c r="F11" s="2">
        <v>3</v>
      </c>
    </row>
    <row r="12" spans="1:11" ht="15.75" customHeight="1" x14ac:dyDescent="0.15">
      <c r="A12" s="2" t="s">
        <v>14</v>
      </c>
      <c r="B12" s="2" t="s">
        <v>10</v>
      </c>
      <c r="C12" s="2" t="s">
        <v>24</v>
      </c>
      <c r="D12" s="2">
        <v>2</v>
      </c>
      <c r="E12" s="2">
        <v>0</v>
      </c>
      <c r="F12" s="2">
        <v>2</v>
      </c>
    </row>
    <row r="13" spans="1:11" ht="15.75" customHeight="1" x14ac:dyDescent="0.15">
      <c r="A13" s="2" t="s">
        <v>14</v>
      </c>
      <c r="B13" s="2" t="s">
        <v>10</v>
      </c>
      <c r="C13" s="2" t="s">
        <v>25</v>
      </c>
      <c r="D13" s="2">
        <v>17</v>
      </c>
      <c r="E13" s="2">
        <v>0</v>
      </c>
      <c r="F13" s="2">
        <v>17</v>
      </c>
    </row>
    <row r="14" spans="1:11" ht="15.75" customHeight="1" x14ac:dyDescent="0.15">
      <c r="A14" s="2" t="s">
        <v>14</v>
      </c>
      <c r="B14" s="2" t="s">
        <v>10</v>
      </c>
      <c r="C14" s="2" t="s">
        <v>26</v>
      </c>
      <c r="D14" s="2">
        <v>11</v>
      </c>
      <c r="E14" s="2">
        <v>0</v>
      </c>
      <c r="F14" s="2">
        <v>11</v>
      </c>
    </row>
    <row r="15" spans="1:11" ht="15.75" customHeight="1" x14ac:dyDescent="0.15">
      <c r="A15" s="2" t="s">
        <v>14</v>
      </c>
      <c r="B15" s="2" t="s">
        <v>10</v>
      </c>
      <c r="C15" s="2" t="s">
        <v>27</v>
      </c>
      <c r="D15" s="2">
        <v>22</v>
      </c>
      <c r="E15" s="2">
        <v>0</v>
      </c>
      <c r="F15" s="2">
        <v>22</v>
      </c>
    </row>
    <row r="16" spans="1:11" ht="15.75" customHeight="1" x14ac:dyDescent="0.15">
      <c r="A16" s="2" t="s">
        <v>14</v>
      </c>
      <c r="B16" s="2" t="s">
        <v>10</v>
      </c>
      <c r="C16" s="2" t="s">
        <v>28</v>
      </c>
      <c r="D16" s="2">
        <v>2</v>
      </c>
      <c r="E16" s="2">
        <v>0</v>
      </c>
      <c r="F16" s="2">
        <v>2</v>
      </c>
    </row>
    <row r="17" spans="1:6" ht="15.75" customHeight="1" x14ac:dyDescent="0.15">
      <c r="A17" s="2" t="s">
        <v>14</v>
      </c>
      <c r="B17" s="2" t="s">
        <v>10</v>
      </c>
      <c r="C17" s="2" t="s">
        <v>29</v>
      </c>
      <c r="D17" s="2">
        <v>10</v>
      </c>
      <c r="E17" s="2">
        <v>1</v>
      </c>
      <c r="F17" s="2">
        <v>11</v>
      </c>
    </row>
    <row r="18" spans="1:6" ht="15.75" customHeight="1" x14ac:dyDescent="0.15">
      <c r="A18" s="2" t="s">
        <v>14</v>
      </c>
      <c r="B18" s="2" t="s">
        <v>10</v>
      </c>
      <c r="C18" s="2" t="s">
        <v>30</v>
      </c>
      <c r="D18" s="2">
        <v>9</v>
      </c>
      <c r="E18" s="2">
        <v>0</v>
      </c>
      <c r="F18" s="2">
        <v>9</v>
      </c>
    </row>
    <row r="19" spans="1:6" ht="15.75" customHeight="1" x14ac:dyDescent="0.15">
      <c r="A19" s="2" t="s">
        <v>14</v>
      </c>
      <c r="B19" s="2" t="s">
        <v>10</v>
      </c>
      <c r="C19" s="2" t="s">
        <v>31</v>
      </c>
      <c r="D19" s="2">
        <v>4</v>
      </c>
      <c r="E19" s="2">
        <v>0</v>
      </c>
      <c r="F19" s="2">
        <v>4</v>
      </c>
    </row>
    <row r="20" spans="1:6" ht="15.75" customHeight="1" x14ac:dyDescent="0.15">
      <c r="A20" s="2" t="s">
        <v>14</v>
      </c>
      <c r="B20" s="2" t="s">
        <v>10</v>
      </c>
      <c r="C20" s="2" t="s">
        <v>32</v>
      </c>
      <c r="D20" s="2">
        <v>6</v>
      </c>
      <c r="E20" s="2">
        <v>0</v>
      </c>
      <c r="F20" s="2">
        <v>6</v>
      </c>
    </row>
    <row r="21" spans="1:6" ht="15.75" customHeight="1" x14ac:dyDescent="0.15">
      <c r="A21" s="2" t="s">
        <v>14</v>
      </c>
      <c r="B21" s="2" t="s">
        <v>10</v>
      </c>
      <c r="C21" s="2" t="s">
        <v>33</v>
      </c>
      <c r="D21" s="2">
        <v>4</v>
      </c>
      <c r="E21" s="2">
        <v>0</v>
      </c>
      <c r="F21" s="2">
        <v>4</v>
      </c>
    </row>
    <row r="22" spans="1:6" ht="15.75" customHeight="1" x14ac:dyDescent="0.15">
      <c r="A22" s="2" t="s">
        <v>14</v>
      </c>
      <c r="B22" s="2" t="s">
        <v>10</v>
      </c>
      <c r="C22" s="2" t="s">
        <v>34</v>
      </c>
      <c r="D22" s="2">
        <v>2</v>
      </c>
      <c r="E22" s="2">
        <v>0</v>
      </c>
      <c r="F22" s="2">
        <v>2</v>
      </c>
    </row>
    <row r="23" spans="1:6" ht="15.75" customHeight="1" x14ac:dyDescent="0.15">
      <c r="A23" s="2" t="s">
        <v>14</v>
      </c>
      <c r="B23" s="2" t="s">
        <v>10</v>
      </c>
      <c r="C23" s="2" t="s">
        <v>35</v>
      </c>
      <c r="D23" s="2">
        <v>12</v>
      </c>
      <c r="E23" s="2">
        <v>4</v>
      </c>
      <c r="F23" s="2">
        <v>16</v>
      </c>
    </row>
    <row r="24" spans="1:6" ht="15.75" customHeight="1" x14ac:dyDescent="0.15">
      <c r="A24" s="2" t="s">
        <v>14</v>
      </c>
      <c r="B24" s="2" t="s">
        <v>10</v>
      </c>
      <c r="C24" s="2" t="s">
        <v>36</v>
      </c>
      <c r="D24" s="2">
        <v>13</v>
      </c>
      <c r="E24" s="2">
        <v>0</v>
      </c>
      <c r="F24" s="2">
        <v>13</v>
      </c>
    </row>
    <row r="25" spans="1:6" ht="15.75" customHeight="1" x14ac:dyDescent="0.15">
      <c r="A25" s="2" t="s">
        <v>14</v>
      </c>
      <c r="B25" s="2" t="s">
        <v>10</v>
      </c>
      <c r="C25" s="2" t="s">
        <v>37</v>
      </c>
      <c r="D25" s="2">
        <v>8</v>
      </c>
      <c r="E25" s="2">
        <v>2</v>
      </c>
      <c r="F25" s="2">
        <v>10</v>
      </c>
    </row>
    <row r="26" spans="1:6" ht="15.75" customHeight="1" x14ac:dyDescent="0.15">
      <c r="A26" s="2" t="s">
        <v>14</v>
      </c>
      <c r="B26" s="2" t="s">
        <v>10</v>
      </c>
      <c r="C26" s="2" t="s">
        <v>38</v>
      </c>
      <c r="D26" s="2">
        <v>11</v>
      </c>
      <c r="E26" s="2">
        <v>0</v>
      </c>
      <c r="F26" s="2">
        <v>11</v>
      </c>
    </row>
    <row r="27" spans="1:6" ht="15.75" customHeight="1" x14ac:dyDescent="0.15">
      <c r="A27" s="2" t="s">
        <v>14</v>
      </c>
      <c r="B27" s="2" t="s">
        <v>10</v>
      </c>
      <c r="C27" s="2" t="s">
        <v>39</v>
      </c>
      <c r="D27" s="2">
        <v>6</v>
      </c>
      <c r="E27" s="2">
        <v>6</v>
      </c>
      <c r="F27" s="2">
        <v>12</v>
      </c>
    </row>
    <row r="28" spans="1:6" ht="15.75" customHeight="1" x14ac:dyDescent="0.15">
      <c r="A28" s="2" t="s">
        <v>14</v>
      </c>
      <c r="B28" s="2" t="s">
        <v>10</v>
      </c>
      <c r="C28" s="2" t="s">
        <v>40</v>
      </c>
      <c r="D28" s="3"/>
      <c r="E28" s="3"/>
      <c r="F28" s="3"/>
    </row>
    <row r="29" spans="1:6" ht="15.75" customHeight="1" x14ac:dyDescent="0.15">
      <c r="A29" s="2" t="s">
        <v>14</v>
      </c>
      <c r="B29" s="2" t="s">
        <v>10</v>
      </c>
      <c r="C29" s="2" t="s">
        <v>41</v>
      </c>
      <c r="D29" s="2">
        <v>21</v>
      </c>
      <c r="E29" s="2">
        <v>0</v>
      </c>
      <c r="F29" s="2">
        <v>21</v>
      </c>
    </row>
    <row r="30" spans="1:6" ht="15.75" customHeight="1" x14ac:dyDescent="0.15">
      <c r="A30" s="2" t="s">
        <v>14</v>
      </c>
      <c r="B30" s="2" t="s">
        <v>10</v>
      </c>
      <c r="C30" s="2" t="s">
        <v>42</v>
      </c>
      <c r="D30" s="2">
        <v>11</v>
      </c>
      <c r="E30" s="2">
        <v>0</v>
      </c>
      <c r="F30" s="2">
        <v>11</v>
      </c>
    </row>
    <row r="31" spans="1:6" ht="15.75" customHeight="1" x14ac:dyDescent="0.15">
      <c r="A31" s="2" t="s">
        <v>14</v>
      </c>
      <c r="B31" s="2" t="s">
        <v>10</v>
      </c>
      <c r="C31" s="2" t="s">
        <v>43</v>
      </c>
      <c r="D31" s="2">
        <v>5</v>
      </c>
      <c r="E31" s="2">
        <v>0</v>
      </c>
      <c r="F31" s="2">
        <v>5</v>
      </c>
    </row>
    <row r="32" spans="1:6" ht="15.75" customHeight="1" x14ac:dyDescent="0.15">
      <c r="A32" s="2" t="s">
        <v>14</v>
      </c>
      <c r="B32" s="2" t="s">
        <v>10</v>
      </c>
      <c r="C32" s="2" t="s">
        <v>44</v>
      </c>
      <c r="D32" s="2">
        <v>4</v>
      </c>
      <c r="E32" s="2">
        <v>0</v>
      </c>
      <c r="F32" s="2">
        <v>4</v>
      </c>
    </row>
    <row r="33" spans="1:11" ht="15.75" customHeight="1" x14ac:dyDescent="0.15">
      <c r="A33" s="2" t="s">
        <v>14</v>
      </c>
      <c r="B33" s="2" t="s">
        <v>10</v>
      </c>
      <c r="C33" s="2" t="s">
        <v>45</v>
      </c>
      <c r="D33" s="2">
        <v>12</v>
      </c>
      <c r="E33" s="2">
        <v>0</v>
      </c>
      <c r="F33" s="2">
        <v>12</v>
      </c>
    </row>
    <row r="34" spans="1:11" ht="15.75" customHeight="1" x14ac:dyDescent="0.15">
      <c r="A34" s="2" t="s">
        <v>14</v>
      </c>
      <c r="B34" s="2" t="s">
        <v>10</v>
      </c>
      <c r="C34" s="2" t="s">
        <v>46</v>
      </c>
      <c r="D34" s="2">
        <v>10</v>
      </c>
      <c r="E34" s="2">
        <v>0</v>
      </c>
      <c r="F34" s="2">
        <v>10</v>
      </c>
    </row>
    <row r="35" spans="1:11" ht="13" x14ac:dyDescent="0.15"/>
    <row r="36" spans="1:11" ht="15.75" customHeight="1" x14ac:dyDescent="0.15">
      <c r="A36" s="2"/>
      <c r="B36" s="2"/>
      <c r="C36" s="2"/>
      <c r="D36" s="2"/>
      <c r="E36" s="2"/>
      <c r="F36" s="2"/>
    </row>
    <row r="37" spans="1:11" ht="15.75" customHeight="1" x14ac:dyDescent="0.2">
      <c r="A37" s="2" t="s">
        <v>14</v>
      </c>
      <c r="B37" s="2" t="s">
        <v>52</v>
      </c>
      <c r="C37" s="2" t="s">
        <v>53</v>
      </c>
      <c r="D37" s="2">
        <v>7</v>
      </c>
      <c r="E37" s="2">
        <v>1</v>
      </c>
      <c r="F37" s="2">
        <v>8</v>
      </c>
      <c r="H37" s="4"/>
      <c r="I37" s="5" t="s">
        <v>4</v>
      </c>
      <c r="J37" s="5" t="s">
        <v>5</v>
      </c>
      <c r="K37" s="5" t="s">
        <v>47</v>
      </c>
    </row>
    <row r="38" spans="1:11" ht="15.75" customHeight="1" x14ac:dyDescent="0.2">
      <c r="A38" s="2" t="s">
        <v>14</v>
      </c>
      <c r="B38" s="2" t="s">
        <v>52</v>
      </c>
      <c r="C38" s="2" t="s">
        <v>54</v>
      </c>
      <c r="D38" s="2">
        <v>7</v>
      </c>
      <c r="E38" s="2">
        <v>0</v>
      </c>
      <c r="F38" s="2">
        <v>7</v>
      </c>
      <c r="H38" s="6" t="s">
        <v>48</v>
      </c>
      <c r="I38" s="7">
        <f>AVERAGE(D37:D72)</f>
        <v>4.1388888888888893</v>
      </c>
      <c r="J38" s="7">
        <f t="shared" ref="J38:K38" si="1">AVERAGE(E37:E72)</f>
        <v>0.16666666666666666</v>
      </c>
      <c r="K38" s="7">
        <f t="shared" si="1"/>
        <v>4.3055555555555554</v>
      </c>
    </row>
    <row r="39" spans="1:11" ht="15.75" customHeight="1" x14ac:dyDescent="0.2">
      <c r="A39" s="2" t="s">
        <v>14</v>
      </c>
      <c r="B39" s="2" t="s">
        <v>52</v>
      </c>
      <c r="C39" s="2" t="s">
        <v>55</v>
      </c>
      <c r="D39" s="2">
        <v>7</v>
      </c>
      <c r="E39" s="2">
        <v>0</v>
      </c>
      <c r="F39" s="2">
        <v>7</v>
      </c>
      <c r="H39" s="6" t="s">
        <v>49</v>
      </c>
      <c r="I39" s="7">
        <f>STDEV(D37:D72)</f>
        <v>3.1273245322733505</v>
      </c>
      <c r="J39" s="7">
        <f t="shared" ref="J39:K39" si="2">STDEV(E37:E72)</f>
        <v>0.3779644730092272</v>
      </c>
      <c r="K39" s="7">
        <f t="shared" si="2"/>
        <v>3.240982606242782</v>
      </c>
    </row>
    <row r="40" spans="1:11" ht="15.75" customHeight="1" x14ac:dyDescent="0.2">
      <c r="A40" s="2" t="s">
        <v>14</v>
      </c>
      <c r="B40" s="2" t="s">
        <v>52</v>
      </c>
      <c r="C40" s="2" t="s">
        <v>56</v>
      </c>
      <c r="D40" s="2">
        <v>5</v>
      </c>
      <c r="E40" s="2">
        <v>1</v>
      </c>
      <c r="F40" s="2">
        <v>6</v>
      </c>
      <c r="H40" s="4" t="s">
        <v>50</v>
      </c>
      <c r="I40" s="8">
        <f>COUNT(D37:D72)</f>
        <v>36</v>
      </c>
      <c r="J40" s="8">
        <f t="shared" ref="J40:K40" si="3">COUNT(E37:E72)</f>
        <v>36</v>
      </c>
      <c r="K40" s="8">
        <f t="shared" si="3"/>
        <v>36</v>
      </c>
    </row>
    <row r="41" spans="1:11" ht="15.75" customHeight="1" x14ac:dyDescent="0.2">
      <c r="A41" s="2" t="s">
        <v>14</v>
      </c>
      <c r="B41" s="2" t="s">
        <v>52</v>
      </c>
      <c r="C41" s="2" t="s">
        <v>57</v>
      </c>
      <c r="D41" s="2">
        <v>5</v>
      </c>
      <c r="E41" s="2">
        <v>1</v>
      </c>
      <c r="F41" s="2">
        <v>6</v>
      </c>
      <c r="H41" s="5" t="s">
        <v>51</v>
      </c>
      <c r="I41" s="9">
        <f t="shared" ref="I41:K41" si="4">I38+3+(3.29*I39*((1+(1/I40))^(1/2)))</f>
        <v>17.569709134827672</v>
      </c>
      <c r="J41" s="9">
        <f t="shared" si="4"/>
        <v>4.4273223602554346</v>
      </c>
      <c r="K41" s="9">
        <f t="shared" si="4"/>
        <v>18.115468833522243</v>
      </c>
    </row>
    <row r="42" spans="1:11" ht="15.75" customHeight="1" x14ac:dyDescent="0.15">
      <c r="A42" s="2" t="s">
        <v>14</v>
      </c>
      <c r="B42" s="2" t="s">
        <v>52</v>
      </c>
      <c r="C42" s="2" t="s">
        <v>58</v>
      </c>
      <c r="D42" s="2">
        <v>5</v>
      </c>
      <c r="E42" s="2">
        <v>0</v>
      </c>
      <c r="F42" s="2">
        <v>5</v>
      </c>
    </row>
    <row r="43" spans="1:11" ht="15.75" customHeight="1" x14ac:dyDescent="0.15">
      <c r="A43" s="2" t="s">
        <v>14</v>
      </c>
      <c r="B43" s="2" t="s">
        <v>52</v>
      </c>
      <c r="C43" s="2" t="s">
        <v>59</v>
      </c>
      <c r="D43" s="2">
        <v>2</v>
      </c>
      <c r="E43" s="2">
        <v>0</v>
      </c>
      <c r="F43" s="2">
        <v>2</v>
      </c>
    </row>
    <row r="44" spans="1:11" ht="15.75" customHeight="1" x14ac:dyDescent="0.15">
      <c r="A44" s="2" t="s">
        <v>14</v>
      </c>
      <c r="B44" s="2" t="s">
        <v>52</v>
      </c>
      <c r="C44" s="2" t="s">
        <v>60</v>
      </c>
      <c r="D44" s="2">
        <v>4</v>
      </c>
      <c r="E44" s="2">
        <v>0</v>
      </c>
      <c r="F44" s="2">
        <v>4</v>
      </c>
      <c r="H44" s="13" t="s">
        <v>105</v>
      </c>
      <c r="I44" s="14">
        <f>I7+I41</f>
        <v>48.104796789467727</v>
      </c>
      <c r="J44" s="14">
        <f t="shared" ref="J44:K44" si="5">J7+J41</f>
        <v>12.266058375356643</v>
      </c>
      <c r="K44" s="14">
        <f t="shared" si="5"/>
        <v>49.631287435513848</v>
      </c>
    </row>
    <row r="45" spans="1:11" ht="15.75" customHeight="1" x14ac:dyDescent="0.15">
      <c r="A45" s="2" t="s">
        <v>14</v>
      </c>
      <c r="B45" s="2" t="s">
        <v>52</v>
      </c>
      <c r="C45" s="2" t="s">
        <v>61</v>
      </c>
      <c r="D45" s="2">
        <v>7</v>
      </c>
      <c r="E45" s="2">
        <v>0</v>
      </c>
      <c r="F45" s="2">
        <v>7</v>
      </c>
    </row>
    <row r="46" spans="1:11" ht="15.75" customHeight="1" x14ac:dyDescent="0.15">
      <c r="A46" s="2" t="s">
        <v>14</v>
      </c>
      <c r="B46" s="2" t="s">
        <v>52</v>
      </c>
      <c r="C46" s="2" t="s">
        <v>62</v>
      </c>
      <c r="D46" s="2">
        <v>1</v>
      </c>
      <c r="E46" s="2">
        <v>0</v>
      </c>
      <c r="F46" s="2">
        <v>1</v>
      </c>
    </row>
    <row r="47" spans="1:11" ht="15.75" customHeight="1" x14ac:dyDescent="0.15">
      <c r="A47" s="2" t="s">
        <v>14</v>
      </c>
      <c r="B47" s="2" t="s">
        <v>52</v>
      </c>
      <c r="C47" s="2" t="s">
        <v>63</v>
      </c>
      <c r="D47" s="2">
        <v>9</v>
      </c>
      <c r="E47" s="2">
        <v>1</v>
      </c>
      <c r="F47" s="2">
        <v>10</v>
      </c>
    </row>
    <row r="48" spans="1:11" ht="15.75" customHeight="1" x14ac:dyDescent="0.15">
      <c r="A48" s="2" t="s">
        <v>14</v>
      </c>
      <c r="B48" s="2" t="s">
        <v>52</v>
      </c>
      <c r="C48" s="2" t="s">
        <v>64</v>
      </c>
      <c r="D48" s="2">
        <v>17</v>
      </c>
      <c r="E48" s="2">
        <v>0</v>
      </c>
      <c r="F48" s="2">
        <v>17</v>
      </c>
    </row>
    <row r="49" spans="1:6" ht="15.75" customHeight="1" x14ac:dyDescent="0.15">
      <c r="A49" s="2" t="s">
        <v>14</v>
      </c>
      <c r="B49" s="2" t="s">
        <v>52</v>
      </c>
      <c r="C49" s="2" t="s">
        <v>65</v>
      </c>
      <c r="D49" s="2">
        <v>3</v>
      </c>
      <c r="E49" s="2">
        <v>0</v>
      </c>
      <c r="F49" s="2">
        <v>3</v>
      </c>
    </row>
    <row r="50" spans="1:6" ht="15.75" customHeight="1" x14ac:dyDescent="0.15">
      <c r="A50" s="2" t="s">
        <v>14</v>
      </c>
      <c r="B50" s="2" t="s">
        <v>52</v>
      </c>
      <c r="C50" s="2" t="s">
        <v>66</v>
      </c>
      <c r="D50" s="2">
        <v>7</v>
      </c>
      <c r="E50" s="2">
        <v>0</v>
      </c>
      <c r="F50" s="2">
        <v>7</v>
      </c>
    </row>
    <row r="51" spans="1:6" ht="15.75" customHeight="1" x14ac:dyDescent="0.15">
      <c r="A51" s="2" t="s">
        <v>14</v>
      </c>
      <c r="B51" s="2" t="s">
        <v>52</v>
      </c>
      <c r="C51" s="2" t="s">
        <v>67</v>
      </c>
      <c r="D51" s="2">
        <v>3</v>
      </c>
      <c r="E51" s="2">
        <v>0</v>
      </c>
      <c r="F51" s="2">
        <v>3</v>
      </c>
    </row>
    <row r="52" spans="1:6" ht="15.75" customHeight="1" x14ac:dyDescent="0.15">
      <c r="A52" s="2" t="s">
        <v>14</v>
      </c>
      <c r="B52" s="2" t="s">
        <v>52</v>
      </c>
      <c r="C52" s="2" t="s">
        <v>68</v>
      </c>
      <c r="D52" s="2">
        <v>3</v>
      </c>
      <c r="E52" s="2">
        <v>0</v>
      </c>
      <c r="F52" s="2">
        <v>3</v>
      </c>
    </row>
    <row r="53" spans="1:6" ht="15.75" customHeight="1" x14ac:dyDescent="0.15">
      <c r="A53" s="2" t="s">
        <v>14</v>
      </c>
      <c r="B53" s="2" t="s">
        <v>52</v>
      </c>
      <c r="C53" s="2" t="s">
        <v>69</v>
      </c>
      <c r="D53" s="2">
        <v>2</v>
      </c>
      <c r="E53" s="2">
        <v>0</v>
      </c>
      <c r="F53" s="2">
        <v>2</v>
      </c>
    </row>
    <row r="54" spans="1:6" ht="15.75" customHeight="1" x14ac:dyDescent="0.15">
      <c r="A54" s="2" t="s">
        <v>14</v>
      </c>
      <c r="B54" s="2" t="s">
        <v>52</v>
      </c>
      <c r="C54" s="2" t="s">
        <v>70</v>
      </c>
      <c r="D54" s="2">
        <v>2</v>
      </c>
      <c r="E54" s="2">
        <v>0</v>
      </c>
      <c r="F54" s="2">
        <v>2</v>
      </c>
    </row>
    <row r="55" spans="1:6" ht="15.75" customHeight="1" x14ac:dyDescent="0.15">
      <c r="A55" s="2" t="s">
        <v>14</v>
      </c>
      <c r="B55" s="2" t="s">
        <v>52</v>
      </c>
      <c r="C55" s="2" t="s">
        <v>71</v>
      </c>
      <c r="D55" s="2">
        <v>1</v>
      </c>
      <c r="E55" s="2">
        <v>0</v>
      </c>
      <c r="F55" s="2">
        <v>1</v>
      </c>
    </row>
    <row r="56" spans="1:6" ht="15.75" customHeight="1" x14ac:dyDescent="0.15">
      <c r="A56" s="2" t="s">
        <v>14</v>
      </c>
      <c r="B56" s="2" t="s">
        <v>52</v>
      </c>
      <c r="C56" s="2" t="s">
        <v>72</v>
      </c>
      <c r="D56" s="2">
        <v>2</v>
      </c>
      <c r="E56" s="2">
        <v>0</v>
      </c>
      <c r="F56" s="2">
        <v>2</v>
      </c>
    </row>
    <row r="57" spans="1:6" ht="15.75" customHeight="1" x14ac:dyDescent="0.15">
      <c r="A57" s="2" t="s">
        <v>14</v>
      </c>
      <c r="B57" s="2" t="s">
        <v>52</v>
      </c>
      <c r="C57" s="2" t="s">
        <v>73</v>
      </c>
      <c r="D57" s="2">
        <v>3</v>
      </c>
      <c r="E57" s="2">
        <v>0</v>
      </c>
      <c r="F57" s="2">
        <v>3</v>
      </c>
    </row>
    <row r="58" spans="1:6" ht="15.75" customHeight="1" x14ac:dyDescent="0.15">
      <c r="A58" s="2" t="s">
        <v>14</v>
      </c>
      <c r="B58" s="2" t="s">
        <v>52</v>
      </c>
      <c r="C58" s="2" t="s">
        <v>74</v>
      </c>
      <c r="D58" s="2">
        <v>1</v>
      </c>
      <c r="E58" s="2">
        <v>0</v>
      </c>
      <c r="F58" s="2">
        <v>1</v>
      </c>
    </row>
    <row r="59" spans="1:6" ht="15.75" customHeight="1" x14ac:dyDescent="0.15">
      <c r="A59" s="2" t="s">
        <v>14</v>
      </c>
      <c r="B59" s="2" t="s">
        <v>52</v>
      </c>
      <c r="C59" s="2" t="s">
        <v>75</v>
      </c>
      <c r="D59" s="2">
        <v>2</v>
      </c>
      <c r="E59" s="2">
        <v>0</v>
      </c>
      <c r="F59" s="2">
        <v>2</v>
      </c>
    </row>
    <row r="60" spans="1:6" ht="15.75" customHeight="1" x14ac:dyDescent="0.15">
      <c r="A60" s="2" t="s">
        <v>14</v>
      </c>
      <c r="B60" s="2" t="s">
        <v>52</v>
      </c>
      <c r="C60" s="2" t="s">
        <v>76</v>
      </c>
      <c r="D60" s="2">
        <v>4</v>
      </c>
      <c r="E60" s="2">
        <v>0</v>
      </c>
      <c r="F60" s="2">
        <v>4</v>
      </c>
    </row>
    <row r="61" spans="1:6" ht="15.75" customHeight="1" x14ac:dyDescent="0.15">
      <c r="A61" s="2" t="s">
        <v>14</v>
      </c>
      <c r="B61" s="2" t="s">
        <v>52</v>
      </c>
      <c r="C61" s="2" t="s">
        <v>77</v>
      </c>
      <c r="D61" s="2">
        <v>5</v>
      </c>
      <c r="E61" s="2">
        <v>0</v>
      </c>
      <c r="F61" s="2">
        <v>5</v>
      </c>
    </row>
    <row r="62" spans="1:6" ht="15.75" customHeight="1" x14ac:dyDescent="0.15">
      <c r="A62" s="2" t="s">
        <v>14</v>
      </c>
      <c r="B62" s="2" t="s">
        <v>52</v>
      </c>
      <c r="C62" s="2" t="s">
        <v>78</v>
      </c>
      <c r="D62" s="2">
        <v>7</v>
      </c>
      <c r="E62" s="2">
        <v>1</v>
      </c>
      <c r="F62" s="2">
        <v>8</v>
      </c>
    </row>
    <row r="63" spans="1:6" ht="15.75" customHeight="1" x14ac:dyDescent="0.15">
      <c r="A63" s="2" t="s">
        <v>14</v>
      </c>
      <c r="B63" s="2" t="s">
        <v>52</v>
      </c>
      <c r="C63" s="2" t="s">
        <v>79</v>
      </c>
      <c r="D63" s="2">
        <v>2</v>
      </c>
      <c r="E63" s="2">
        <v>1</v>
      </c>
      <c r="F63" s="2">
        <v>3</v>
      </c>
    </row>
    <row r="64" spans="1:6" ht="15.75" customHeight="1" x14ac:dyDescent="0.15">
      <c r="A64" s="2" t="s">
        <v>14</v>
      </c>
      <c r="B64" s="2" t="s">
        <v>52</v>
      </c>
      <c r="C64" s="2" t="s">
        <v>80</v>
      </c>
      <c r="D64" s="2">
        <v>2</v>
      </c>
      <c r="E64" s="2">
        <v>0</v>
      </c>
      <c r="F64" s="2">
        <v>2</v>
      </c>
    </row>
    <row r="65" spans="1:6" ht="15.75" customHeight="1" x14ac:dyDescent="0.15">
      <c r="A65" s="2" t="s">
        <v>14</v>
      </c>
      <c r="B65" s="2" t="s">
        <v>52</v>
      </c>
      <c r="C65" s="2" t="s">
        <v>81</v>
      </c>
      <c r="D65" s="2">
        <v>4</v>
      </c>
      <c r="E65" s="2">
        <v>0</v>
      </c>
      <c r="F65" s="2">
        <v>4</v>
      </c>
    </row>
    <row r="66" spans="1:6" ht="15.75" customHeight="1" x14ac:dyDescent="0.15">
      <c r="A66" s="2" t="s">
        <v>14</v>
      </c>
      <c r="B66" s="2" t="s">
        <v>52</v>
      </c>
      <c r="C66" s="2" t="s">
        <v>82</v>
      </c>
      <c r="D66" s="2">
        <v>2</v>
      </c>
      <c r="E66" s="2">
        <v>0</v>
      </c>
      <c r="F66" s="2">
        <v>2</v>
      </c>
    </row>
    <row r="67" spans="1:6" ht="15.75" customHeight="1" x14ac:dyDescent="0.15">
      <c r="A67" s="2" t="s">
        <v>14</v>
      </c>
      <c r="B67" s="2" t="s">
        <v>52</v>
      </c>
      <c r="C67" s="2" t="s">
        <v>83</v>
      </c>
      <c r="D67" s="2">
        <v>5</v>
      </c>
      <c r="E67" s="2">
        <v>0</v>
      </c>
      <c r="F67" s="2">
        <v>5</v>
      </c>
    </row>
    <row r="68" spans="1:6" ht="15.75" customHeight="1" x14ac:dyDescent="0.15">
      <c r="A68" s="2" t="s">
        <v>14</v>
      </c>
      <c r="B68" s="2" t="s">
        <v>52</v>
      </c>
      <c r="C68" s="2" t="s">
        <v>84</v>
      </c>
      <c r="D68" s="2">
        <v>6</v>
      </c>
      <c r="E68" s="2">
        <v>0</v>
      </c>
      <c r="F68" s="2">
        <v>6</v>
      </c>
    </row>
    <row r="69" spans="1:6" ht="15.75" customHeight="1" x14ac:dyDescent="0.15">
      <c r="A69" s="2" t="s">
        <v>14</v>
      </c>
      <c r="B69" s="2" t="s">
        <v>52</v>
      </c>
      <c r="C69" s="2" t="s">
        <v>85</v>
      </c>
      <c r="D69" s="2">
        <v>3</v>
      </c>
      <c r="E69" s="2">
        <v>0</v>
      </c>
      <c r="F69" s="2">
        <v>3</v>
      </c>
    </row>
    <row r="70" spans="1:6" ht="15.75" customHeight="1" x14ac:dyDescent="0.15">
      <c r="A70" s="2" t="s">
        <v>14</v>
      </c>
      <c r="B70" s="2" t="s">
        <v>52</v>
      </c>
      <c r="C70" s="2" t="s">
        <v>86</v>
      </c>
      <c r="D70" s="2">
        <v>2</v>
      </c>
      <c r="E70" s="2">
        <v>0</v>
      </c>
      <c r="F70" s="2">
        <v>2</v>
      </c>
    </row>
    <row r="71" spans="1:6" ht="15.75" customHeight="1" x14ac:dyDescent="0.15">
      <c r="A71" s="2" t="s">
        <v>14</v>
      </c>
      <c r="B71" s="2" t="s">
        <v>52</v>
      </c>
      <c r="C71" s="2" t="s">
        <v>87</v>
      </c>
      <c r="D71" s="2">
        <v>1</v>
      </c>
      <c r="E71" s="2">
        <v>0</v>
      </c>
      <c r="F71" s="2">
        <v>1</v>
      </c>
    </row>
    <row r="72" spans="1:6" ht="15.75" customHeight="1" x14ac:dyDescent="0.15">
      <c r="A72" s="2" t="s">
        <v>14</v>
      </c>
      <c r="B72" s="2" t="s">
        <v>52</v>
      </c>
      <c r="C72" s="2" t="s">
        <v>88</v>
      </c>
      <c r="D72" s="2">
        <v>1</v>
      </c>
      <c r="E72" s="2">
        <v>0</v>
      </c>
      <c r="F72" s="2">
        <v>1</v>
      </c>
    </row>
    <row r="74" spans="1:6" ht="15.75" customHeight="1" x14ac:dyDescent="0.2">
      <c r="C74" s="4"/>
      <c r="D74" s="5" t="s">
        <v>4</v>
      </c>
      <c r="E74" s="5" t="s">
        <v>5</v>
      </c>
      <c r="F74" s="5" t="s">
        <v>47</v>
      </c>
    </row>
    <row r="75" spans="1:6" ht="15.75" customHeight="1" x14ac:dyDescent="0.2">
      <c r="C75" s="6" t="s">
        <v>48</v>
      </c>
      <c r="D75" s="7">
        <f>AVERAGE(D3:D72)</f>
        <v>6.2089552238805972</v>
      </c>
      <c r="E75" s="7">
        <f t="shared" ref="E75:F75" si="6">AVERAGE(E3:E72)</f>
        <v>0.29850746268656714</v>
      </c>
      <c r="F75" s="7">
        <f t="shared" si="6"/>
        <v>6.5074626865671643</v>
      </c>
    </row>
    <row r="76" spans="1:6" ht="15.75" customHeight="1" x14ac:dyDescent="0.2">
      <c r="C76" s="6" t="s">
        <v>49</v>
      </c>
      <c r="D76" s="7">
        <f>STDEV(D3:D72)</f>
        <v>4.9803775974434146</v>
      </c>
      <c r="E76" s="7">
        <f t="shared" ref="E76:F76" si="7">STDEV(E3:E72)</f>
        <v>0.93767806992712177</v>
      </c>
      <c r="F76" s="7">
        <f t="shared" si="7"/>
        <v>5.1650724842470508</v>
      </c>
    </row>
    <row r="77" spans="1:6" ht="15.75" customHeight="1" x14ac:dyDescent="0.2">
      <c r="C77" s="4" t="s">
        <v>50</v>
      </c>
      <c r="D77" s="8">
        <f>COUNT(D3:D72)</f>
        <v>67</v>
      </c>
      <c r="E77" s="8">
        <f t="shared" ref="E77:F77" si="8">COUNT(E3:E72)</f>
        <v>67</v>
      </c>
      <c r="F77" s="8">
        <f t="shared" si="8"/>
        <v>67</v>
      </c>
    </row>
    <row r="78" spans="1:6" ht="15.75" customHeight="1" x14ac:dyDescent="0.2">
      <c r="C78" s="5" t="s">
        <v>51</v>
      </c>
      <c r="D78" s="9">
        <f>D75+3+(3.29*D76*((1+(1/D77))^(1/2)))</f>
        <v>25.716224046631986</v>
      </c>
      <c r="E78" s="9">
        <f>E75+3+(3.29*E76*((1+(1/E77))^(1/2)))</f>
        <v>6.4064051404512572</v>
      </c>
      <c r="F78" s="9">
        <f>F75+3+(3.29*F76*((1+(1/F77))^(1/2)))</f>
        <v>26.626895564554104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"/>
  <sheetViews>
    <sheetView topLeftCell="C11" workbookViewId="0">
      <selection activeCell="F48" sqref="F48"/>
    </sheetView>
  </sheetViews>
  <sheetFormatPr baseColWidth="10" defaultColWidth="12.6640625" defaultRowHeight="15.75" customHeight="1" x14ac:dyDescent="0.15"/>
  <cols>
    <col min="2" max="2" width="6.83203125" customWidth="1"/>
    <col min="3" max="3" width="15.1640625" customWidth="1"/>
  </cols>
  <sheetData>
    <row r="1" spans="1:11" ht="15.75" customHeight="1" x14ac:dyDescent="0.15">
      <c r="A1" s="1" t="s">
        <v>0</v>
      </c>
    </row>
    <row r="2" spans="1:11" ht="15.7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s="4"/>
      <c r="I2" s="5" t="s">
        <v>4</v>
      </c>
      <c r="J2" s="5" t="s">
        <v>5</v>
      </c>
      <c r="K2" s="5" t="s">
        <v>47</v>
      </c>
    </row>
    <row r="3" spans="1:11" ht="15.75" customHeight="1" x14ac:dyDescent="0.2">
      <c r="A3" s="2" t="s">
        <v>7</v>
      </c>
      <c r="B3" s="2" t="s">
        <v>8</v>
      </c>
      <c r="C3" s="2" t="s">
        <v>9</v>
      </c>
      <c r="D3" s="2">
        <v>4</v>
      </c>
      <c r="E3" s="2">
        <v>1</v>
      </c>
      <c r="F3" s="2">
        <v>5</v>
      </c>
      <c r="H3" s="6" t="s">
        <v>48</v>
      </c>
      <c r="I3" s="7">
        <f>AVERAGE(D3:D5)</f>
        <v>4</v>
      </c>
      <c r="J3" s="7">
        <f t="shared" ref="J3:K3" si="0">AVERAGE(E3:E5)</f>
        <v>1</v>
      </c>
      <c r="K3" s="7">
        <f t="shared" si="0"/>
        <v>5</v>
      </c>
    </row>
    <row r="4" spans="1:11" ht="15.75" customHeight="1" x14ac:dyDescent="0.2">
      <c r="A4" s="12"/>
      <c r="B4" s="12"/>
      <c r="C4" s="12"/>
      <c r="D4" s="12"/>
      <c r="E4" s="12"/>
      <c r="F4" s="12"/>
      <c r="H4" s="6" t="s">
        <v>106</v>
      </c>
      <c r="I4" s="7">
        <f>SQRT(I3)</f>
        <v>2</v>
      </c>
      <c r="J4" s="7">
        <f t="shared" ref="J4:K4" si="1">SQRT(J3)</f>
        <v>1</v>
      </c>
      <c r="K4" s="7">
        <f t="shared" si="1"/>
        <v>2.2360679774997898</v>
      </c>
    </row>
    <row r="5" spans="1:11" ht="15.75" customHeight="1" x14ac:dyDescent="0.2">
      <c r="A5" s="12"/>
      <c r="B5" s="12"/>
      <c r="C5" s="12"/>
      <c r="D5" s="12"/>
      <c r="E5" s="12"/>
      <c r="F5" s="12"/>
      <c r="H5" s="4" t="s">
        <v>50</v>
      </c>
      <c r="I5" s="8">
        <f>COUNT(D3:D5)</f>
        <v>1</v>
      </c>
      <c r="J5" s="8">
        <f t="shared" ref="J5:K5" si="2">COUNT(E3:E5)</f>
        <v>1</v>
      </c>
      <c r="K5" s="8">
        <f t="shared" si="2"/>
        <v>1</v>
      </c>
    </row>
    <row r="6" spans="1:11" ht="15.75" customHeight="1" x14ac:dyDescent="0.2">
      <c r="A6" s="2"/>
      <c r="B6" s="2"/>
      <c r="C6" s="2"/>
      <c r="D6" s="2"/>
      <c r="E6" s="2"/>
      <c r="F6" s="2"/>
      <c r="H6" s="5" t="s">
        <v>51</v>
      </c>
      <c r="I6" s="9">
        <f>I3+3+(4.65*I4)</f>
        <v>16.3</v>
      </c>
      <c r="J6" s="9">
        <f t="shared" ref="J6:K6" si="3">J3+3+(4.65*J4)</f>
        <v>8.65</v>
      </c>
      <c r="K6" s="9">
        <f t="shared" si="3"/>
        <v>18.397716095374022</v>
      </c>
    </row>
    <row r="7" spans="1:11" ht="15.75" customHeight="1" x14ac:dyDescent="0.2">
      <c r="A7" s="2"/>
      <c r="B7" s="2"/>
      <c r="C7" s="2"/>
      <c r="D7" s="2"/>
      <c r="E7" s="2"/>
      <c r="F7" s="2"/>
      <c r="H7" s="5"/>
      <c r="I7" s="9"/>
      <c r="J7" s="9"/>
      <c r="K7" s="9"/>
    </row>
    <row r="8" spans="1:11" ht="15.75" customHeight="1" x14ac:dyDescent="0.2">
      <c r="A8" s="2"/>
      <c r="B8" s="2"/>
      <c r="C8" s="2"/>
      <c r="D8" s="2"/>
      <c r="E8" s="2"/>
      <c r="F8" s="2"/>
      <c r="H8" s="4"/>
      <c r="I8" s="5" t="s">
        <v>4</v>
      </c>
      <c r="J8" s="5" t="s">
        <v>5</v>
      </c>
      <c r="K8" s="5" t="s">
        <v>47</v>
      </c>
    </row>
    <row r="9" spans="1:11" ht="15.75" customHeight="1" x14ac:dyDescent="0.2">
      <c r="A9" s="2" t="s">
        <v>7</v>
      </c>
      <c r="B9" s="2" t="s">
        <v>10</v>
      </c>
      <c r="C9" s="2" t="s">
        <v>11</v>
      </c>
      <c r="D9" s="2">
        <v>1</v>
      </c>
      <c r="E9" s="2">
        <v>0</v>
      </c>
      <c r="F9" s="2">
        <v>1</v>
      </c>
      <c r="H9" s="6" t="s">
        <v>48</v>
      </c>
      <c r="I9" s="7">
        <f>AVERAGE(D9:D31)</f>
        <v>7.6842105263157894</v>
      </c>
      <c r="J9" s="7">
        <f>AVERAGE(E9:E31)</f>
        <v>0.31578947368421051</v>
      </c>
      <c r="K9" s="7">
        <f>AVERAGE(F9:F31)</f>
        <v>8</v>
      </c>
    </row>
    <row r="10" spans="1:11" ht="15.75" customHeight="1" x14ac:dyDescent="0.2">
      <c r="A10" s="2" t="s">
        <v>7</v>
      </c>
      <c r="B10" s="2" t="s">
        <v>10</v>
      </c>
      <c r="C10" s="2" t="s">
        <v>12</v>
      </c>
      <c r="D10" s="2">
        <v>1</v>
      </c>
      <c r="E10" s="2">
        <v>0</v>
      </c>
      <c r="F10" s="2">
        <v>1</v>
      </c>
      <c r="H10" s="6" t="s">
        <v>49</v>
      </c>
      <c r="I10" s="7">
        <f>STDEV(D9:D31)</f>
        <v>7.2115080221279912</v>
      </c>
      <c r="J10" s="7">
        <f>STDEV(E9:E31)</f>
        <v>0.58239272535781872</v>
      </c>
      <c r="K10" s="7">
        <f>STDEV(F9:F31)</f>
        <v>7.1647284200682257</v>
      </c>
    </row>
    <row r="11" spans="1:11" ht="15.75" customHeight="1" x14ac:dyDescent="0.2">
      <c r="A11" s="2" t="s">
        <v>7</v>
      </c>
      <c r="B11" s="2" t="s">
        <v>10</v>
      </c>
      <c r="C11" s="2" t="s">
        <v>13</v>
      </c>
      <c r="D11" s="2">
        <v>2</v>
      </c>
      <c r="E11" s="2">
        <v>2</v>
      </c>
      <c r="F11" s="2">
        <v>4</v>
      </c>
      <c r="H11" s="4" t="s">
        <v>50</v>
      </c>
      <c r="I11" s="8">
        <f>COUNT(D9:D31)</f>
        <v>19</v>
      </c>
      <c r="J11" s="8">
        <f>COUNT(E9:E31)</f>
        <v>19</v>
      </c>
      <c r="K11" s="8">
        <f>COUNT(F9:F31)</f>
        <v>19</v>
      </c>
    </row>
    <row r="12" spans="1:11" ht="15.75" customHeight="1" x14ac:dyDescent="0.2">
      <c r="A12" s="2"/>
      <c r="B12" s="2"/>
      <c r="C12" s="2"/>
      <c r="D12" s="2"/>
      <c r="E12" s="2"/>
      <c r="F12" s="2"/>
      <c r="H12" s="5" t="s">
        <v>51</v>
      </c>
      <c r="I12" s="9">
        <f t="shared" ref="I12" si="4">I9+3+(3.29*I10*((1+(1/I11))^(1/2)))</f>
        <v>35.026430699902633</v>
      </c>
      <c r="J12" s="9">
        <f t="shared" ref="J12:K12" si="5">J9+3+(3.29*J10*((1+(1/J11))^(1/2)))</f>
        <v>5.2816379348736096</v>
      </c>
      <c r="K12" s="9">
        <f t="shared" si="5"/>
        <v>35.18431708736999</v>
      </c>
    </row>
    <row r="13" spans="1:11" ht="15.75" customHeight="1" x14ac:dyDescent="0.15">
      <c r="A13" s="2"/>
      <c r="B13" s="2"/>
      <c r="C13" s="2"/>
      <c r="D13" s="2"/>
      <c r="E13" s="2"/>
      <c r="F13" s="2"/>
    </row>
    <row r="14" spans="1:11" ht="15.75" customHeight="1" x14ac:dyDescent="0.15">
      <c r="A14" s="2"/>
      <c r="B14" s="2"/>
      <c r="C14" s="2"/>
      <c r="D14" s="2"/>
      <c r="E14" s="2"/>
      <c r="F14" s="2"/>
    </row>
    <row r="15" spans="1:11" ht="15.75" customHeight="1" x14ac:dyDescent="0.15">
      <c r="A15" s="2"/>
      <c r="B15" s="2"/>
      <c r="C15" s="2"/>
      <c r="D15" s="2"/>
      <c r="E15" s="2"/>
      <c r="F15" s="2"/>
      <c r="H15" s="13" t="s">
        <v>105</v>
      </c>
      <c r="I15" s="14">
        <f>I6+I12</f>
        <v>51.32643069990263</v>
      </c>
      <c r="J15" s="14">
        <f t="shared" ref="J15:K15" si="6">J6+J12</f>
        <v>13.93163793487361</v>
      </c>
      <c r="K15" s="14">
        <f t="shared" si="6"/>
        <v>53.582033182744013</v>
      </c>
    </row>
    <row r="16" spans="1:11" ht="15.75" customHeight="1" x14ac:dyDescent="0.15">
      <c r="A16" s="10" t="s">
        <v>7</v>
      </c>
      <c r="B16" s="2" t="s">
        <v>10</v>
      </c>
      <c r="C16" s="10" t="s">
        <v>89</v>
      </c>
      <c r="D16" s="11">
        <v>12</v>
      </c>
      <c r="E16" s="11">
        <v>1</v>
      </c>
      <c r="F16" s="11">
        <v>13</v>
      </c>
    </row>
    <row r="17" spans="1:6" ht="15.75" customHeight="1" x14ac:dyDescent="0.15">
      <c r="A17" s="10" t="s">
        <v>7</v>
      </c>
      <c r="B17" s="2" t="s">
        <v>10</v>
      </c>
      <c r="C17" s="10" t="s">
        <v>90</v>
      </c>
      <c r="D17" s="11">
        <v>4</v>
      </c>
      <c r="E17" s="11">
        <v>0</v>
      </c>
      <c r="F17" s="11">
        <v>4</v>
      </c>
    </row>
    <row r="18" spans="1:6" ht="15.75" customHeight="1" x14ac:dyDescent="0.15">
      <c r="A18" s="10" t="s">
        <v>7</v>
      </c>
      <c r="B18" s="2" t="s">
        <v>10</v>
      </c>
      <c r="C18" s="10" t="s">
        <v>91</v>
      </c>
      <c r="D18" s="11">
        <v>10</v>
      </c>
      <c r="E18" s="11">
        <v>0</v>
      </c>
      <c r="F18" s="11">
        <v>10</v>
      </c>
    </row>
    <row r="19" spans="1:6" ht="15.75" customHeight="1" x14ac:dyDescent="0.15">
      <c r="A19" s="10" t="s">
        <v>7</v>
      </c>
      <c r="B19" s="2" t="s">
        <v>10</v>
      </c>
      <c r="C19" s="10" t="s">
        <v>92</v>
      </c>
      <c r="D19" s="11">
        <v>2</v>
      </c>
      <c r="E19" s="11">
        <v>0</v>
      </c>
      <c r="F19" s="11">
        <v>2</v>
      </c>
    </row>
    <row r="20" spans="1:6" ht="15.75" customHeight="1" x14ac:dyDescent="0.15">
      <c r="A20" s="10" t="s">
        <v>7</v>
      </c>
      <c r="B20" s="2" t="s">
        <v>10</v>
      </c>
      <c r="C20" s="10" t="s">
        <v>93</v>
      </c>
      <c r="D20" s="11">
        <v>6</v>
      </c>
      <c r="E20" s="11">
        <v>0</v>
      </c>
      <c r="F20" s="11">
        <v>6</v>
      </c>
    </row>
    <row r="21" spans="1:6" ht="15.75" customHeight="1" x14ac:dyDescent="0.15">
      <c r="A21" s="10" t="s">
        <v>7</v>
      </c>
      <c r="B21" s="2" t="s">
        <v>10</v>
      </c>
      <c r="C21" s="10" t="s">
        <v>94</v>
      </c>
      <c r="D21" s="11">
        <v>4</v>
      </c>
      <c r="E21" s="11">
        <v>0</v>
      </c>
      <c r="F21" s="11">
        <v>4</v>
      </c>
    </row>
    <row r="22" spans="1:6" ht="15.75" customHeight="1" x14ac:dyDescent="0.15">
      <c r="A22" s="10" t="s">
        <v>7</v>
      </c>
      <c r="B22" s="2" t="s">
        <v>10</v>
      </c>
      <c r="C22" s="10" t="s">
        <v>95</v>
      </c>
      <c r="D22" s="11">
        <v>1</v>
      </c>
      <c r="E22" s="11">
        <v>0</v>
      </c>
      <c r="F22" s="11">
        <v>1</v>
      </c>
    </row>
    <row r="23" spans="1:6" ht="15.75" customHeight="1" x14ac:dyDescent="0.15">
      <c r="A23" s="10" t="s">
        <v>7</v>
      </c>
      <c r="B23" s="2" t="s">
        <v>10</v>
      </c>
      <c r="C23" s="10" t="s">
        <v>96</v>
      </c>
      <c r="D23" s="11">
        <v>1</v>
      </c>
      <c r="E23" s="11">
        <v>0</v>
      </c>
      <c r="F23" s="11">
        <v>1</v>
      </c>
    </row>
    <row r="24" spans="1:6" ht="15.75" customHeight="1" x14ac:dyDescent="0.15">
      <c r="A24" s="10" t="s">
        <v>7</v>
      </c>
      <c r="B24" s="2" t="s">
        <v>10</v>
      </c>
      <c r="C24" s="10" t="s">
        <v>97</v>
      </c>
      <c r="D24" s="11">
        <v>2</v>
      </c>
      <c r="E24" s="11">
        <v>1</v>
      </c>
      <c r="F24" s="11">
        <v>3</v>
      </c>
    </row>
    <row r="25" spans="1:6" ht="15.75" customHeight="1" x14ac:dyDescent="0.15">
      <c r="A25" s="10" t="s">
        <v>7</v>
      </c>
      <c r="B25" s="2" t="s">
        <v>10</v>
      </c>
      <c r="C25" s="10" t="s">
        <v>98</v>
      </c>
      <c r="D25" s="10">
        <v>7</v>
      </c>
      <c r="E25" s="10">
        <v>1</v>
      </c>
      <c r="F25" s="10">
        <v>8</v>
      </c>
    </row>
    <row r="26" spans="1:6" ht="15.75" customHeight="1" x14ac:dyDescent="0.15">
      <c r="A26" s="10" t="s">
        <v>7</v>
      </c>
      <c r="B26" s="2" t="s">
        <v>10</v>
      </c>
      <c r="C26" s="10" t="s">
        <v>99</v>
      </c>
      <c r="D26" s="10">
        <v>22</v>
      </c>
      <c r="E26" s="10">
        <v>0</v>
      </c>
      <c r="F26" s="10">
        <v>22</v>
      </c>
    </row>
    <row r="27" spans="1:6" ht="15.75" customHeight="1" x14ac:dyDescent="0.15">
      <c r="A27" s="10" t="s">
        <v>7</v>
      </c>
      <c r="B27" s="2" t="s">
        <v>10</v>
      </c>
      <c r="C27" s="10" t="s">
        <v>100</v>
      </c>
      <c r="D27" s="10">
        <v>14</v>
      </c>
      <c r="E27" s="10">
        <v>0</v>
      </c>
      <c r="F27" s="10">
        <v>14</v>
      </c>
    </row>
    <row r="28" spans="1:6" ht="15.75" customHeight="1" x14ac:dyDescent="0.15">
      <c r="A28" s="10" t="s">
        <v>7</v>
      </c>
      <c r="B28" s="2" t="s">
        <v>10</v>
      </c>
      <c r="C28" s="10" t="s">
        <v>101</v>
      </c>
      <c r="D28" s="10">
        <v>12</v>
      </c>
      <c r="E28" s="10">
        <v>1</v>
      </c>
      <c r="F28" s="10">
        <v>13</v>
      </c>
    </row>
    <row r="29" spans="1:6" ht="15.75" customHeight="1" x14ac:dyDescent="0.15">
      <c r="A29" s="10" t="s">
        <v>7</v>
      </c>
      <c r="B29" s="2" t="s">
        <v>10</v>
      </c>
      <c r="C29" s="10" t="s">
        <v>102</v>
      </c>
      <c r="D29" s="10">
        <v>6</v>
      </c>
      <c r="E29" s="10">
        <v>0</v>
      </c>
      <c r="F29" s="10">
        <v>6</v>
      </c>
    </row>
    <row r="30" spans="1:6" ht="15.75" customHeight="1" x14ac:dyDescent="0.15">
      <c r="A30" s="10" t="s">
        <v>7</v>
      </c>
      <c r="B30" s="2" t="s">
        <v>10</v>
      </c>
      <c r="C30" s="10" t="s">
        <v>103</v>
      </c>
      <c r="D30" s="10">
        <v>14</v>
      </c>
      <c r="E30" s="10">
        <v>0</v>
      </c>
      <c r="F30" s="10">
        <v>14</v>
      </c>
    </row>
    <row r="31" spans="1:6" ht="15.75" customHeight="1" x14ac:dyDescent="0.15">
      <c r="A31" s="10" t="s">
        <v>7</v>
      </c>
      <c r="B31" s="2" t="s">
        <v>10</v>
      </c>
      <c r="C31" s="10" t="s">
        <v>104</v>
      </c>
      <c r="D31" s="10">
        <v>25</v>
      </c>
      <c r="E31" s="10">
        <v>0</v>
      </c>
      <c r="F31" s="10">
        <v>25</v>
      </c>
    </row>
    <row r="32" spans="1:6" ht="16" x14ac:dyDescent="0.2">
      <c r="C32" s="4"/>
      <c r="D32" s="5" t="s">
        <v>4</v>
      </c>
      <c r="E32" s="5" t="s">
        <v>5</v>
      </c>
      <c r="F32" s="5" t="s">
        <v>47</v>
      </c>
    </row>
    <row r="33" spans="3:6" ht="16" x14ac:dyDescent="0.2">
      <c r="C33" s="6" t="s">
        <v>48</v>
      </c>
      <c r="D33" s="7">
        <f>AVERAGE(D3:D31)</f>
        <v>7.5</v>
      </c>
      <c r="E33" s="7">
        <f>AVERAGE(E3:E31)</f>
        <v>0.35</v>
      </c>
      <c r="F33" s="7">
        <f>AVERAGE(F3:F31)</f>
        <v>7.85</v>
      </c>
    </row>
    <row r="34" spans="3:6" ht="16" x14ac:dyDescent="0.2">
      <c r="C34" s="6" t="s">
        <v>49</v>
      </c>
      <c r="D34" s="7">
        <f>STDEV(D3:D31)</f>
        <v>7.0673452173395797</v>
      </c>
      <c r="E34" s="7">
        <f>STDEV(E3:E31)</f>
        <v>0.5871429486123998</v>
      </c>
      <c r="F34" s="7">
        <f>STDEV(F3:F31)</f>
        <v>7.0058246443490448</v>
      </c>
    </row>
    <row r="35" spans="3:6" ht="16" x14ac:dyDescent="0.2">
      <c r="C35" s="4" t="s">
        <v>50</v>
      </c>
      <c r="D35" s="8">
        <f>COUNT(D3:D31)</f>
        <v>20</v>
      </c>
      <c r="E35" s="8">
        <f>COUNT(E3:E31)</f>
        <v>20</v>
      </c>
      <c r="F35" s="8">
        <f>COUNT(F3:F31)</f>
        <v>20</v>
      </c>
    </row>
    <row r="36" spans="3:6" ht="16" x14ac:dyDescent="0.2">
      <c r="C36" s="5" t="s">
        <v>51</v>
      </c>
      <c r="D36" s="9">
        <f t="shared" ref="D36:F36" si="7">D33+3+(3.29*D34*((1+(1/D35))^(1/2)))</f>
        <v>34.325764962591059</v>
      </c>
      <c r="E36" s="9">
        <f t="shared" si="7"/>
        <v>5.329403787826819</v>
      </c>
      <c r="F36" s="9">
        <f t="shared" si="7"/>
        <v>34.468363927639466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455D-F52E-BE4E-932C-C837E11D376F}">
  <dimension ref="A1:F35"/>
  <sheetViews>
    <sheetView workbookViewId="0">
      <selection activeCell="C24" sqref="C24:F36"/>
    </sheetView>
  </sheetViews>
  <sheetFormatPr baseColWidth="10" defaultRowHeight="13" x14ac:dyDescent="0.15"/>
  <cols>
    <col min="2" max="2" width="13.83203125" customWidth="1"/>
    <col min="3" max="3" width="19.33203125" customWidth="1"/>
  </cols>
  <sheetData>
    <row r="1" spans="1:6" x14ac:dyDescent="0.15">
      <c r="A1" s="15" t="s">
        <v>107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s="15" t="s">
        <v>47</v>
      </c>
    </row>
    <row r="3" spans="1:6" x14ac:dyDescent="0.15">
      <c r="A3" t="s">
        <v>7</v>
      </c>
      <c r="B3" s="15" t="s">
        <v>109</v>
      </c>
      <c r="C3" t="s">
        <v>9</v>
      </c>
      <c r="D3">
        <v>4</v>
      </c>
      <c r="E3">
        <v>1</v>
      </c>
      <c r="F3">
        <v>5</v>
      </c>
    </row>
    <row r="4" spans="1:6" x14ac:dyDescent="0.15">
      <c r="A4" t="s">
        <v>7</v>
      </c>
      <c r="B4" s="15" t="s">
        <v>108</v>
      </c>
      <c r="C4" t="s">
        <v>11</v>
      </c>
      <c r="D4">
        <v>1</v>
      </c>
      <c r="E4">
        <v>0</v>
      </c>
      <c r="F4">
        <v>1</v>
      </c>
    </row>
    <row r="5" spans="1:6" x14ac:dyDescent="0.15">
      <c r="A5" t="s">
        <v>7</v>
      </c>
      <c r="B5" s="15" t="s">
        <v>108</v>
      </c>
      <c r="C5" t="s">
        <v>12</v>
      </c>
      <c r="D5">
        <v>1</v>
      </c>
      <c r="E5">
        <v>0</v>
      </c>
      <c r="F5">
        <v>1</v>
      </c>
    </row>
    <row r="6" spans="1:6" x14ac:dyDescent="0.15">
      <c r="A6" t="s">
        <v>7</v>
      </c>
      <c r="B6" s="15" t="s">
        <v>108</v>
      </c>
      <c r="C6" t="s">
        <v>13</v>
      </c>
      <c r="D6">
        <v>2</v>
      </c>
      <c r="E6">
        <v>2</v>
      </c>
      <c r="F6">
        <v>4</v>
      </c>
    </row>
    <row r="7" spans="1:6" x14ac:dyDescent="0.15">
      <c r="A7" t="s">
        <v>7</v>
      </c>
      <c r="B7" s="15" t="s">
        <v>108</v>
      </c>
      <c r="C7" t="s">
        <v>89</v>
      </c>
      <c r="D7">
        <v>12</v>
      </c>
      <c r="E7">
        <v>1</v>
      </c>
      <c r="F7">
        <v>13</v>
      </c>
    </row>
    <row r="8" spans="1:6" x14ac:dyDescent="0.15">
      <c r="A8" t="s">
        <v>7</v>
      </c>
      <c r="B8" s="15" t="s">
        <v>108</v>
      </c>
      <c r="C8" t="s">
        <v>90</v>
      </c>
      <c r="D8">
        <v>4</v>
      </c>
      <c r="E8">
        <v>0</v>
      </c>
      <c r="F8">
        <v>4</v>
      </c>
    </row>
    <row r="9" spans="1:6" x14ac:dyDescent="0.15">
      <c r="A9" t="s">
        <v>7</v>
      </c>
      <c r="B9" s="15" t="s">
        <v>108</v>
      </c>
      <c r="C9" t="s">
        <v>91</v>
      </c>
      <c r="D9">
        <v>10</v>
      </c>
      <c r="E9">
        <v>0</v>
      </c>
      <c r="F9">
        <v>10</v>
      </c>
    </row>
    <row r="10" spans="1:6" x14ac:dyDescent="0.15">
      <c r="A10" t="s">
        <v>7</v>
      </c>
      <c r="B10" s="15" t="s">
        <v>108</v>
      </c>
      <c r="C10" t="s">
        <v>92</v>
      </c>
      <c r="D10">
        <v>2</v>
      </c>
      <c r="E10">
        <v>0</v>
      </c>
      <c r="F10">
        <v>2</v>
      </c>
    </row>
    <row r="11" spans="1:6" x14ac:dyDescent="0.15">
      <c r="A11" t="s">
        <v>7</v>
      </c>
      <c r="B11" s="15" t="s">
        <v>108</v>
      </c>
      <c r="C11" t="s">
        <v>93</v>
      </c>
      <c r="D11">
        <v>6</v>
      </c>
      <c r="E11">
        <v>0</v>
      </c>
      <c r="F11">
        <v>6</v>
      </c>
    </row>
    <row r="12" spans="1:6" x14ac:dyDescent="0.15">
      <c r="A12" t="s">
        <v>7</v>
      </c>
      <c r="B12" s="15" t="s">
        <v>108</v>
      </c>
      <c r="C12" t="s">
        <v>94</v>
      </c>
      <c r="D12">
        <v>4</v>
      </c>
      <c r="E12">
        <v>0</v>
      </c>
      <c r="F12">
        <v>4</v>
      </c>
    </row>
    <row r="13" spans="1:6" x14ac:dyDescent="0.15">
      <c r="A13" t="s">
        <v>7</v>
      </c>
      <c r="B13" s="15" t="s">
        <v>108</v>
      </c>
      <c r="C13" t="s">
        <v>95</v>
      </c>
      <c r="D13">
        <v>1</v>
      </c>
      <c r="E13">
        <v>0</v>
      </c>
      <c r="F13">
        <v>1</v>
      </c>
    </row>
    <row r="14" spans="1:6" x14ac:dyDescent="0.15">
      <c r="A14" t="s">
        <v>7</v>
      </c>
      <c r="B14" s="15" t="s">
        <v>108</v>
      </c>
      <c r="C14" t="s">
        <v>96</v>
      </c>
      <c r="D14">
        <v>1</v>
      </c>
      <c r="E14">
        <v>0</v>
      </c>
      <c r="F14">
        <v>1</v>
      </c>
    </row>
    <row r="15" spans="1:6" x14ac:dyDescent="0.15">
      <c r="A15" t="s">
        <v>7</v>
      </c>
      <c r="B15" s="15" t="s">
        <v>108</v>
      </c>
      <c r="C15" t="s">
        <v>97</v>
      </c>
      <c r="D15">
        <v>2</v>
      </c>
      <c r="E15">
        <v>1</v>
      </c>
      <c r="F15">
        <v>3</v>
      </c>
    </row>
    <row r="16" spans="1:6" x14ac:dyDescent="0.15">
      <c r="A16" t="s">
        <v>7</v>
      </c>
      <c r="B16" s="15" t="s">
        <v>108</v>
      </c>
      <c r="C16" t="s">
        <v>98</v>
      </c>
      <c r="D16">
        <v>7</v>
      </c>
      <c r="E16">
        <v>1</v>
      </c>
      <c r="F16">
        <v>8</v>
      </c>
    </row>
    <row r="17" spans="1:6" x14ac:dyDescent="0.15">
      <c r="A17" t="s">
        <v>7</v>
      </c>
      <c r="B17" s="15" t="s">
        <v>108</v>
      </c>
      <c r="C17" t="s">
        <v>99</v>
      </c>
      <c r="D17">
        <v>22</v>
      </c>
      <c r="E17">
        <v>0</v>
      </c>
      <c r="F17">
        <v>22</v>
      </c>
    </row>
    <row r="18" spans="1:6" x14ac:dyDescent="0.15">
      <c r="A18" t="s">
        <v>7</v>
      </c>
      <c r="B18" s="15" t="s">
        <v>108</v>
      </c>
      <c r="C18" t="s">
        <v>100</v>
      </c>
      <c r="D18">
        <v>14</v>
      </c>
      <c r="E18">
        <v>0</v>
      </c>
      <c r="F18">
        <v>14</v>
      </c>
    </row>
    <row r="19" spans="1:6" x14ac:dyDescent="0.15">
      <c r="A19" t="s">
        <v>7</v>
      </c>
      <c r="B19" s="15" t="s">
        <v>108</v>
      </c>
      <c r="C19" t="s">
        <v>101</v>
      </c>
      <c r="D19">
        <v>12</v>
      </c>
      <c r="E19">
        <v>1</v>
      </c>
      <c r="F19">
        <v>13</v>
      </c>
    </row>
    <row r="20" spans="1:6" x14ac:dyDescent="0.15">
      <c r="A20" t="s">
        <v>7</v>
      </c>
      <c r="B20" s="15" t="s">
        <v>108</v>
      </c>
      <c r="C20" t="s">
        <v>102</v>
      </c>
      <c r="D20">
        <v>6</v>
      </c>
      <c r="E20">
        <v>0</v>
      </c>
      <c r="F20">
        <v>6</v>
      </c>
    </row>
    <row r="21" spans="1:6" x14ac:dyDescent="0.15">
      <c r="A21" t="s">
        <v>7</v>
      </c>
      <c r="B21" s="15" t="s">
        <v>108</v>
      </c>
      <c r="C21" t="s">
        <v>103</v>
      </c>
      <c r="D21">
        <v>14</v>
      </c>
      <c r="E21">
        <v>0</v>
      </c>
      <c r="F21">
        <v>14</v>
      </c>
    </row>
    <row r="22" spans="1:6" x14ac:dyDescent="0.15">
      <c r="A22" t="s">
        <v>7</v>
      </c>
      <c r="B22" s="15" t="s">
        <v>108</v>
      </c>
      <c r="C22" t="s">
        <v>104</v>
      </c>
      <c r="D22">
        <v>25</v>
      </c>
      <c r="E22">
        <v>0</v>
      </c>
      <c r="F22">
        <v>25</v>
      </c>
    </row>
    <row r="24" spans="1:6" x14ac:dyDescent="0.15">
      <c r="C24" s="15" t="s">
        <v>110</v>
      </c>
    </row>
    <row r="25" spans="1:6" x14ac:dyDescent="0.15">
      <c r="C25" t="s">
        <v>48</v>
      </c>
      <c r="D25">
        <v>4</v>
      </c>
      <c r="E25">
        <v>1</v>
      </c>
      <c r="F25">
        <v>5</v>
      </c>
    </row>
    <row r="26" spans="1:6" x14ac:dyDescent="0.15">
      <c r="C26" s="15" t="s">
        <v>113</v>
      </c>
      <c r="D26" s="16">
        <v>16.3</v>
      </c>
      <c r="E26" s="16">
        <v>8.65</v>
      </c>
      <c r="F26" s="16">
        <v>18.397716095374022</v>
      </c>
    </row>
    <row r="28" spans="1:6" x14ac:dyDescent="0.15">
      <c r="C28" s="15" t="s">
        <v>111</v>
      </c>
    </row>
    <row r="29" spans="1:6" x14ac:dyDescent="0.15">
      <c r="C29" t="s">
        <v>48</v>
      </c>
      <c r="D29" s="16">
        <v>7.6842105263157894</v>
      </c>
      <c r="E29" s="16">
        <v>0.31578947368421051</v>
      </c>
      <c r="F29" s="16">
        <v>8</v>
      </c>
    </row>
    <row r="30" spans="1:6" x14ac:dyDescent="0.15">
      <c r="C30" t="s">
        <v>49</v>
      </c>
      <c r="D30" s="16">
        <v>7.2115080221279912</v>
      </c>
      <c r="E30" s="16">
        <v>0.58239272535781872</v>
      </c>
      <c r="F30" s="16">
        <v>7.1647284200682257</v>
      </c>
    </row>
    <row r="31" spans="1:6" x14ac:dyDescent="0.15">
      <c r="C31" t="s">
        <v>50</v>
      </c>
      <c r="D31">
        <v>19</v>
      </c>
      <c r="E31">
        <v>19</v>
      </c>
      <c r="F31">
        <v>19</v>
      </c>
    </row>
    <row r="32" spans="1:6" x14ac:dyDescent="0.15">
      <c r="C32" s="15" t="s">
        <v>114</v>
      </c>
      <c r="D32" s="16">
        <v>35.026430699902633</v>
      </c>
      <c r="E32" s="16">
        <v>5.2816379348736096</v>
      </c>
      <c r="F32" s="16">
        <v>35.18431708736999</v>
      </c>
    </row>
    <row r="34" spans="3:6" x14ac:dyDescent="0.15">
      <c r="C34" s="13" t="s">
        <v>112</v>
      </c>
    </row>
    <row r="35" spans="3:6" x14ac:dyDescent="0.15">
      <c r="C35" s="15" t="s">
        <v>115</v>
      </c>
      <c r="D35" s="18">
        <f>SUM(D26+D32)</f>
        <v>51.32643069990263</v>
      </c>
      <c r="E35" s="18">
        <f>SUM(E26+E32)</f>
        <v>13.93163793487361</v>
      </c>
      <c r="F35" s="18">
        <f>SUM(F26+F32)</f>
        <v>53.582033182744013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7D77-9C7D-354B-A552-4DCB3389D29B}">
  <dimension ref="A1:F85"/>
  <sheetViews>
    <sheetView tabSelected="1" topLeftCell="A43" workbookViewId="0">
      <selection activeCell="H48" sqref="H48"/>
    </sheetView>
  </sheetViews>
  <sheetFormatPr baseColWidth="10" defaultRowHeight="13" x14ac:dyDescent="0.15"/>
  <cols>
    <col min="3" max="3" width="14.6640625" customWidth="1"/>
  </cols>
  <sheetData>
    <row r="1" spans="1:6" x14ac:dyDescent="0.15">
      <c r="A1" s="15" t="s">
        <v>107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s="15" t="s">
        <v>47</v>
      </c>
    </row>
    <row r="3" spans="1:6" x14ac:dyDescent="0.15">
      <c r="A3" s="15" t="s">
        <v>14</v>
      </c>
      <c r="B3" s="15" t="s">
        <v>108</v>
      </c>
      <c r="C3" s="15" t="s">
        <v>15</v>
      </c>
      <c r="D3" s="15">
        <v>4</v>
      </c>
      <c r="E3" s="15">
        <v>0</v>
      </c>
      <c r="F3" s="15">
        <v>4</v>
      </c>
    </row>
    <row r="4" spans="1:6" x14ac:dyDescent="0.15">
      <c r="A4" s="15" t="s">
        <v>14</v>
      </c>
      <c r="B4" s="15" t="s">
        <v>108</v>
      </c>
      <c r="C4" s="15" t="s">
        <v>16</v>
      </c>
      <c r="D4" s="15">
        <v>1</v>
      </c>
      <c r="E4" s="15">
        <v>0</v>
      </c>
      <c r="F4" s="15">
        <v>1</v>
      </c>
    </row>
    <row r="5" spans="1:6" x14ac:dyDescent="0.15">
      <c r="A5" s="15" t="s">
        <v>14</v>
      </c>
      <c r="B5" s="15" t="s">
        <v>108</v>
      </c>
      <c r="C5" s="15" t="s">
        <v>17</v>
      </c>
      <c r="D5" s="15">
        <v>6</v>
      </c>
      <c r="E5" s="15">
        <v>0</v>
      </c>
      <c r="F5" s="15">
        <v>6</v>
      </c>
    </row>
    <row r="6" spans="1:6" x14ac:dyDescent="0.15">
      <c r="A6" s="15" t="s">
        <v>14</v>
      </c>
      <c r="B6" s="15" t="s">
        <v>108</v>
      </c>
      <c r="C6" s="15" t="s">
        <v>18</v>
      </c>
      <c r="D6" s="15">
        <v>10</v>
      </c>
      <c r="E6" s="15">
        <v>0</v>
      </c>
      <c r="F6" s="15">
        <v>10</v>
      </c>
    </row>
    <row r="7" spans="1:6" x14ac:dyDescent="0.15">
      <c r="A7" s="15" t="s">
        <v>14</v>
      </c>
      <c r="B7" s="15" t="s">
        <v>108</v>
      </c>
      <c r="C7" s="15" t="s">
        <v>19</v>
      </c>
      <c r="D7" s="15">
        <v>12</v>
      </c>
      <c r="E7" s="15">
        <v>1</v>
      </c>
      <c r="F7" s="15">
        <v>13</v>
      </c>
    </row>
    <row r="8" spans="1:6" x14ac:dyDescent="0.15">
      <c r="A8" s="15" t="s">
        <v>14</v>
      </c>
      <c r="B8" s="15" t="s">
        <v>108</v>
      </c>
      <c r="C8" s="15" t="s">
        <v>20</v>
      </c>
      <c r="D8" s="15">
        <v>19</v>
      </c>
      <c r="E8" s="15">
        <v>0</v>
      </c>
      <c r="F8" s="15">
        <v>19</v>
      </c>
    </row>
    <row r="9" spans="1:6" x14ac:dyDescent="0.15">
      <c r="A9" s="15" t="s">
        <v>14</v>
      </c>
      <c r="B9" s="15" t="s">
        <v>108</v>
      </c>
      <c r="C9" s="15" t="s">
        <v>21</v>
      </c>
      <c r="D9" s="15">
        <v>3</v>
      </c>
      <c r="E9" s="15">
        <v>0</v>
      </c>
      <c r="F9" s="15">
        <v>3</v>
      </c>
    </row>
    <row r="10" spans="1:6" x14ac:dyDescent="0.15">
      <c r="A10" s="15" t="s">
        <v>14</v>
      </c>
      <c r="B10" s="15" t="s">
        <v>108</v>
      </c>
      <c r="C10" s="15" t="s">
        <v>22</v>
      </c>
      <c r="D10" s="15">
        <v>7</v>
      </c>
      <c r="E10" s="15">
        <v>0</v>
      </c>
      <c r="F10" s="15">
        <v>7</v>
      </c>
    </row>
    <row r="11" spans="1:6" x14ac:dyDescent="0.15">
      <c r="A11" s="15" t="s">
        <v>14</v>
      </c>
      <c r="B11" s="15" t="s">
        <v>108</v>
      </c>
      <c r="C11" s="15" t="s">
        <v>23</v>
      </c>
      <c r="D11" s="15">
        <v>3</v>
      </c>
      <c r="E11" s="15">
        <v>0</v>
      </c>
      <c r="F11" s="15">
        <v>3</v>
      </c>
    </row>
    <row r="12" spans="1:6" x14ac:dyDescent="0.15">
      <c r="A12" s="15" t="s">
        <v>14</v>
      </c>
      <c r="B12" s="15" t="s">
        <v>108</v>
      </c>
      <c r="C12" s="15" t="s">
        <v>24</v>
      </c>
      <c r="D12" s="15">
        <v>2</v>
      </c>
      <c r="E12" s="15">
        <v>0</v>
      </c>
      <c r="F12" s="15">
        <v>2</v>
      </c>
    </row>
    <row r="13" spans="1:6" x14ac:dyDescent="0.15">
      <c r="A13" s="15" t="s">
        <v>14</v>
      </c>
      <c r="B13" s="15" t="s">
        <v>108</v>
      </c>
      <c r="C13" s="15" t="s">
        <v>25</v>
      </c>
      <c r="D13" s="15">
        <v>17</v>
      </c>
      <c r="E13" s="15">
        <v>0</v>
      </c>
      <c r="F13" s="15">
        <v>17</v>
      </c>
    </row>
    <row r="14" spans="1:6" x14ac:dyDescent="0.15">
      <c r="A14" s="15" t="s">
        <v>14</v>
      </c>
      <c r="B14" s="15" t="s">
        <v>108</v>
      </c>
      <c r="C14" s="15" t="s">
        <v>26</v>
      </c>
      <c r="D14" s="15">
        <v>11</v>
      </c>
      <c r="E14" s="15">
        <v>0</v>
      </c>
      <c r="F14" s="15">
        <v>11</v>
      </c>
    </row>
    <row r="15" spans="1:6" x14ac:dyDescent="0.15">
      <c r="A15" s="15" t="s">
        <v>14</v>
      </c>
      <c r="B15" s="15" t="s">
        <v>108</v>
      </c>
      <c r="C15" s="15" t="s">
        <v>27</v>
      </c>
      <c r="D15" s="15">
        <v>22</v>
      </c>
      <c r="E15" s="15">
        <v>0</v>
      </c>
      <c r="F15" s="15">
        <v>22</v>
      </c>
    </row>
    <row r="16" spans="1:6" x14ac:dyDescent="0.15">
      <c r="A16" s="15" t="s">
        <v>14</v>
      </c>
      <c r="B16" s="15" t="s">
        <v>108</v>
      </c>
      <c r="C16" s="15" t="s">
        <v>28</v>
      </c>
      <c r="D16" s="15">
        <v>2</v>
      </c>
      <c r="E16" s="15">
        <v>0</v>
      </c>
      <c r="F16" s="15">
        <v>2</v>
      </c>
    </row>
    <row r="17" spans="1:6" x14ac:dyDescent="0.15">
      <c r="A17" s="15" t="s">
        <v>14</v>
      </c>
      <c r="B17" s="15" t="s">
        <v>108</v>
      </c>
      <c r="C17" s="15" t="s">
        <v>29</v>
      </c>
      <c r="D17" s="15">
        <v>10</v>
      </c>
      <c r="E17" s="15">
        <v>1</v>
      </c>
      <c r="F17" s="15">
        <v>11</v>
      </c>
    </row>
    <row r="18" spans="1:6" x14ac:dyDescent="0.15">
      <c r="A18" s="15" t="s">
        <v>14</v>
      </c>
      <c r="B18" s="15" t="s">
        <v>108</v>
      </c>
      <c r="C18" s="15" t="s">
        <v>30</v>
      </c>
      <c r="D18" s="15">
        <v>9</v>
      </c>
      <c r="E18" s="15">
        <v>0</v>
      </c>
      <c r="F18" s="15">
        <v>9</v>
      </c>
    </row>
    <row r="19" spans="1:6" x14ac:dyDescent="0.15">
      <c r="A19" s="15" t="s">
        <v>14</v>
      </c>
      <c r="B19" s="15" t="s">
        <v>108</v>
      </c>
      <c r="C19" s="15" t="s">
        <v>31</v>
      </c>
      <c r="D19" s="15">
        <v>4</v>
      </c>
      <c r="E19" s="15">
        <v>0</v>
      </c>
      <c r="F19" s="15">
        <v>4</v>
      </c>
    </row>
    <row r="20" spans="1:6" x14ac:dyDescent="0.15">
      <c r="A20" s="15" t="s">
        <v>14</v>
      </c>
      <c r="B20" s="15" t="s">
        <v>108</v>
      </c>
      <c r="C20" s="15" t="s">
        <v>32</v>
      </c>
      <c r="D20" s="15">
        <v>6</v>
      </c>
      <c r="E20" s="15">
        <v>0</v>
      </c>
      <c r="F20" s="15">
        <v>6</v>
      </c>
    </row>
    <row r="21" spans="1:6" x14ac:dyDescent="0.15">
      <c r="A21" s="15" t="s">
        <v>14</v>
      </c>
      <c r="B21" s="15" t="s">
        <v>108</v>
      </c>
      <c r="C21" s="15" t="s">
        <v>33</v>
      </c>
      <c r="D21" s="15">
        <v>4</v>
      </c>
      <c r="E21" s="15">
        <v>0</v>
      </c>
      <c r="F21" s="15">
        <v>4</v>
      </c>
    </row>
    <row r="22" spans="1:6" x14ac:dyDescent="0.15">
      <c r="A22" s="15" t="s">
        <v>14</v>
      </c>
      <c r="B22" s="15" t="s">
        <v>108</v>
      </c>
      <c r="C22" s="15" t="s">
        <v>34</v>
      </c>
      <c r="D22" s="15">
        <v>2</v>
      </c>
      <c r="E22" s="15">
        <v>0</v>
      </c>
      <c r="F22" s="15">
        <v>2</v>
      </c>
    </row>
    <row r="23" spans="1:6" x14ac:dyDescent="0.15">
      <c r="A23" s="15" t="s">
        <v>14</v>
      </c>
      <c r="B23" s="15" t="s">
        <v>108</v>
      </c>
      <c r="C23" s="15" t="s">
        <v>35</v>
      </c>
      <c r="D23" s="15">
        <v>12</v>
      </c>
      <c r="E23" s="15">
        <v>4</v>
      </c>
      <c r="F23" s="15">
        <v>16</v>
      </c>
    </row>
    <row r="24" spans="1:6" x14ac:dyDescent="0.15">
      <c r="A24" s="15" t="s">
        <v>14</v>
      </c>
      <c r="B24" s="15" t="s">
        <v>108</v>
      </c>
      <c r="C24" s="15" t="s">
        <v>36</v>
      </c>
      <c r="D24" s="15">
        <v>13</v>
      </c>
      <c r="E24" s="15">
        <v>0</v>
      </c>
      <c r="F24" s="15">
        <v>13</v>
      </c>
    </row>
    <row r="25" spans="1:6" x14ac:dyDescent="0.15">
      <c r="A25" s="15" t="s">
        <v>14</v>
      </c>
      <c r="B25" s="15" t="s">
        <v>108</v>
      </c>
      <c r="C25" s="15" t="s">
        <v>37</v>
      </c>
      <c r="D25" s="15">
        <v>8</v>
      </c>
      <c r="E25" s="15">
        <v>2</v>
      </c>
      <c r="F25" s="15">
        <v>10</v>
      </c>
    </row>
    <row r="26" spans="1:6" x14ac:dyDescent="0.15">
      <c r="A26" s="15" t="s">
        <v>14</v>
      </c>
      <c r="B26" s="15" t="s">
        <v>108</v>
      </c>
      <c r="C26" s="15" t="s">
        <v>38</v>
      </c>
      <c r="D26" s="15">
        <v>11</v>
      </c>
      <c r="E26" s="15">
        <v>0</v>
      </c>
      <c r="F26" s="15">
        <v>11</v>
      </c>
    </row>
    <row r="27" spans="1:6" x14ac:dyDescent="0.15">
      <c r="A27" s="15" t="s">
        <v>14</v>
      </c>
      <c r="B27" s="15" t="s">
        <v>108</v>
      </c>
      <c r="C27" s="15" t="s">
        <v>39</v>
      </c>
      <c r="D27" s="15">
        <v>6</v>
      </c>
      <c r="E27" s="15">
        <v>6</v>
      </c>
      <c r="F27" s="15">
        <v>12</v>
      </c>
    </row>
    <row r="28" spans="1:6" x14ac:dyDescent="0.15">
      <c r="A28" s="15" t="s">
        <v>14</v>
      </c>
      <c r="B28" s="15" t="s">
        <v>108</v>
      </c>
      <c r="C28" s="15" t="s">
        <v>41</v>
      </c>
      <c r="D28" s="15">
        <v>21</v>
      </c>
      <c r="E28" s="15">
        <v>0</v>
      </c>
      <c r="F28" s="15">
        <v>21</v>
      </c>
    </row>
    <row r="29" spans="1:6" x14ac:dyDescent="0.15">
      <c r="A29" s="15" t="s">
        <v>14</v>
      </c>
      <c r="B29" s="15" t="s">
        <v>108</v>
      </c>
      <c r="C29" s="15" t="s">
        <v>42</v>
      </c>
      <c r="D29" s="15">
        <v>11</v>
      </c>
      <c r="E29" s="15">
        <v>0</v>
      </c>
      <c r="F29" s="15">
        <v>11</v>
      </c>
    </row>
    <row r="30" spans="1:6" x14ac:dyDescent="0.15">
      <c r="A30" s="15" t="s">
        <v>14</v>
      </c>
      <c r="B30" s="15" t="s">
        <v>108</v>
      </c>
      <c r="C30" s="15" t="s">
        <v>43</v>
      </c>
      <c r="D30" s="15">
        <v>5</v>
      </c>
      <c r="E30" s="15">
        <v>0</v>
      </c>
      <c r="F30" s="15">
        <v>5</v>
      </c>
    </row>
    <row r="31" spans="1:6" x14ac:dyDescent="0.15">
      <c r="A31" s="15" t="s">
        <v>14</v>
      </c>
      <c r="B31" s="15" t="s">
        <v>108</v>
      </c>
      <c r="C31" s="15" t="s">
        <v>44</v>
      </c>
      <c r="D31" s="15">
        <v>4</v>
      </c>
      <c r="E31" s="15">
        <v>0</v>
      </c>
      <c r="F31" s="15">
        <v>4</v>
      </c>
    </row>
    <row r="32" spans="1:6" x14ac:dyDescent="0.15">
      <c r="A32" s="15" t="s">
        <v>14</v>
      </c>
      <c r="B32" s="15" t="s">
        <v>108</v>
      </c>
      <c r="C32" s="15" t="s">
        <v>45</v>
      </c>
      <c r="D32" s="15">
        <v>12</v>
      </c>
      <c r="E32" s="15">
        <v>0</v>
      </c>
      <c r="F32" s="15">
        <v>12</v>
      </c>
    </row>
    <row r="33" spans="1:6" x14ac:dyDescent="0.15">
      <c r="A33" s="15" t="s">
        <v>14</v>
      </c>
      <c r="B33" s="15" t="s">
        <v>108</v>
      </c>
      <c r="C33" s="15" t="s">
        <v>46</v>
      </c>
      <c r="D33" s="15">
        <v>10</v>
      </c>
      <c r="E33" s="15">
        <v>0</v>
      </c>
      <c r="F33" s="15">
        <v>10</v>
      </c>
    </row>
    <row r="34" spans="1:6" x14ac:dyDescent="0.15">
      <c r="A34" s="15" t="s">
        <v>14</v>
      </c>
      <c r="B34" s="15" t="s">
        <v>116</v>
      </c>
      <c r="C34" s="15" t="s">
        <v>53</v>
      </c>
      <c r="D34" s="15">
        <v>7</v>
      </c>
      <c r="E34" s="15">
        <v>1</v>
      </c>
      <c r="F34" s="15">
        <v>8</v>
      </c>
    </row>
    <row r="35" spans="1:6" x14ac:dyDescent="0.15">
      <c r="A35" s="15" t="s">
        <v>14</v>
      </c>
      <c r="B35" s="15" t="s">
        <v>116</v>
      </c>
      <c r="C35" s="15" t="s">
        <v>54</v>
      </c>
      <c r="D35" s="15">
        <v>7</v>
      </c>
      <c r="E35" s="15">
        <v>0</v>
      </c>
      <c r="F35" s="15">
        <v>7</v>
      </c>
    </row>
    <row r="36" spans="1:6" x14ac:dyDescent="0.15">
      <c r="A36" s="15" t="s">
        <v>14</v>
      </c>
      <c r="B36" s="15" t="s">
        <v>116</v>
      </c>
      <c r="C36" s="15" t="s">
        <v>55</v>
      </c>
      <c r="D36" s="15">
        <v>7</v>
      </c>
      <c r="E36" s="15">
        <v>0</v>
      </c>
      <c r="F36" s="15">
        <v>7</v>
      </c>
    </row>
    <row r="37" spans="1:6" x14ac:dyDescent="0.15">
      <c r="A37" s="15" t="s">
        <v>14</v>
      </c>
      <c r="B37" s="15" t="s">
        <v>116</v>
      </c>
      <c r="C37" s="15" t="s">
        <v>56</v>
      </c>
      <c r="D37" s="15">
        <v>5</v>
      </c>
      <c r="E37" s="15">
        <v>1</v>
      </c>
      <c r="F37" s="15">
        <v>6</v>
      </c>
    </row>
    <row r="38" spans="1:6" x14ac:dyDescent="0.15">
      <c r="A38" s="15" t="s">
        <v>14</v>
      </c>
      <c r="B38" s="15" t="s">
        <v>116</v>
      </c>
      <c r="C38" s="15" t="s">
        <v>57</v>
      </c>
      <c r="D38" s="15">
        <v>5</v>
      </c>
      <c r="E38" s="15">
        <v>1</v>
      </c>
      <c r="F38" s="15">
        <v>6</v>
      </c>
    </row>
    <row r="39" spans="1:6" x14ac:dyDescent="0.15">
      <c r="A39" s="15" t="s">
        <v>14</v>
      </c>
      <c r="B39" s="15" t="s">
        <v>116</v>
      </c>
      <c r="C39" s="15" t="s">
        <v>58</v>
      </c>
      <c r="D39" s="15">
        <v>5</v>
      </c>
      <c r="E39" s="15">
        <v>0</v>
      </c>
      <c r="F39" s="15">
        <v>5</v>
      </c>
    </row>
    <row r="40" spans="1:6" x14ac:dyDescent="0.15">
      <c r="A40" s="15" t="s">
        <v>14</v>
      </c>
      <c r="B40" s="15" t="s">
        <v>116</v>
      </c>
      <c r="C40" s="15" t="s">
        <v>59</v>
      </c>
      <c r="D40" s="15">
        <v>2</v>
      </c>
      <c r="E40" s="15">
        <v>0</v>
      </c>
      <c r="F40" s="15">
        <v>2</v>
      </c>
    </row>
    <row r="41" spans="1:6" x14ac:dyDescent="0.15">
      <c r="A41" s="15" t="s">
        <v>14</v>
      </c>
      <c r="B41" s="15" t="s">
        <v>116</v>
      </c>
      <c r="C41" s="15" t="s">
        <v>60</v>
      </c>
      <c r="D41" s="15">
        <v>4</v>
      </c>
      <c r="E41" s="15">
        <v>0</v>
      </c>
      <c r="F41" s="15">
        <v>4</v>
      </c>
    </row>
    <row r="42" spans="1:6" x14ac:dyDescent="0.15">
      <c r="A42" s="15" t="s">
        <v>14</v>
      </c>
      <c r="B42" s="15" t="s">
        <v>116</v>
      </c>
      <c r="C42" s="15" t="s">
        <v>61</v>
      </c>
      <c r="D42" s="15">
        <v>7</v>
      </c>
      <c r="E42" s="15">
        <v>0</v>
      </c>
      <c r="F42" s="15">
        <v>7</v>
      </c>
    </row>
    <row r="43" spans="1:6" x14ac:dyDescent="0.15">
      <c r="A43" s="15" t="s">
        <v>14</v>
      </c>
      <c r="B43" s="15" t="s">
        <v>116</v>
      </c>
      <c r="C43" s="15" t="s">
        <v>62</v>
      </c>
      <c r="D43" s="15">
        <v>1</v>
      </c>
      <c r="E43" s="15">
        <v>0</v>
      </c>
      <c r="F43" s="15">
        <v>1</v>
      </c>
    </row>
    <row r="44" spans="1:6" x14ac:dyDescent="0.15">
      <c r="A44" s="15" t="s">
        <v>14</v>
      </c>
      <c r="B44" s="15" t="s">
        <v>116</v>
      </c>
      <c r="C44" s="15" t="s">
        <v>63</v>
      </c>
      <c r="D44" s="15">
        <v>9</v>
      </c>
      <c r="E44" s="15">
        <v>1</v>
      </c>
      <c r="F44" s="15">
        <v>10</v>
      </c>
    </row>
    <row r="45" spans="1:6" x14ac:dyDescent="0.15">
      <c r="A45" s="15" t="s">
        <v>14</v>
      </c>
      <c r="B45" s="15" t="s">
        <v>116</v>
      </c>
      <c r="C45" s="15" t="s">
        <v>64</v>
      </c>
      <c r="D45" s="15">
        <v>17</v>
      </c>
      <c r="E45" s="15">
        <v>0</v>
      </c>
      <c r="F45" s="15">
        <v>17</v>
      </c>
    </row>
    <row r="46" spans="1:6" x14ac:dyDescent="0.15">
      <c r="A46" s="15" t="s">
        <v>14</v>
      </c>
      <c r="B46" s="15" t="s">
        <v>116</v>
      </c>
      <c r="C46" s="15" t="s">
        <v>65</v>
      </c>
      <c r="D46" s="15">
        <v>3</v>
      </c>
      <c r="E46" s="15">
        <v>0</v>
      </c>
      <c r="F46" s="15">
        <v>3</v>
      </c>
    </row>
    <row r="47" spans="1:6" x14ac:dyDescent="0.15">
      <c r="A47" s="15" t="s">
        <v>14</v>
      </c>
      <c r="B47" s="15" t="s">
        <v>116</v>
      </c>
      <c r="C47" s="15" t="s">
        <v>66</v>
      </c>
      <c r="D47" s="15">
        <v>7</v>
      </c>
      <c r="E47" s="15">
        <v>0</v>
      </c>
      <c r="F47" s="15">
        <v>7</v>
      </c>
    </row>
    <row r="48" spans="1:6" x14ac:dyDescent="0.15">
      <c r="A48" s="15" t="s">
        <v>14</v>
      </c>
      <c r="B48" s="15" t="s">
        <v>116</v>
      </c>
      <c r="C48" s="15" t="s">
        <v>67</v>
      </c>
      <c r="D48" s="15">
        <v>3</v>
      </c>
      <c r="E48" s="15">
        <v>0</v>
      </c>
      <c r="F48" s="15">
        <v>3</v>
      </c>
    </row>
    <row r="49" spans="1:6" x14ac:dyDescent="0.15">
      <c r="A49" s="15" t="s">
        <v>14</v>
      </c>
      <c r="B49" s="15" t="s">
        <v>116</v>
      </c>
      <c r="C49" s="15" t="s">
        <v>68</v>
      </c>
      <c r="D49" s="15">
        <v>3</v>
      </c>
      <c r="E49" s="15">
        <v>0</v>
      </c>
      <c r="F49" s="15">
        <v>3</v>
      </c>
    </row>
    <row r="50" spans="1:6" x14ac:dyDescent="0.15">
      <c r="A50" s="15" t="s">
        <v>14</v>
      </c>
      <c r="B50" s="15" t="s">
        <v>116</v>
      </c>
      <c r="C50" s="15" t="s">
        <v>69</v>
      </c>
      <c r="D50" s="15">
        <v>2</v>
      </c>
      <c r="E50" s="15">
        <v>0</v>
      </c>
      <c r="F50" s="15">
        <v>2</v>
      </c>
    </row>
    <row r="51" spans="1:6" x14ac:dyDescent="0.15">
      <c r="A51" s="15" t="s">
        <v>14</v>
      </c>
      <c r="B51" s="15" t="s">
        <v>116</v>
      </c>
      <c r="C51" s="15" t="s">
        <v>70</v>
      </c>
      <c r="D51" s="15">
        <v>2</v>
      </c>
      <c r="E51" s="15">
        <v>0</v>
      </c>
      <c r="F51" s="15">
        <v>2</v>
      </c>
    </row>
    <row r="52" spans="1:6" x14ac:dyDescent="0.15">
      <c r="A52" s="15" t="s">
        <v>14</v>
      </c>
      <c r="B52" s="15" t="s">
        <v>116</v>
      </c>
      <c r="C52" s="15" t="s">
        <v>71</v>
      </c>
      <c r="D52" s="15">
        <v>1</v>
      </c>
      <c r="E52" s="15">
        <v>0</v>
      </c>
      <c r="F52" s="15">
        <v>1</v>
      </c>
    </row>
    <row r="53" spans="1:6" x14ac:dyDescent="0.15">
      <c r="A53" s="15" t="s">
        <v>14</v>
      </c>
      <c r="B53" s="15" t="s">
        <v>116</v>
      </c>
      <c r="C53" s="15" t="s">
        <v>72</v>
      </c>
      <c r="D53" s="15">
        <v>2</v>
      </c>
      <c r="E53" s="15">
        <v>0</v>
      </c>
      <c r="F53" s="15">
        <v>2</v>
      </c>
    </row>
    <row r="54" spans="1:6" x14ac:dyDescent="0.15">
      <c r="A54" s="15" t="s">
        <v>14</v>
      </c>
      <c r="B54" s="15" t="s">
        <v>116</v>
      </c>
      <c r="C54" s="15" t="s">
        <v>73</v>
      </c>
      <c r="D54" s="15">
        <v>3</v>
      </c>
      <c r="E54" s="15">
        <v>0</v>
      </c>
      <c r="F54" s="15">
        <v>3</v>
      </c>
    </row>
    <row r="55" spans="1:6" x14ac:dyDescent="0.15">
      <c r="A55" s="15" t="s">
        <v>14</v>
      </c>
      <c r="B55" s="15" t="s">
        <v>116</v>
      </c>
      <c r="C55" s="15" t="s">
        <v>74</v>
      </c>
      <c r="D55" s="15">
        <v>1</v>
      </c>
      <c r="E55" s="15">
        <v>0</v>
      </c>
      <c r="F55" s="15">
        <v>1</v>
      </c>
    </row>
    <row r="56" spans="1:6" x14ac:dyDescent="0.15">
      <c r="A56" s="15" t="s">
        <v>14</v>
      </c>
      <c r="B56" s="15" t="s">
        <v>116</v>
      </c>
      <c r="C56" s="15" t="s">
        <v>75</v>
      </c>
      <c r="D56" s="15">
        <v>2</v>
      </c>
      <c r="E56" s="15">
        <v>0</v>
      </c>
      <c r="F56" s="15">
        <v>2</v>
      </c>
    </row>
    <row r="57" spans="1:6" x14ac:dyDescent="0.15">
      <c r="A57" s="15" t="s">
        <v>14</v>
      </c>
      <c r="B57" s="15" t="s">
        <v>116</v>
      </c>
      <c r="C57" s="15" t="s">
        <v>76</v>
      </c>
      <c r="D57" s="15">
        <v>4</v>
      </c>
      <c r="E57" s="15">
        <v>0</v>
      </c>
      <c r="F57" s="15">
        <v>4</v>
      </c>
    </row>
    <row r="58" spans="1:6" x14ac:dyDescent="0.15">
      <c r="A58" s="15" t="s">
        <v>14</v>
      </c>
      <c r="B58" s="15" t="s">
        <v>116</v>
      </c>
      <c r="C58" s="15" t="s">
        <v>77</v>
      </c>
      <c r="D58" s="15">
        <v>5</v>
      </c>
      <c r="E58" s="15">
        <v>0</v>
      </c>
      <c r="F58" s="15">
        <v>5</v>
      </c>
    </row>
    <row r="59" spans="1:6" x14ac:dyDescent="0.15">
      <c r="A59" s="15" t="s">
        <v>14</v>
      </c>
      <c r="B59" s="15" t="s">
        <v>116</v>
      </c>
      <c r="C59" s="15" t="s">
        <v>78</v>
      </c>
      <c r="D59" s="15">
        <v>7</v>
      </c>
      <c r="E59" s="15">
        <v>1</v>
      </c>
      <c r="F59" s="15">
        <v>8</v>
      </c>
    </row>
    <row r="60" spans="1:6" x14ac:dyDescent="0.15">
      <c r="A60" s="15" t="s">
        <v>14</v>
      </c>
      <c r="B60" s="15" t="s">
        <v>116</v>
      </c>
      <c r="C60" s="15" t="s">
        <v>79</v>
      </c>
      <c r="D60" s="15">
        <v>2</v>
      </c>
      <c r="E60" s="15">
        <v>1</v>
      </c>
      <c r="F60" s="15">
        <v>3</v>
      </c>
    </row>
    <row r="61" spans="1:6" x14ac:dyDescent="0.15">
      <c r="A61" s="15" t="s">
        <v>14</v>
      </c>
      <c r="B61" s="15" t="s">
        <v>116</v>
      </c>
      <c r="C61" s="15" t="s">
        <v>80</v>
      </c>
      <c r="D61" s="15">
        <v>2</v>
      </c>
      <c r="E61" s="15">
        <v>0</v>
      </c>
      <c r="F61" s="15">
        <v>2</v>
      </c>
    </row>
    <row r="62" spans="1:6" x14ac:dyDescent="0.15">
      <c r="A62" s="15" t="s">
        <v>14</v>
      </c>
      <c r="B62" s="15" t="s">
        <v>116</v>
      </c>
      <c r="C62" s="15" t="s">
        <v>81</v>
      </c>
      <c r="D62" s="15">
        <v>4</v>
      </c>
      <c r="E62" s="15">
        <v>0</v>
      </c>
      <c r="F62" s="15">
        <v>4</v>
      </c>
    </row>
    <row r="63" spans="1:6" x14ac:dyDescent="0.15">
      <c r="A63" s="15" t="s">
        <v>14</v>
      </c>
      <c r="B63" s="15" t="s">
        <v>116</v>
      </c>
      <c r="C63" s="15" t="s">
        <v>82</v>
      </c>
      <c r="D63" s="15">
        <v>2</v>
      </c>
      <c r="E63" s="15">
        <v>0</v>
      </c>
      <c r="F63" s="15">
        <v>2</v>
      </c>
    </row>
    <row r="64" spans="1:6" x14ac:dyDescent="0.15">
      <c r="A64" s="15" t="s">
        <v>14</v>
      </c>
      <c r="B64" s="15" t="s">
        <v>116</v>
      </c>
      <c r="C64" s="15" t="s">
        <v>83</v>
      </c>
      <c r="D64" s="15">
        <v>5</v>
      </c>
      <c r="E64" s="15">
        <v>0</v>
      </c>
      <c r="F64" s="15">
        <v>5</v>
      </c>
    </row>
    <row r="65" spans="1:6" x14ac:dyDescent="0.15">
      <c r="A65" s="15" t="s">
        <v>14</v>
      </c>
      <c r="B65" s="15" t="s">
        <v>116</v>
      </c>
      <c r="C65" s="15" t="s">
        <v>84</v>
      </c>
      <c r="D65" s="15">
        <v>6</v>
      </c>
      <c r="E65" s="15">
        <v>0</v>
      </c>
      <c r="F65" s="15">
        <v>6</v>
      </c>
    </row>
    <row r="66" spans="1:6" x14ac:dyDescent="0.15">
      <c r="A66" s="15" t="s">
        <v>14</v>
      </c>
      <c r="B66" s="15" t="s">
        <v>116</v>
      </c>
      <c r="C66" s="15" t="s">
        <v>85</v>
      </c>
      <c r="D66" s="15">
        <v>3</v>
      </c>
      <c r="E66" s="15">
        <v>0</v>
      </c>
      <c r="F66" s="15">
        <v>3</v>
      </c>
    </row>
    <row r="67" spans="1:6" x14ac:dyDescent="0.15">
      <c r="A67" s="15" t="s">
        <v>14</v>
      </c>
      <c r="B67" s="15" t="s">
        <v>116</v>
      </c>
      <c r="C67" s="15" t="s">
        <v>86</v>
      </c>
      <c r="D67" s="15">
        <v>2</v>
      </c>
      <c r="E67" s="15">
        <v>0</v>
      </c>
      <c r="F67" s="15">
        <v>2</v>
      </c>
    </row>
    <row r="68" spans="1:6" x14ac:dyDescent="0.15">
      <c r="A68" s="15" t="s">
        <v>14</v>
      </c>
      <c r="B68" s="15" t="s">
        <v>116</v>
      </c>
      <c r="C68" s="15" t="s">
        <v>87</v>
      </c>
      <c r="D68" s="15">
        <v>1</v>
      </c>
      <c r="E68" s="15">
        <v>0</v>
      </c>
      <c r="F68" s="15">
        <v>1</v>
      </c>
    </row>
    <row r="69" spans="1:6" x14ac:dyDescent="0.15">
      <c r="A69" s="15" t="s">
        <v>14</v>
      </c>
      <c r="B69" s="15" t="s">
        <v>116</v>
      </c>
      <c r="C69" s="15" t="s">
        <v>88</v>
      </c>
      <c r="D69" s="15">
        <v>1</v>
      </c>
      <c r="E69" s="15">
        <v>0</v>
      </c>
      <c r="F69" s="15">
        <v>1</v>
      </c>
    </row>
    <row r="72" spans="1:6" x14ac:dyDescent="0.15">
      <c r="C72" s="15" t="s">
        <v>117</v>
      </c>
    </row>
    <row r="73" spans="1:6" x14ac:dyDescent="0.15">
      <c r="C73" t="s">
        <v>48</v>
      </c>
      <c r="D73" s="17">
        <v>4.1388888888888893</v>
      </c>
      <c r="E73" s="17">
        <v>0.16666666666666666</v>
      </c>
      <c r="F73" s="17">
        <v>4.3055555555555554</v>
      </c>
    </row>
    <row r="74" spans="1:6" x14ac:dyDescent="0.15">
      <c r="C74" s="15" t="s">
        <v>49</v>
      </c>
      <c r="D74" s="17">
        <v>3.1273245322733505</v>
      </c>
      <c r="E74" s="17">
        <v>0.3779644730092272</v>
      </c>
      <c r="F74" s="17">
        <v>3.240982606242782</v>
      </c>
    </row>
    <row r="75" spans="1:6" x14ac:dyDescent="0.15">
      <c r="C75" t="s">
        <v>50</v>
      </c>
      <c r="D75" s="17">
        <v>36</v>
      </c>
      <c r="E75" s="17">
        <v>36</v>
      </c>
      <c r="F75" s="17">
        <v>36</v>
      </c>
    </row>
    <row r="76" spans="1:6" x14ac:dyDescent="0.15">
      <c r="C76" s="15" t="s">
        <v>113</v>
      </c>
      <c r="D76" s="17">
        <v>17.569709134827672</v>
      </c>
      <c r="E76" s="17">
        <v>4.4273223602554346</v>
      </c>
      <c r="F76" s="17">
        <v>18.115468833522243</v>
      </c>
    </row>
    <row r="78" spans="1:6" x14ac:dyDescent="0.15">
      <c r="C78" s="15" t="s">
        <v>111</v>
      </c>
    </row>
    <row r="79" spans="1:6" x14ac:dyDescent="0.15">
      <c r="C79" t="s">
        <v>48</v>
      </c>
      <c r="D79" s="17">
        <v>8.612903225806452</v>
      </c>
      <c r="E79" s="17">
        <v>0.45161290322580644</v>
      </c>
      <c r="F79" s="17">
        <v>9.064516129032258</v>
      </c>
    </row>
    <row r="80" spans="1:6" x14ac:dyDescent="0.15">
      <c r="C80" t="s">
        <v>49</v>
      </c>
      <c r="D80" s="17">
        <v>5.6608445739414703</v>
      </c>
      <c r="E80" s="17">
        <v>1.3124711978406576</v>
      </c>
      <c r="F80" s="17">
        <v>5.8191378735511892</v>
      </c>
    </row>
    <row r="81" spans="3:6" x14ac:dyDescent="0.15">
      <c r="C81" t="s">
        <v>50</v>
      </c>
      <c r="D81" s="17">
        <v>31</v>
      </c>
      <c r="E81" s="17">
        <v>31</v>
      </c>
      <c r="F81" s="17">
        <v>31</v>
      </c>
    </row>
    <row r="82" spans="3:6" x14ac:dyDescent="0.15">
      <c r="C82" s="15" t="s">
        <v>114</v>
      </c>
      <c r="D82" s="17">
        <v>30.535087654640058</v>
      </c>
      <c r="E82" s="17">
        <v>7.8387360151012082</v>
      </c>
      <c r="F82" s="17">
        <v>31.515818601991604</v>
      </c>
    </row>
    <row r="84" spans="3:6" x14ac:dyDescent="0.15">
      <c r="C84" s="13" t="s">
        <v>118</v>
      </c>
    </row>
    <row r="85" spans="3:6" x14ac:dyDescent="0.15">
      <c r="C85" s="13" t="s">
        <v>115</v>
      </c>
      <c r="D85" s="18">
        <f>SUM(D76+D82)</f>
        <v>48.104796789467727</v>
      </c>
      <c r="E85" s="18">
        <f>SUM(E76+E82)</f>
        <v>12.266058375356643</v>
      </c>
      <c r="F85" s="18">
        <f>SUM(F76+F82)</f>
        <v>49.631287435513848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MDA_Intertidal</vt:lpstr>
      <vt:lpstr>MDA_Subtidal</vt:lpstr>
      <vt:lpstr>Table S2</vt:lpstr>
      <vt:lpstr>Table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Clare Murphy-Hagan</cp:lastModifiedBy>
  <dcterms:created xsi:type="dcterms:W3CDTF">2025-03-20T19:41:49Z</dcterms:created>
  <dcterms:modified xsi:type="dcterms:W3CDTF">2025-08-19T19:27:18Z</dcterms:modified>
</cp:coreProperties>
</file>