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aremurphy-hagan/Desktop/Papers/Sediment Paper/Code/"/>
    </mc:Choice>
  </mc:AlternateContent>
  <xr:revisionPtr revIDLastSave="0" documentId="13_ncr:1_{79E2BF5F-BDC6-F541-A89E-A895B2FFEEE8}" xr6:coauthVersionLast="47" xr6:coauthVersionMax="47" xr10:uidLastSave="{00000000-0000-0000-0000-000000000000}"/>
  <bookViews>
    <workbookView xWindow="3980" yWindow="2920" windowWidth="28040" windowHeight="17440" xr2:uid="{637DFE8D-3BBE-6648-84AA-01763CD96B55}"/>
  </bookViews>
  <sheets>
    <sheet name="Av_Sed Accum Rates" sheetId="1" r:id="rId1"/>
    <sheet name="UNB-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8" i="2" l="1"/>
  <c r="K78" i="2"/>
  <c r="I78" i="2"/>
  <c r="I61" i="2"/>
  <c r="K73" i="2"/>
  <c r="M68" i="2"/>
  <c r="H7" i="1" l="1"/>
  <c r="G7" i="1"/>
  <c r="F7" i="1"/>
  <c r="E7" i="1"/>
  <c r="D7" i="1"/>
  <c r="D20" i="1" s="1"/>
  <c r="D26" i="1" s="1"/>
  <c r="C7" i="1"/>
  <c r="C20" i="1" s="1"/>
  <c r="C26" i="1" s="1"/>
  <c r="D22" i="1" l="1"/>
  <c r="E20" i="1"/>
  <c r="C22" i="1"/>
  <c r="E26" i="1" l="1"/>
  <c r="E22" i="1"/>
</calcChain>
</file>

<file path=xl/sharedStrings.xml><?xml version="1.0" encoding="utf-8"?>
<sst xmlns="http://schemas.openxmlformats.org/spreadsheetml/2006/main" count="158" uniqueCount="122">
  <si>
    <t>UNB-1</t>
  </si>
  <si>
    <t>depths for:</t>
  </si>
  <si>
    <t>min (cm)</t>
  </si>
  <si>
    <t>max (cm)</t>
  </si>
  <si>
    <t>mean (cm)</t>
  </si>
  <si>
    <t>Collection:</t>
  </si>
  <si>
    <t>rplum Model (interpolated):</t>
  </si>
  <si>
    <t>Time (yr)</t>
  </si>
  <si>
    <t>min (cm/yr)</t>
  </si>
  <si>
    <t>max (cm/yr)</t>
  </si>
  <si>
    <t>mean (cm/yr)</t>
  </si>
  <si>
    <t>Average Depth Accumulation Rate:</t>
  </si>
  <si>
    <t>min (g/cc)</t>
  </si>
  <si>
    <t>max (g/cc)</t>
  </si>
  <si>
    <t>mean (g/cc)</t>
  </si>
  <si>
    <t>Average Dry Bulk Density:</t>
  </si>
  <si>
    <t>2021.7 - 1950</t>
  </si>
  <si>
    <r>
      <t>min (g cm</t>
    </r>
    <r>
      <rPr>
        <b/>
        <vertAlign val="superscript"/>
        <sz val="7.2"/>
        <color rgb="FF000000"/>
        <rFont val="Arial"/>
        <family val="2"/>
      </rPr>
      <t>-2</t>
    </r>
    <r>
      <rPr>
        <b/>
        <sz val="10"/>
        <color rgb="FF000000"/>
        <rFont val="Arial"/>
        <family val="2"/>
      </rPr>
      <t xml:space="preserve"> yr</t>
    </r>
    <r>
      <rPr>
        <b/>
        <vertAlign val="superscript"/>
        <sz val="7.2"/>
        <color rgb="FF000000"/>
        <rFont val="Arial"/>
        <family val="2"/>
      </rPr>
      <t>-1</t>
    </r>
    <r>
      <rPr>
        <b/>
        <sz val="10"/>
        <color rgb="FF000000"/>
        <rFont val="Arial"/>
        <family val="2"/>
      </rPr>
      <t>)</t>
    </r>
  </si>
  <si>
    <r>
      <t>max (g cm</t>
    </r>
    <r>
      <rPr>
        <b/>
        <vertAlign val="superscript"/>
        <sz val="7.2"/>
        <color rgb="FF000000"/>
        <rFont val="Arial"/>
        <family val="2"/>
      </rPr>
      <t>-2</t>
    </r>
    <r>
      <rPr>
        <b/>
        <sz val="10"/>
        <color rgb="FF000000"/>
        <rFont val="Arial"/>
        <family val="2"/>
      </rPr>
      <t xml:space="preserve"> yr</t>
    </r>
    <r>
      <rPr>
        <b/>
        <vertAlign val="superscript"/>
        <sz val="7.2"/>
        <color rgb="FF000000"/>
        <rFont val="Arial"/>
        <family val="2"/>
      </rPr>
      <t>-1</t>
    </r>
    <r>
      <rPr>
        <b/>
        <sz val="10"/>
        <color rgb="FF000000"/>
        <rFont val="Arial"/>
        <family val="2"/>
      </rPr>
      <t>)</t>
    </r>
  </si>
  <si>
    <r>
      <t>mean (g cm</t>
    </r>
    <r>
      <rPr>
        <b/>
        <vertAlign val="superscript"/>
        <sz val="7.2"/>
        <color rgb="FF000000"/>
        <rFont val="Arial"/>
        <family val="2"/>
      </rPr>
      <t>-2</t>
    </r>
    <r>
      <rPr>
        <b/>
        <sz val="10"/>
        <color rgb="FF000000"/>
        <rFont val="Arial"/>
        <family val="2"/>
      </rPr>
      <t xml:space="preserve"> yr</t>
    </r>
    <r>
      <rPr>
        <b/>
        <vertAlign val="superscript"/>
        <sz val="7.2"/>
        <color rgb="FF000000"/>
        <rFont val="Arial"/>
        <family val="2"/>
      </rPr>
      <t>-1</t>
    </r>
    <r>
      <rPr>
        <b/>
        <sz val="10"/>
        <color rgb="FF000000"/>
        <rFont val="Arial"/>
        <family val="2"/>
      </rPr>
      <t>)</t>
    </r>
  </si>
  <si>
    <t>Average Mass Accumulation Rate:</t>
  </si>
  <si>
    <t>UNB-3</t>
  </si>
  <si>
    <t>UNB-2</t>
  </si>
  <si>
    <t>Averaged UNB-1 and UNB-3 Depth Accumulation Rate:</t>
  </si>
  <si>
    <t>71.7 years x Accumulation rate</t>
  </si>
  <si>
    <t>Sample ID</t>
  </si>
  <si>
    <t>Top</t>
  </si>
  <si>
    <t>Bottom</t>
  </si>
  <si>
    <t>width</t>
  </si>
  <si>
    <t>plot</t>
  </si>
  <si>
    <t>Dry BD (g/mL)</t>
  </si>
  <si>
    <t>UNB-2-1-0-1</t>
  </si>
  <si>
    <t>UNB-2-1-1-2</t>
  </si>
  <si>
    <t>UNB-2-1-2-3</t>
  </si>
  <si>
    <t>UNB-2-1-3-4</t>
  </si>
  <si>
    <t>UNB-2-1-4-5</t>
  </si>
  <si>
    <t>UNB-2-1-5-6</t>
  </si>
  <si>
    <t>UNB-2-1-6-7</t>
  </si>
  <si>
    <t>UNB-2-1-7-8</t>
  </si>
  <si>
    <t>UNB-2-1-8-9</t>
  </si>
  <si>
    <t>UNB-2-1-9-10</t>
  </si>
  <si>
    <t>UNB-2-1-10-11</t>
  </si>
  <si>
    <t>UNB-2-1-11-12</t>
  </si>
  <si>
    <t>UNB-2-1-12-13</t>
  </si>
  <si>
    <t>UNB-2-1-13-14</t>
  </si>
  <si>
    <t>UNB-2-1-14-15</t>
  </si>
  <si>
    <t>UNB-2-1-15-16</t>
  </si>
  <si>
    <t>UNB-2-1-16-17</t>
  </si>
  <si>
    <t>UNB-2-1-17-18</t>
  </si>
  <si>
    <t>UNB-2-1-18-19</t>
  </si>
  <si>
    <t>UNB-2-1-18-19R</t>
  </si>
  <si>
    <t>UNB-2-1-19-20</t>
  </si>
  <si>
    <t>UNB-2-1-20-21</t>
  </si>
  <si>
    <t>UNB-2-1-21-22</t>
  </si>
  <si>
    <t>UNB-2-1-22-23</t>
  </si>
  <si>
    <t>UNB-2-1-23-24</t>
  </si>
  <si>
    <t>UNB-2-1-24-25</t>
  </si>
  <si>
    <t>UNB-2-1-25-26</t>
  </si>
  <si>
    <t>UNB-2-1-26-27</t>
  </si>
  <si>
    <t>UNB-2-1-27-28</t>
  </si>
  <si>
    <t>UNB-2-1-28-29</t>
  </si>
  <si>
    <t>UNB-2-1-29-30</t>
  </si>
  <si>
    <t>UNB-2-1-30-31</t>
  </si>
  <si>
    <t>UNB-2-1-31-32</t>
  </si>
  <si>
    <t>UNB-2-1-32-33</t>
  </si>
  <si>
    <t>UNB-2-1-33-34</t>
  </si>
  <si>
    <t>UNB-2-1-34-35</t>
  </si>
  <si>
    <t>UNB-2-1-35-36</t>
  </si>
  <si>
    <t>UNB-2-1-36-37</t>
  </si>
  <si>
    <t>UNB-2-1-37-38</t>
  </si>
  <si>
    <t>UNB-2-1-38-39</t>
  </si>
  <si>
    <t>UNB-2-1-39-40</t>
  </si>
  <si>
    <t>UNB-2-1-40-41</t>
  </si>
  <si>
    <t>UNB-2-1-41-42</t>
  </si>
  <si>
    <t>UNB-2-1-42-43</t>
  </si>
  <si>
    <t>UNB-2-1-43-44</t>
  </si>
  <si>
    <t>UNB-2-1-44-45</t>
  </si>
  <si>
    <t>UNB-2-1-45-46</t>
  </si>
  <si>
    <t>UNB-2-1-46-47</t>
  </si>
  <si>
    <t>UNB-2-1-47-48</t>
  </si>
  <si>
    <t>UNB-2-1-48-49</t>
  </si>
  <si>
    <t>UNB-2-1-49-50</t>
  </si>
  <si>
    <t>UNB-2-1-50-51</t>
  </si>
  <si>
    <t>UNB-2-1-51-52</t>
  </si>
  <si>
    <t>UNB-2-1-52-53</t>
  </si>
  <si>
    <t>UNB-2-1-53-54</t>
  </si>
  <si>
    <t>UNB-2-1-54-55</t>
  </si>
  <si>
    <t>UNB-2-1-55-56</t>
  </si>
  <si>
    <t>UNB-2-1-56-57</t>
  </si>
  <si>
    <t>UNB-2-1-57-58</t>
  </si>
  <si>
    <t>UNB-2-1-58-59</t>
  </si>
  <si>
    <t>UNB-2-1-59-60</t>
  </si>
  <si>
    <t>UNB-2-1-60-61</t>
  </si>
  <si>
    <t>UNB-2-1-61-62</t>
  </si>
  <si>
    <t>UNB-2-1-62-63</t>
  </si>
  <si>
    <t>UNB-2-1-63-64</t>
  </si>
  <si>
    <t>UNB-2-1-64-65</t>
  </si>
  <si>
    <t>UNB-2-1-65-66</t>
  </si>
  <si>
    <t>UNB-2-1-66-67</t>
  </si>
  <si>
    <t>UNB-2-1-67-68</t>
  </si>
  <si>
    <t>UNB-2-1-68-69</t>
  </si>
  <si>
    <t>UNB-2-1-69-70</t>
  </si>
  <si>
    <t>UNB-2-1-70-71</t>
  </si>
  <si>
    <t>UNB-2-1-71-72</t>
  </si>
  <si>
    <t>UNB-2-1-72-73</t>
  </si>
  <si>
    <t>UNB-2-1-73-74</t>
  </si>
  <si>
    <t>UNB-2-1-74-75</t>
  </si>
  <si>
    <t>UNB-2-1-75-76</t>
  </si>
  <si>
    <t>UNB-2-1-76-77</t>
  </si>
  <si>
    <t>UNB-2-1-77-78</t>
  </si>
  <si>
    <t>UNB-2-1-78-79</t>
  </si>
  <si>
    <t>UNB-2-1-79-80</t>
  </si>
  <si>
    <t>UNB-2-1-80-81</t>
  </si>
  <si>
    <t>UNB-2-1-81-82</t>
  </si>
  <si>
    <t>UNB-2-1-82-83</t>
  </si>
  <si>
    <t>UNB-2-1-83-84</t>
  </si>
  <si>
    <t>UNB-2-1-84-85</t>
  </si>
  <si>
    <t>65.1 cm</t>
  </si>
  <si>
    <t>70.4 cm</t>
  </si>
  <si>
    <t>Interplolated</t>
  </si>
  <si>
    <t>58.8 cm</t>
  </si>
  <si>
    <t>av DBD g/cc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</si>
</sst>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"/>
    <numFmt numFmtId="171" formatCode="0.00000"/>
    <numFmt numFmtId="173" formatCode="0.000"/>
  </numFmts>
  <fonts count="5" x14ac:knownFonts="1">
    <font>
      <sz val="12"/>
      <color theme="1"/>
      <name val="Aptos Narrow"/>
      <family val="2"/>
      <scheme val="minor"/>
    </font>
    <font>
      <b/>
      <u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vertAlign val="superscript"/>
      <sz val="7.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3" fillId="0" borderId="0" xfId="0" applyNumberFormat="1" applyFont="1" applyAlignment="1">
      <alignment wrapText="1"/>
    </xf>
    <xf numFmtId="0" fontId="0" fillId="2" borderId="0" xfId="0" applyFill="1"/>
    <xf numFmtId="0" fontId="0" fillId="3" borderId="0" xfId="0" applyFill="1"/>
    <xf numFmtId="0" fontId="2" fillId="3" borderId="0" xfId="0" applyFont="1" applyFill="1" applyAlignment="1">
      <alignment wrapText="1"/>
    </xf>
    <xf numFmtId="168" fontId="3" fillId="3" borderId="0" xfId="0" applyNumberFormat="1" applyFont="1" applyFill="1" applyAlignment="1">
      <alignment wrapText="1"/>
    </xf>
    <xf numFmtId="171" fontId="0" fillId="3" borderId="0" xfId="0" applyNumberFormat="1" applyFill="1"/>
    <xf numFmtId="173" fontId="3" fillId="0" borderId="0" xfId="0" applyNumberFormat="1" applyFont="1" applyAlignment="1">
      <alignment wrapText="1"/>
    </xf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B11A6-785D-5947-AEBD-9E31742DD5C9}">
  <dimension ref="A1:H26"/>
  <sheetViews>
    <sheetView tabSelected="1" workbookViewId="0">
      <selection activeCell="H21" sqref="H21"/>
    </sheetView>
  </sheetViews>
  <sheetFormatPr baseColWidth="10" defaultRowHeight="16" x14ac:dyDescent="0.2"/>
  <cols>
    <col min="1" max="2" width="12.5" customWidth="1"/>
    <col min="3" max="8" width="16.1640625" customWidth="1"/>
  </cols>
  <sheetData>
    <row r="1" spans="1:8" x14ac:dyDescent="0.2">
      <c r="C1" s="1" t="s">
        <v>0</v>
      </c>
      <c r="D1" s="1"/>
      <c r="E1" s="1"/>
      <c r="F1" s="1" t="s">
        <v>21</v>
      </c>
      <c r="G1" s="1"/>
      <c r="H1" s="1"/>
    </row>
    <row r="2" spans="1:8" x14ac:dyDescent="0.2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</row>
    <row r="3" spans="1:8" x14ac:dyDescent="0.2">
      <c r="A3" s="3" t="s">
        <v>5</v>
      </c>
      <c r="B3" s="4">
        <v>2021.7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</row>
    <row r="4" spans="1:8" ht="29" x14ac:dyDescent="0.2">
      <c r="A4" s="3" t="s">
        <v>6</v>
      </c>
      <c r="B4" s="4">
        <v>1950</v>
      </c>
      <c r="C4" s="4">
        <v>44.94</v>
      </c>
      <c r="D4" s="4">
        <v>48.69</v>
      </c>
      <c r="E4" s="4">
        <v>46.11</v>
      </c>
      <c r="F4" s="4">
        <v>72.75</v>
      </c>
      <c r="G4" s="4">
        <v>92.12</v>
      </c>
      <c r="H4" s="4">
        <v>84.14</v>
      </c>
    </row>
    <row r="5" spans="1:8" x14ac:dyDescent="0.2">
      <c r="A5" s="3"/>
      <c r="B5" s="4"/>
      <c r="C5" s="4"/>
      <c r="D5" s="4"/>
      <c r="E5" s="4"/>
      <c r="F5" s="4"/>
      <c r="G5" s="4"/>
      <c r="H5" s="4"/>
    </row>
    <row r="6" spans="1:8" x14ac:dyDescent="0.2">
      <c r="A6" s="3"/>
      <c r="B6" s="3" t="s">
        <v>7</v>
      </c>
      <c r="C6" s="3" t="s">
        <v>8</v>
      </c>
      <c r="D6" s="3" t="s">
        <v>9</v>
      </c>
      <c r="E6" s="3" t="s">
        <v>10</v>
      </c>
      <c r="F6" s="3" t="s">
        <v>8</v>
      </c>
      <c r="G6" s="3" t="s">
        <v>9</v>
      </c>
      <c r="H6" s="3" t="s">
        <v>10</v>
      </c>
    </row>
    <row r="7" spans="1:8" ht="57" x14ac:dyDescent="0.2">
      <c r="A7" s="3" t="s">
        <v>11</v>
      </c>
      <c r="B7" s="4">
        <v>71.7</v>
      </c>
      <c r="C7" s="5">
        <f>C4/B7</f>
        <v>0.62677824267782423</v>
      </c>
      <c r="D7" s="5">
        <f>D4/B7</f>
        <v>0.67907949790794975</v>
      </c>
      <c r="E7" s="5">
        <f>E4/B7</f>
        <v>0.64309623430962337</v>
      </c>
      <c r="F7" s="5">
        <f>F4/B7</f>
        <v>1.0146443514644352</v>
      </c>
      <c r="G7" s="5">
        <f>G4/B7</f>
        <v>1.2847977684797769</v>
      </c>
      <c r="H7" s="5">
        <f>H4/B7</f>
        <v>1.1735006973500697</v>
      </c>
    </row>
    <row r="8" spans="1:8" x14ac:dyDescent="0.2">
      <c r="A8" s="4"/>
      <c r="B8" s="4"/>
      <c r="C8" s="4"/>
      <c r="D8" s="4"/>
      <c r="E8" s="4"/>
      <c r="F8" s="4"/>
      <c r="G8" s="4"/>
      <c r="H8" s="4"/>
    </row>
    <row r="9" spans="1:8" x14ac:dyDescent="0.2">
      <c r="A9" s="4"/>
      <c r="B9" s="4"/>
      <c r="C9" s="3" t="s">
        <v>12</v>
      </c>
      <c r="D9" s="3" t="s">
        <v>13</v>
      </c>
      <c r="E9" s="3" t="s">
        <v>14</v>
      </c>
      <c r="F9" s="3" t="s">
        <v>12</v>
      </c>
      <c r="G9" s="3" t="s">
        <v>13</v>
      </c>
      <c r="H9" s="3" t="s">
        <v>14</v>
      </c>
    </row>
    <row r="10" spans="1:8" ht="29" x14ac:dyDescent="0.2">
      <c r="A10" s="3" t="s">
        <v>15</v>
      </c>
      <c r="B10" s="4" t="s">
        <v>16</v>
      </c>
      <c r="C10" s="4">
        <v>1.03</v>
      </c>
      <c r="D10" s="4">
        <v>1.02</v>
      </c>
      <c r="E10" s="4">
        <v>1.03</v>
      </c>
      <c r="F10" s="4">
        <v>0.81</v>
      </c>
      <c r="G10" s="4">
        <v>0.78</v>
      </c>
      <c r="H10" s="4">
        <v>0.78</v>
      </c>
    </row>
    <row r="11" spans="1:8" x14ac:dyDescent="0.2">
      <c r="A11" s="4"/>
      <c r="B11" s="4"/>
      <c r="C11" s="4"/>
      <c r="D11" s="4"/>
      <c r="E11" s="4"/>
      <c r="F11" s="4"/>
      <c r="G11" s="4"/>
      <c r="H11" s="4"/>
    </row>
    <row r="12" spans="1:8" ht="29" x14ac:dyDescent="0.2">
      <c r="A12" s="4"/>
      <c r="B12" s="4"/>
      <c r="C12" s="3" t="s">
        <v>17</v>
      </c>
      <c r="D12" s="3" t="s">
        <v>18</v>
      </c>
      <c r="E12" s="3" t="s">
        <v>19</v>
      </c>
      <c r="F12" s="3" t="s">
        <v>17</v>
      </c>
      <c r="G12" s="3" t="s">
        <v>18</v>
      </c>
      <c r="H12" s="3" t="s">
        <v>19</v>
      </c>
    </row>
    <row r="13" spans="1:8" ht="57" x14ac:dyDescent="0.2">
      <c r="A13" s="3" t="s">
        <v>20</v>
      </c>
      <c r="B13" s="4" t="s">
        <v>16</v>
      </c>
      <c r="C13" s="4">
        <v>0.65</v>
      </c>
      <c r="D13" s="4">
        <v>0.69</v>
      </c>
      <c r="E13" s="4">
        <v>0.66</v>
      </c>
      <c r="F13" s="4">
        <v>0.82</v>
      </c>
      <c r="G13" s="4">
        <v>1.01</v>
      </c>
      <c r="H13" s="4">
        <v>0.92</v>
      </c>
    </row>
    <row r="18" spans="1:5" x14ac:dyDescent="0.2">
      <c r="C18" s="1" t="s">
        <v>22</v>
      </c>
      <c r="D18" s="1"/>
      <c r="E18" s="1"/>
    </row>
    <row r="19" spans="1:5" x14ac:dyDescent="0.2">
      <c r="A19" s="3"/>
      <c r="B19" s="3" t="s">
        <v>7</v>
      </c>
      <c r="C19" s="3" t="s">
        <v>8</v>
      </c>
      <c r="D19" s="3" t="s">
        <v>9</v>
      </c>
      <c r="E19" s="3" t="s">
        <v>10</v>
      </c>
    </row>
    <row r="20" spans="1:5" ht="71" x14ac:dyDescent="0.2">
      <c r="A20" s="3" t="s">
        <v>23</v>
      </c>
      <c r="B20" s="4">
        <v>71.7</v>
      </c>
      <c r="C20" s="5">
        <f>AVERAGE(C7,F7)</f>
        <v>0.82071129707112966</v>
      </c>
      <c r="D20" s="5">
        <f t="shared" ref="D20:E20" si="0">AVERAGE(D7,G7)</f>
        <v>0.98193863319386332</v>
      </c>
      <c r="E20" s="5">
        <f t="shared" si="0"/>
        <v>0.90829846582984652</v>
      </c>
    </row>
    <row r="21" spans="1:5" x14ac:dyDescent="0.2">
      <c r="A21" s="3"/>
      <c r="B21" s="4"/>
      <c r="C21" s="3" t="s">
        <v>2</v>
      </c>
      <c r="D21" s="3" t="s">
        <v>3</v>
      </c>
      <c r="E21" s="3" t="s">
        <v>4</v>
      </c>
    </row>
    <row r="22" spans="1:5" ht="43" x14ac:dyDescent="0.2">
      <c r="A22" s="3" t="s">
        <v>24</v>
      </c>
      <c r="B22" s="4">
        <v>1950</v>
      </c>
      <c r="C22" s="4">
        <f>B20*C20</f>
        <v>58.844999999999999</v>
      </c>
      <c r="D22" s="4">
        <f>B20*D20</f>
        <v>70.405000000000001</v>
      </c>
      <c r="E22" s="4">
        <f>B20*E20</f>
        <v>65.125</v>
      </c>
    </row>
    <row r="23" spans="1:5" x14ac:dyDescent="0.2">
      <c r="A23" s="4"/>
      <c r="B23" s="4"/>
      <c r="C23" s="3" t="s">
        <v>12</v>
      </c>
      <c r="D23" s="3" t="s">
        <v>13</v>
      </c>
      <c r="E23" s="3" t="s">
        <v>14</v>
      </c>
    </row>
    <row r="24" spans="1:5" ht="29" x14ac:dyDescent="0.2">
      <c r="A24" s="3" t="s">
        <v>15</v>
      </c>
      <c r="B24" s="4" t="s">
        <v>16</v>
      </c>
      <c r="C24" s="11">
        <v>0.93690453333333357</v>
      </c>
      <c r="D24" s="11">
        <v>0.93652855555555581</v>
      </c>
      <c r="E24" s="12">
        <v>0.96278964179104498</v>
      </c>
    </row>
    <row r="25" spans="1:5" x14ac:dyDescent="0.2">
      <c r="A25" s="4"/>
      <c r="B25" s="4"/>
      <c r="C25" s="3" t="s">
        <v>17</v>
      </c>
      <c r="D25" s="3" t="s">
        <v>18</v>
      </c>
      <c r="E25" s="3" t="s">
        <v>19</v>
      </c>
    </row>
    <row r="26" spans="1:5" ht="57" x14ac:dyDescent="0.2">
      <c r="A26" s="3" t="s">
        <v>20</v>
      </c>
      <c r="B26" s="4" t="s">
        <v>16</v>
      </c>
      <c r="C26" s="5">
        <f>C20*C24</f>
        <v>0.7689281347838216</v>
      </c>
      <c r="D26" s="5">
        <f t="shared" ref="D26:E26" si="1">D20*D24</f>
        <v>0.91961356978924558</v>
      </c>
      <c r="E26" s="5">
        <f t="shared" si="1"/>
        <v>0.87450035455567365</v>
      </c>
    </row>
  </sheetData>
  <mergeCells count="3">
    <mergeCell ref="C1:E1"/>
    <mergeCell ref="F1:H1"/>
    <mergeCell ref="C18:E18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95AC-778E-4D49-B6F5-9BE235142360}">
  <dimension ref="A1:M87"/>
  <sheetViews>
    <sheetView topLeftCell="A49" workbookViewId="0">
      <selection activeCell="I78" sqref="I78:M78"/>
    </sheetView>
  </sheetViews>
  <sheetFormatPr baseColWidth="10" defaultRowHeight="16" x14ac:dyDescent="0.2"/>
  <sheetData>
    <row r="1" spans="1:13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I1" t="s">
        <v>30</v>
      </c>
      <c r="K1" t="s">
        <v>30</v>
      </c>
      <c r="M1" t="s">
        <v>30</v>
      </c>
    </row>
    <row r="2" spans="1:13" x14ac:dyDescent="0.2">
      <c r="A2" t="s">
        <v>31</v>
      </c>
      <c r="B2">
        <v>0</v>
      </c>
      <c r="C2">
        <v>1</v>
      </c>
      <c r="D2">
        <v>1</v>
      </c>
      <c r="E2">
        <v>0.5</v>
      </c>
      <c r="F2">
        <v>0.23769999999999999</v>
      </c>
      <c r="I2">
        <v>0.23769999999999999</v>
      </c>
      <c r="K2">
        <v>0.23769999999999999</v>
      </c>
      <c r="M2">
        <v>0.23769999999999999</v>
      </c>
    </row>
    <row r="3" spans="1:13" x14ac:dyDescent="0.2">
      <c r="A3" t="s">
        <v>32</v>
      </c>
      <c r="B3">
        <v>1</v>
      </c>
      <c r="C3">
        <v>2</v>
      </c>
      <c r="D3">
        <v>1</v>
      </c>
      <c r="E3">
        <v>1.5</v>
      </c>
      <c r="F3">
        <v>0.21495</v>
      </c>
      <c r="I3">
        <v>0.21495</v>
      </c>
      <c r="K3">
        <v>0.21495</v>
      </c>
      <c r="M3">
        <v>0.21495</v>
      </c>
    </row>
    <row r="4" spans="1:13" x14ac:dyDescent="0.2">
      <c r="A4" t="s">
        <v>33</v>
      </c>
      <c r="B4">
        <v>2</v>
      </c>
      <c r="C4">
        <v>3</v>
      </c>
      <c r="D4">
        <v>1</v>
      </c>
      <c r="E4">
        <v>2.5</v>
      </c>
      <c r="F4">
        <v>0.22719</v>
      </c>
      <c r="I4">
        <v>0.22719</v>
      </c>
      <c r="K4">
        <v>0.22719</v>
      </c>
      <c r="M4">
        <v>0.22719</v>
      </c>
    </row>
    <row r="5" spans="1:13" x14ac:dyDescent="0.2">
      <c r="A5" t="s">
        <v>34</v>
      </c>
      <c r="B5">
        <v>3</v>
      </c>
      <c r="C5">
        <v>4</v>
      </c>
      <c r="D5">
        <v>1</v>
      </c>
      <c r="E5">
        <v>3.5</v>
      </c>
      <c r="F5">
        <v>0.25094</v>
      </c>
      <c r="I5">
        <v>0.25094</v>
      </c>
      <c r="K5">
        <v>0.25094</v>
      </c>
      <c r="M5">
        <v>0.25094</v>
      </c>
    </row>
    <row r="6" spans="1:13" x14ac:dyDescent="0.2">
      <c r="A6" t="s">
        <v>35</v>
      </c>
      <c r="B6">
        <v>4</v>
      </c>
      <c r="C6">
        <v>5</v>
      </c>
      <c r="D6">
        <v>1</v>
      </c>
      <c r="E6">
        <v>4.5</v>
      </c>
      <c r="F6">
        <v>0.23005</v>
      </c>
      <c r="I6">
        <v>0.23005</v>
      </c>
      <c r="K6">
        <v>0.23005</v>
      </c>
      <c r="M6">
        <v>0.23005</v>
      </c>
    </row>
    <row r="7" spans="1:13" x14ac:dyDescent="0.2">
      <c r="A7" t="s">
        <v>36</v>
      </c>
      <c r="B7">
        <v>5</v>
      </c>
      <c r="C7">
        <v>6</v>
      </c>
      <c r="D7">
        <v>1</v>
      </c>
      <c r="E7">
        <v>5.5</v>
      </c>
      <c r="F7">
        <v>0.29609000000000002</v>
      </c>
      <c r="I7">
        <v>0.29609000000000002</v>
      </c>
      <c r="K7">
        <v>0.29609000000000002</v>
      </c>
      <c r="M7">
        <v>0.29609000000000002</v>
      </c>
    </row>
    <row r="8" spans="1:13" x14ac:dyDescent="0.2">
      <c r="A8" t="s">
        <v>37</v>
      </c>
      <c r="B8">
        <v>6</v>
      </c>
      <c r="C8">
        <v>7</v>
      </c>
      <c r="D8">
        <v>1</v>
      </c>
      <c r="E8">
        <v>6.5</v>
      </c>
      <c r="F8">
        <v>0.25522</v>
      </c>
      <c r="I8">
        <v>0.25522</v>
      </c>
      <c r="K8">
        <v>0.25522</v>
      </c>
      <c r="M8">
        <v>0.25522</v>
      </c>
    </row>
    <row r="9" spans="1:13" x14ac:dyDescent="0.2">
      <c r="A9" t="s">
        <v>38</v>
      </c>
      <c r="B9">
        <v>7</v>
      </c>
      <c r="C9">
        <v>8</v>
      </c>
      <c r="D9">
        <v>1</v>
      </c>
      <c r="E9">
        <v>7.5</v>
      </c>
      <c r="F9">
        <v>0.28188999999999997</v>
      </c>
      <c r="I9">
        <v>0.28188999999999997</v>
      </c>
      <c r="K9">
        <v>0.28188999999999997</v>
      </c>
      <c r="M9">
        <v>0.28188999999999997</v>
      </c>
    </row>
    <row r="10" spans="1:13" x14ac:dyDescent="0.2">
      <c r="A10" t="s">
        <v>39</v>
      </c>
      <c r="B10">
        <v>8</v>
      </c>
      <c r="C10">
        <v>9</v>
      </c>
      <c r="D10">
        <v>1</v>
      </c>
      <c r="E10">
        <v>8.5</v>
      </c>
      <c r="F10">
        <v>0.34349000000000002</v>
      </c>
      <c r="I10">
        <v>0.34349000000000002</v>
      </c>
      <c r="K10">
        <v>0.34349000000000002</v>
      </c>
      <c r="M10">
        <v>0.34349000000000002</v>
      </c>
    </row>
    <row r="11" spans="1:13" x14ac:dyDescent="0.2">
      <c r="A11" t="s">
        <v>40</v>
      </c>
      <c r="B11">
        <v>9</v>
      </c>
      <c r="C11">
        <v>10</v>
      </c>
      <c r="D11">
        <v>1</v>
      </c>
      <c r="E11">
        <v>9.5</v>
      </c>
      <c r="F11">
        <v>0.77830999999999995</v>
      </c>
      <c r="I11">
        <v>0.77830999999999995</v>
      </c>
      <c r="K11">
        <v>0.77830999999999995</v>
      </c>
      <c r="M11">
        <v>0.77830999999999995</v>
      </c>
    </row>
    <row r="12" spans="1:13" x14ac:dyDescent="0.2">
      <c r="A12" t="s">
        <v>41</v>
      </c>
      <c r="B12">
        <v>10</v>
      </c>
      <c r="C12">
        <v>11</v>
      </c>
      <c r="D12">
        <v>1</v>
      </c>
      <c r="E12">
        <v>10.5</v>
      </c>
      <c r="F12">
        <v>1.1351</v>
      </c>
      <c r="I12">
        <v>1.1351</v>
      </c>
      <c r="K12">
        <v>1.1351</v>
      </c>
      <c r="M12">
        <v>1.1351</v>
      </c>
    </row>
    <row r="13" spans="1:13" x14ac:dyDescent="0.2">
      <c r="A13" t="s">
        <v>42</v>
      </c>
      <c r="B13">
        <v>11</v>
      </c>
      <c r="C13">
        <v>12</v>
      </c>
      <c r="D13">
        <v>1</v>
      </c>
      <c r="E13">
        <v>11.5</v>
      </c>
      <c r="F13">
        <v>0.73743999999999998</v>
      </c>
      <c r="I13">
        <v>0.73743999999999998</v>
      </c>
      <c r="K13">
        <v>0.73743999999999998</v>
      </c>
      <c r="M13">
        <v>0.73743999999999998</v>
      </c>
    </row>
    <row r="14" spans="1:13" x14ac:dyDescent="0.2">
      <c r="A14" t="s">
        <v>43</v>
      </c>
      <c r="B14">
        <v>12</v>
      </c>
      <c r="C14">
        <v>13</v>
      </c>
      <c r="D14">
        <v>1</v>
      </c>
      <c r="E14">
        <v>12.5</v>
      </c>
      <c r="F14">
        <v>0.38656000000000001</v>
      </c>
      <c r="I14">
        <v>0.38656000000000001</v>
      </c>
      <c r="K14">
        <v>0.38656000000000001</v>
      </c>
      <c r="M14">
        <v>0.38656000000000001</v>
      </c>
    </row>
    <row r="15" spans="1:13" x14ac:dyDescent="0.2">
      <c r="A15" t="s">
        <v>44</v>
      </c>
      <c r="B15">
        <v>13</v>
      </c>
      <c r="C15">
        <v>14</v>
      </c>
      <c r="D15">
        <v>1</v>
      </c>
      <c r="E15">
        <v>13.5</v>
      </c>
      <c r="F15">
        <v>0.47549999999999998</v>
      </c>
      <c r="I15">
        <v>0.47549999999999998</v>
      </c>
      <c r="K15">
        <v>0.47549999999999998</v>
      </c>
      <c r="M15">
        <v>0.47549999999999998</v>
      </c>
    </row>
    <row r="16" spans="1:13" x14ac:dyDescent="0.2">
      <c r="A16" t="s">
        <v>45</v>
      </c>
      <c r="B16">
        <v>14</v>
      </c>
      <c r="C16">
        <v>15</v>
      </c>
      <c r="D16">
        <v>1</v>
      </c>
      <c r="E16">
        <v>14.5</v>
      </c>
      <c r="F16">
        <v>0.42226000000000002</v>
      </c>
      <c r="I16">
        <v>0.42226000000000002</v>
      </c>
      <c r="K16">
        <v>0.42226000000000002</v>
      </c>
      <c r="M16">
        <v>0.42226000000000002</v>
      </c>
    </row>
    <row r="17" spans="1:13" x14ac:dyDescent="0.2">
      <c r="A17" t="s">
        <v>46</v>
      </c>
      <c r="B17">
        <v>15</v>
      </c>
      <c r="C17">
        <v>16</v>
      </c>
      <c r="D17">
        <v>1</v>
      </c>
      <c r="E17">
        <v>15.5</v>
      </c>
      <c r="F17">
        <v>0.27450999999999998</v>
      </c>
      <c r="I17">
        <v>0.27450999999999998</v>
      </c>
      <c r="K17">
        <v>0.27450999999999998</v>
      </c>
      <c r="M17">
        <v>0.27450999999999998</v>
      </c>
    </row>
    <row r="18" spans="1:13" x14ac:dyDescent="0.2">
      <c r="A18" t="s">
        <v>47</v>
      </c>
      <c r="B18">
        <v>16</v>
      </c>
      <c r="C18">
        <v>17</v>
      </c>
      <c r="D18">
        <v>1</v>
      </c>
      <c r="E18">
        <v>16.5</v>
      </c>
      <c r="F18">
        <v>0.43217</v>
      </c>
      <c r="I18">
        <v>0.43217</v>
      </c>
      <c r="K18">
        <v>0.43217</v>
      </c>
      <c r="M18">
        <v>0.43217</v>
      </c>
    </row>
    <row r="19" spans="1:13" x14ac:dyDescent="0.2">
      <c r="A19" t="s">
        <v>48</v>
      </c>
      <c r="B19">
        <v>17</v>
      </c>
      <c r="C19">
        <v>18</v>
      </c>
      <c r="D19">
        <v>1</v>
      </c>
      <c r="E19">
        <v>17.5</v>
      </c>
      <c r="F19">
        <v>1.0641799999999999</v>
      </c>
      <c r="I19">
        <v>1.0641799999999999</v>
      </c>
      <c r="K19">
        <v>1.0641799999999999</v>
      </c>
      <c r="M19">
        <v>1.0641799999999999</v>
      </c>
    </row>
    <row r="20" spans="1:13" x14ac:dyDescent="0.2">
      <c r="A20" t="s">
        <v>49</v>
      </c>
      <c r="B20">
        <v>18</v>
      </c>
      <c r="C20">
        <v>19</v>
      </c>
      <c r="D20">
        <v>1</v>
      </c>
      <c r="E20">
        <v>18.5</v>
      </c>
      <c r="F20">
        <v>0.86434999999999995</v>
      </c>
      <c r="I20">
        <v>0.86434999999999995</v>
      </c>
      <c r="K20">
        <v>0.86434999999999995</v>
      </c>
      <c r="M20">
        <v>0.86434999999999995</v>
      </c>
    </row>
    <row r="21" spans="1:13" x14ac:dyDescent="0.2">
      <c r="A21" t="s">
        <v>50</v>
      </c>
      <c r="F21">
        <v>1.0429999999999999</v>
      </c>
      <c r="I21">
        <v>1.0429999999999999</v>
      </c>
      <c r="K21">
        <v>1.0429999999999999</v>
      </c>
      <c r="M21">
        <v>1.0429999999999999</v>
      </c>
    </row>
    <row r="22" spans="1:13" x14ac:dyDescent="0.2">
      <c r="A22" t="s">
        <v>51</v>
      </c>
      <c r="B22">
        <v>19</v>
      </c>
      <c r="C22">
        <v>20</v>
      </c>
      <c r="D22">
        <v>1</v>
      </c>
      <c r="E22">
        <v>19.5</v>
      </c>
      <c r="F22">
        <v>0.85382000000000002</v>
      </c>
      <c r="I22">
        <v>0.85382000000000002</v>
      </c>
      <c r="K22">
        <v>0.85382000000000002</v>
      </c>
      <c r="M22">
        <v>0.85382000000000002</v>
      </c>
    </row>
    <row r="23" spans="1:13" x14ac:dyDescent="0.2">
      <c r="A23" t="s">
        <v>52</v>
      </c>
      <c r="B23">
        <v>20</v>
      </c>
      <c r="C23">
        <v>21</v>
      </c>
      <c r="D23">
        <v>1</v>
      </c>
      <c r="E23">
        <v>20.5</v>
      </c>
      <c r="F23">
        <v>0.70648999999999995</v>
      </c>
      <c r="I23">
        <v>0.70648999999999995</v>
      </c>
      <c r="K23">
        <v>0.70648999999999995</v>
      </c>
      <c r="M23">
        <v>0.70648999999999995</v>
      </c>
    </row>
    <row r="24" spans="1:13" x14ac:dyDescent="0.2">
      <c r="A24" t="s">
        <v>53</v>
      </c>
      <c r="B24">
        <v>21</v>
      </c>
      <c r="C24">
        <v>22</v>
      </c>
      <c r="D24">
        <v>1</v>
      </c>
      <c r="E24">
        <v>21.5</v>
      </c>
      <c r="F24">
        <v>0.92632000000000003</v>
      </c>
      <c r="I24">
        <v>0.92632000000000003</v>
      </c>
      <c r="K24">
        <v>0.92632000000000003</v>
      </c>
      <c r="M24">
        <v>0.92632000000000003</v>
      </c>
    </row>
    <row r="25" spans="1:13" x14ac:dyDescent="0.2">
      <c r="A25" t="s">
        <v>54</v>
      </c>
      <c r="B25">
        <v>22</v>
      </c>
      <c r="C25">
        <v>23</v>
      </c>
      <c r="D25">
        <v>1</v>
      </c>
      <c r="E25">
        <v>22.5</v>
      </c>
      <c r="F25">
        <v>0.95159000000000005</v>
      </c>
      <c r="I25">
        <v>0.95159000000000005</v>
      </c>
      <c r="K25">
        <v>0.95159000000000005</v>
      </c>
      <c r="M25">
        <v>0.95159000000000005</v>
      </c>
    </row>
    <row r="26" spans="1:13" x14ac:dyDescent="0.2">
      <c r="A26" t="s">
        <v>55</v>
      </c>
      <c r="B26">
        <v>23</v>
      </c>
      <c r="C26">
        <v>24</v>
      </c>
      <c r="D26">
        <v>1</v>
      </c>
      <c r="E26">
        <v>23.5</v>
      </c>
      <c r="F26">
        <v>0.59064000000000005</v>
      </c>
      <c r="I26">
        <v>0.59064000000000005</v>
      </c>
      <c r="K26">
        <v>0.59064000000000005</v>
      </c>
      <c r="M26">
        <v>0.59064000000000005</v>
      </c>
    </row>
    <row r="27" spans="1:13" x14ac:dyDescent="0.2">
      <c r="A27" t="s">
        <v>56</v>
      </c>
      <c r="B27">
        <v>24</v>
      </c>
      <c r="C27">
        <v>25</v>
      </c>
      <c r="D27">
        <v>1</v>
      </c>
      <c r="E27">
        <v>24.5</v>
      </c>
      <c r="F27">
        <v>0.75924000000000003</v>
      </c>
      <c r="I27">
        <v>0.75924000000000003</v>
      </c>
      <c r="K27">
        <v>0.75924000000000003</v>
      </c>
      <c r="M27">
        <v>0.75924000000000003</v>
      </c>
    </row>
    <row r="28" spans="1:13" x14ac:dyDescent="0.2">
      <c r="A28" t="s">
        <v>57</v>
      </c>
      <c r="B28">
        <v>25</v>
      </c>
      <c r="C28">
        <v>26</v>
      </c>
      <c r="D28">
        <v>1</v>
      </c>
      <c r="E28">
        <v>25.5</v>
      </c>
      <c r="F28">
        <v>0.89503999999999995</v>
      </c>
      <c r="I28">
        <v>0.89503999999999995</v>
      </c>
      <c r="K28">
        <v>0.89503999999999995</v>
      </c>
      <c r="M28">
        <v>0.89503999999999995</v>
      </c>
    </row>
    <row r="29" spans="1:13" x14ac:dyDescent="0.2">
      <c r="A29" t="s">
        <v>58</v>
      </c>
      <c r="B29">
        <v>26</v>
      </c>
      <c r="C29">
        <v>27</v>
      </c>
      <c r="D29">
        <v>1</v>
      </c>
      <c r="E29">
        <v>26.5</v>
      </c>
      <c r="F29">
        <v>1.28335</v>
      </c>
      <c r="I29">
        <v>1.28335</v>
      </c>
      <c r="K29">
        <v>1.28335</v>
      </c>
      <c r="M29">
        <v>1.28335</v>
      </c>
    </row>
    <row r="30" spans="1:13" x14ac:dyDescent="0.2">
      <c r="A30" t="s">
        <v>59</v>
      </c>
      <c r="B30">
        <v>27</v>
      </c>
      <c r="C30">
        <v>28</v>
      </c>
      <c r="D30">
        <v>1</v>
      </c>
      <c r="E30">
        <v>27.5</v>
      </c>
      <c r="F30">
        <v>1.3366400000000001</v>
      </c>
      <c r="I30">
        <v>1.3366400000000001</v>
      </c>
      <c r="K30">
        <v>1.3366400000000001</v>
      </c>
      <c r="M30">
        <v>1.3366400000000001</v>
      </c>
    </row>
    <row r="31" spans="1:13" x14ac:dyDescent="0.2">
      <c r="A31" t="s">
        <v>60</v>
      </c>
      <c r="B31">
        <v>28</v>
      </c>
      <c r="C31">
        <v>29</v>
      </c>
      <c r="D31">
        <v>1</v>
      </c>
      <c r="E31">
        <v>28.5</v>
      </c>
      <c r="F31">
        <v>1.4054199999999999</v>
      </c>
      <c r="I31">
        <v>1.4054199999999999</v>
      </c>
      <c r="K31">
        <v>1.4054199999999999</v>
      </c>
      <c r="M31">
        <v>1.4054199999999999</v>
      </c>
    </row>
    <row r="32" spans="1:13" x14ac:dyDescent="0.2">
      <c r="A32" t="s">
        <v>61</v>
      </c>
      <c r="B32">
        <v>29</v>
      </c>
      <c r="C32">
        <v>30</v>
      </c>
      <c r="D32">
        <v>1</v>
      </c>
      <c r="E32">
        <v>29.5</v>
      </c>
      <c r="F32">
        <v>1.26688</v>
      </c>
      <c r="I32">
        <v>1.26688</v>
      </c>
      <c r="K32">
        <v>1.26688</v>
      </c>
      <c r="M32">
        <v>1.26688</v>
      </c>
    </row>
    <row r="33" spans="1:13" x14ac:dyDescent="0.2">
      <c r="A33" t="s">
        <v>62</v>
      </c>
      <c r="B33">
        <v>30</v>
      </c>
      <c r="C33">
        <v>31</v>
      </c>
      <c r="D33">
        <v>1</v>
      </c>
      <c r="E33">
        <v>30.5</v>
      </c>
      <c r="F33">
        <v>0.86660999999999999</v>
      </c>
      <c r="I33">
        <v>0.86660999999999999</v>
      </c>
      <c r="K33">
        <v>0.86660999999999999</v>
      </c>
      <c r="M33">
        <v>0.86660999999999999</v>
      </c>
    </row>
    <row r="34" spans="1:13" x14ac:dyDescent="0.2">
      <c r="A34" t="s">
        <v>63</v>
      </c>
      <c r="B34">
        <v>31</v>
      </c>
      <c r="C34">
        <v>32</v>
      </c>
      <c r="D34">
        <v>1</v>
      </c>
      <c r="E34">
        <v>31.5</v>
      </c>
      <c r="F34">
        <v>1.05768</v>
      </c>
      <c r="I34">
        <v>1.05768</v>
      </c>
      <c r="K34">
        <v>1.05768</v>
      </c>
      <c r="M34">
        <v>1.05768</v>
      </c>
    </row>
    <row r="35" spans="1:13" x14ac:dyDescent="0.2">
      <c r="A35" t="s">
        <v>64</v>
      </c>
      <c r="B35">
        <v>32</v>
      </c>
      <c r="C35">
        <v>33</v>
      </c>
      <c r="D35">
        <v>1</v>
      </c>
      <c r="E35">
        <v>32.5</v>
      </c>
      <c r="F35">
        <v>0.99794000000000005</v>
      </c>
      <c r="I35">
        <v>0.99794000000000005</v>
      </c>
      <c r="K35">
        <v>0.99794000000000005</v>
      </c>
      <c r="M35">
        <v>0.99794000000000005</v>
      </c>
    </row>
    <row r="36" spans="1:13" x14ac:dyDescent="0.2">
      <c r="A36" t="s">
        <v>65</v>
      </c>
      <c r="B36">
        <v>33</v>
      </c>
      <c r="C36">
        <v>34</v>
      </c>
      <c r="D36">
        <v>1</v>
      </c>
      <c r="E36">
        <v>33.5</v>
      </c>
      <c r="F36">
        <v>1.1998899999999999</v>
      </c>
      <c r="I36">
        <v>1.1998899999999999</v>
      </c>
      <c r="K36">
        <v>1.1998899999999999</v>
      </c>
      <c r="M36">
        <v>1.1998899999999999</v>
      </c>
    </row>
    <row r="37" spans="1:13" x14ac:dyDescent="0.2">
      <c r="A37" t="s">
        <v>66</v>
      </c>
      <c r="B37">
        <v>34</v>
      </c>
      <c r="C37">
        <v>35</v>
      </c>
      <c r="D37">
        <v>1</v>
      </c>
      <c r="E37">
        <v>34.5</v>
      </c>
      <c r="F37">
        <v>1.34843</v>
      </c>
      <c r="I37">
        <v>1.34843</v>
      </c>
      <c r="K37">
        <v>1.34843</v>
      </c>
      <c r="M37">
        <v>1.34843</v>
      </c>
    </row>
    <row r="38" spans="1:13" x14ac:dyDescent="0.2">
      <c r="A38" t="s">
        <v>67</v>
      </c>
      <c r="B38">
        <v>35</v>
      </c>
      <c r="C38">
        <v>36</v>
      </c>
      <c r="D38">
        <v>1</v>
      </c>
      <c r="E38">
        <v>35.5</v>
      </c>
      <c r="F38">
        <v>1.35598</v>
      </c>
      <c r="I38">
        <v>1.35598</v>
      </c>
      <c r="K38">
        <v>1.35598</v>
      </c>
      <c r="M38">
        <v>1.35598</v>
      </c>
    </row>
    <row r="39" spans="1:13" x14ac:dyDescent="0.2">
      <c r="A39" t="s">
        <v>68</v>
      </c>
      <c r="B39">
        <v>36</v>
      </c>
      <c r="C39">
        <v>37</v>
      </c>
      <c r="D39">
        <v>1</v>
      </c>
      <c r="E39">
        <v>36.5</v>
      </c>
      <c r="F39">
        <v>1.25353</v>
      </c>
      <c r="I39">
        <v>1.25353</v>
      </c>
      <c r="K39">
        <v>1.25353</v>
      </c>
      <c r="M39">
        <v>1.25353</v>
      </c>
    </row>
    <row r="40" spans="1:13" x14ac:dyDescent="0.2">
      <c r="A40" t="s">
        <v>69</v>
      </c>
      <c r="B40">
        <v>37</v>
      </c>
      <c r="C40">
        <v>38</v>
      </c>
      <c r="D40">
        <v>1</v>
      </c>
      <c r="E40">
        <v>37.5</v>
      </c>
      <c r="F40">
        <v>1.22052</v>
      </c>
      <c r="I40">
        <v>1.22052</v>
      </c>
      <c r="K40">
        <v>1.22052</v>
      </c>
      <c r="M40">
        <v>1.22052</v>
      </c>
    </row>
    <row r="41" spans="1:13" x14ac:dyDescent="0.2">
      <c r="A41" t="s">
        <v>70</v>
      </c>
      <c r="B41">
        <v>38</v>
      </c>
      <c r="C41">
        <v>39</v>
      </c>
      <c r="D41">
        <v>1</v>
      </c>
      <c r="E41">
        <v>38.5</v>
      </c>
      <c r="F41">
        <v>1.1157600000000001</v>
      </c>
      <c r="I41">
        <v>1.1157600000000001</v>
      </c>
      <c r="K41">
        <v>1.1157600000000001</v>
      </c>
      <c r="M41">
        <v>1.1157600000000001</v>
      </c>
    </row>
    <row r="42" spans="1:13" x14ac:dyDescent="0.2">
      <c r="A42" t="s">
        <v>71</v>
      </c>
      <c r="B42">
        <v>39</v>
      </c>
      <c r="C42">
        <v>40</v>
      </c>
      <c r="D42">
        <v>1</v>
      </c>
      <c r="E42">
        <v>39.5</v>
      </c>
      <c r="F42">
        <v>1.04819</v>
      </c>
      <c r="I42">
        <v>1.04819</v>
      </c>
      <c r="K42">
        <v>1.04819</v>
      </c>
      <c r="M42">
        <v>1.04819</v>
      </c>
    </row>
    <row r="43" spans="1:13" x14ac:dyDescent="0.2">
      <c r="A43" t="s">
        <v>72</v>
      </c>
      <c r="B43">
        <v>40</v>
      </c>
      <c r="C43">
        <v>41</v>
      </c>
      <c r="D43">
        <v>1</v>
      </c>
      <c r="E43">
        <v>40.5</v>
      </c>
      <c r="F43">
        <v>1.10025</v>
      </c>
      <c r="I43">
        <v>1.10025</v>
      </c>
      <c r="K43">
        <v>1.10025</v>
      </c>
      <c r="M43">
        <v>1.10025</v>
      </c>
    </row>
    <row r="44" spans="1:13" x14ac:dyDescent="0.2">
      <c r="A44" t="s">
        <v>73</v>
      </c>
      <c r="B44">
        <v>41</v>
      </c>
      <c r="C44">
        <v>42</v>
      </c>
      <c r="D44">
        <v>1</v>
      </c>
      <c r="E44">
        <v>41.5</v>
      </c>
      <c r="F44">
        <v>1.0783700000000001</v>
      </c>
      <c r="I44">
        <v>1.0783700000000001</v>
      </c>
      <c r="K44">
        <v>1.0783700000000001</v>
      </c>
      <c r="M44">
        <v>1.0783700000000001</v>
      </c>
    </row>
    <row r="45" spans="1:13" x14ac:dyDescent="0.2">
      <c r="A45" t="s">
        <v>74</v>
      </c>
      <c r="B45">
        <v>42</v>
      </c>
      <c r="C45">
        <v>43</v>
      </c>
      <c r="D45">
        <v>1</v>
      </c>
      <c r="E45">
        <v>42.5</v>
      </c>
      <c r="F45">
        <v>1.3255999999999999</v>
      </c>
      <c r="I45">
        <v>1.3255999999999999</v>
      </c>
      <c r="K45">
        <v>1.3255999999999999</v>
      </c>
      <c r="M45">
        <v>1.3255999999999999</v>
      </c>
    </row>
    <row r="46" spans="1:13" x14ac:dyDescent="0.2">
      <c r="A46" t="s">
        <v>75</v>
      </c>
      <c r="B46">
        <v>43</v>
      </c>
      <c r="C46">
        <v>44</v>
      </c>
      <c r="D46">
        <v>1</v>
      </c>
      <c r="E46">
        <v>43.5</v>
      </c>
      <c r="F46">
        <v>1.24278</v>
      </c>
      <c r="I46">
        <v>1.24278</v>
      </c>
      <c r="K46">
        <v>1.24278</v>
      </c>
      <c r="M46">
        <v>1.24278</v>
      </c>
    </row>
    <row r="47" spans="1:13" x14ac:dyDescent="0.2">
      <c r="A47" t="s">
        <v>76</v>
      </c>
      <c r="B47">
        <v>44</v>
      </c>
      <c r="C47">
        <v>45</v>
      </c>
      <c r="D47">
        <v>1</v>
      </c>
      <c r="E47">
        <v>44.5</v>
      </c>
      <c r="F47">
        <v>1.25021</v>
      </c>
      <c r="I47">
        <v>1.25021</v>
      </c>
      <c r="K47">
        <v>1.25021</v>
      </c>
      <c r="M47">
        <v>1.25021</v>
      </c>
    </row>
    <row r="48" spans="1:13" x14ac:dyDescent="0.2">
      <c r="A48" t="s">
        <v>77</v>
      </c>
      <c r="B48">
        <v>45</v>
      </c>
      <c r="C48">
        <v>46</v>
      </c>
      <c r="D48">
        <v>1</v>
      </c>
      <c r="E48">
        <v>45.5</v>
      </c>
      <c r="F48">
        <v>1.2357100000000001</v>
      </c>
      <c r="I48">
        <v>1.2357100000000001</v>
      </c>
      <c r="K48">
        <v>1.2357100000000001</v>
      </c>
      <c r="M48">
        <v>1.2357100000000001</v>
      </c>
    </row>
    <row r="49" spans="1:13" x14ac:dyDescent="0.2">
      <c r="A49" t="s">
        <v>78</v>
      </c>
      <c r="B49">
        <v>46</v>
      </c>
      <c r="C49">
        <v>47</v>
      </c>
      <c r="D49">
        <v>1</v>
      </c>
      <c r="E49">
        <v>46.5</v>
      </c>
      <c r="F49">
        <v>1.3748</v>
      </c>
      <c r="I49">
        <v>1.3748</v>
      </c>
      <c r="K49">
        <v>1.3748</v>
      </c>
      <c r="M49">
        <v>1.3748</v>
      </c>
    </row>
    <row r="50" spans="1:13" x14ac:dyDescent="0.2">
      <c r="A50" t="s">
        <v>79</v>
      </c>
      <c r="B50">
        <v>47</v>
      </c>
      <c r="C50">
        <v>48</v>
      </c>
      <c r="D50">
        <v>1</v>
      </c>
      <c r="E50">
        <v>47.5</v>
      </c>
      <c r="F50">
        <v>1.0731599999999999</v>
      </c>
      <c r="I50">
        <v>1.0731599999999999</v>
      </c>
      <c r="K50">
        <v>1.0731599999999999</v>
      </c>
      <c r="M50">
        <v>1.0731599999999999</v>
      </c>
    </row>
    <row r="51" spans="1:13" x14ac:dyDescent="0.2">
      <c r="A51" t="s">
        <v>80</v>
      </c>
      <c r="B51">
        <v>48</v>
      </c>
      <c r="C51">
        <v>49</v>
      </c>
      <c r="D51">
        <v>1</v>
      </c>
      <c r="E51">
        <v>48.5</v>
      </c>
      <c r="F51">
        <v>1.18872</v>
      </c>
      <c r="I51">
        <v>1.18872</v>
      </c>
      <c r="K51">
        <v>1.18872</v>
      </c>
      <c r="M51">
        <v>1.18872</v>
      </c>
    </row>
    <row r="52" spans="1:13" x14ac:dyDescent="0.2">
      <c r="A52" t="s">
        <v>81</v>
      </c>
      <c r="B52">
        <v>49</v>
      </c>
      <c r="C52">
        <v>50</v>
      </c>
      <c r="D52">
        <v>1</v>
      </c>
      <c r="E52">
        <v>49.5</v>
      </c>
      <c r="F52">
        <v>1.0817699999999999</v>
      </c>
      <c r="I52">
        <v>1.0817699999999999</v>
      </c>
      <c r="K52">
        <v>1.0817699999999999</v>
      </c>
      <c r="M52">
        <v>1.0817699999999999</v>
      </c>
    </row>
    <row r="53" spans="1:13" x14ac:dyDescent="0.2">
      <c r="A53" t="s">
        <v>82</v>
      </c>
      <c r="B53">
        <v>50</v>
      </c>
      <c r="C53">
        <v>51</v>
      </c>
      <c r="D53">
        <v>1</v>
      </c>
      <c r="E53">
        <v>50.5</v>
      </c>
      <c r="F53">
        <v>1.19994</v>
      </c>
      <c r="I53">
        <v>1.19994</v>
      </c>
      <c r="K53">
        <v>1.19994</v>
      </c>
      <c r="M53">
        <v>1.19994</v>
      </c>
    </row>
    <row r="54" spans="1:13" x14ac:dyDescent="0.2">
      <c r="A54" t="s">
        <v>83</v>
      </c>
      <c r="B54">
        <v>51</v>
      </c>
      <c r="C54">
        <v>52</v>
      </c>
      <c r="D54">
        <v>1</v>
      </c>
      <c r="E54">
        <v>51.5</v>
      </c>
      <c r="F54">
        <v>1.33474</v>
      </c>
      <c r="I54">
        <v>1.33474</v>
      </c>
      <c r="K54">
        <v>1.33474</v>
      </c>
      <c r="M54">
        <v>1.33474</v>
      </c>
    </row>
    <row r="55" spans="1:13" x14ac:dyDescent="0.2">
      <c r="A55" t="s">
        <v>84</v>
      </c>
      <c r="B55">
        <v>52</v>
      </c>
      <c r="C55">
        <v>53</v>
      </c>
      <c r="D55">
        <v>1</v>
      </c>
      <c r="E55">
        <v>52.5</v>
      </c>
      <c r="F55">
        <v>1.5337000000000001</v>
      </c>
      <c r="I55">
        <v>1.5337000000000001</v>
      </c>
      <c r="K55">
        <v>1.5337000000000001</v>
      </c>
      <c r="M55">
        <v>1.5337000000000001</v>
      </c>
    </row>
    <row r="56" spans="1:13" x14ac:dyDescent="0.2">
      <c r="A56" t="s">
        <v>85</v>
      </c>
      <c r="B56">
        <v>53</v>
      </c>
      <c r="C56">
        <v>54</v>
      </c>
      <c r="D56">
        <v>1</v>
      </c>
      <c r="E56">
        <v>53.5</v>
      </c>
      <c r="F56">
        <v>1.5560400000000001</v>
      </c>
      <c r="I56">
        <v>1.5560400000000001</v>
      </c>
      <c r="K56">
        <v>1.5560400000000001</v>
      </c>
      <c r="M56">
        <v>1.5560400000000001</v>
      </c>
    </row>
    <row r="57" spans="1:13" x14ac:dyDescent="0.2">
      <c r="A57" t="s">
        <v>86</v>
      </c>
      <c r="B57">
        <v>54</v>
      </c>
      <c r="C57">
        <v>55</v>
      </c>
      <c r="D57">
        <v>1</v>
      </c>
      <c r="E57">
        <v>54.5</v>
      </c>
      <c r="F57">
        <v>1.30626</v>
      </c>
      <c r="I57">
        <v>1.30626</v>
      </c>
      <c r="K57">
        <v>1.30626</v>
      </c>
      <c r="M57">
        <v>1.30626</v>
      </c>
    </row>
    <row r="58" spans="1:13" x14ac:dyDescent="0.2">
      <c r="A58" t="s">
        <v>87</v>
      </c>
      <c r="B58">
        <v>55</v>
      </c>
      <c r="C58">
        <v>56</v>
      </c>
      <c r="D58">
        <v>1</v>
      </c>
      <c r="E58">
        <v>55.5</v>
      </c>
      <c r="F58">
        <v>1.42675</v>
      </c>
      <c r="I58">
        <v>1.42675</v>
      </c>
      <c r="K58">
        <v>1.42675</v>
      </c>
      <c r="M58">
        <v>1.42675</v>
      </c>
    </row>
    <row r="59" spans="1:13" x14ac:dyDescent="0.2">
      <c r="A59" t="s">
        <v>88</v>
      </c>
      <c r="B59">
        <v>56</v>
      </c>
      <c r="C59">
        <v>57</v>
      </c>
      <c r="D59">
        <v>1</v>
      </c>
      <c r="E59">
        <v>56.5</v>
      </c>
      <c r="F59">
        <v>1.1395999999999999</v>
      </c>
      <c r="I59">
        <v>1.1395999999999999</v>
      </c>
      <c r="K59">
        <v>1.1395999999999999</v>
      </c>
      <c r="M59">
        <v>1.1395999999999999</v>
      </c>
    </row>
    <row r="60" spans="1:13" x14ac:dyDescent="0.2">
      <c r="A60" t="s">
        <v>89</v>
      </c>
      <c r="B60">
        <v>57</v>
      </c>
      <c r="C60">
        <v>58</v>
      </c>
      <c r="D60">
        <v>1</v>
      </c>
      <c r="E60">
        <v>57.5</v>
      </c>
      <c r="F60">
        <v>1.12517</v>
      </c>
      <c r="I60">
        <v>1.12517</v>
      </c>
      <c r="K60">
        <v>1.12517</v>
      </c>
      <c r="M60">
        <v>1.12517</v>
      </c>
    </row>
    <row r="61" spans="1:13" x14ac:dyDescent="0.2">
      <c r="A61" t="s">
        <v>90</v>
      </c>
      <c r="B61">
        <v>58</v>
      </c>
      <c r="C61">
        <v>59</v>
      </c>
      <c r="D61">
        <v>1</v>
      </c>
      <c r="E61">
        <v>58.5</v>
      </c>
      <c r="F61">
        <v>1.28101</v>
      </c>
      <c r="G61" s="6" t="s">
        <v>119</v>
      </c>
      <c r="H61" s="6" t="s">
        <v>120</v>
      </c>
      <c r="I61" s="6">
        <f>(I60*0.2)+(I62*0.8)</f>
        <v>1.2498419999999999</v>
      </c>
      <c r="K61">
        <v>1.28101</v>
      </c>
      <c r="M61">
        <v>1.28101</v>
      </c>
    </row>
    <row r="62" spans="1:13" x14ac:dyDescent="0.2">
      <c r="A62" t="s">
        <v>91</v>
      </c>
      <c r="B62">
        <v>59</v>
      </c>
      <c r="C62">
        <v>60</v>
      </c>
      <c r="D62">
        <v>1</v>
      </c>
      <c r="E62">
        <v>59.5</v>
      </c>
      <c r="F62">
        <v>1.4000300000000001</v>
      </c>
      <c r="I62">
        <v>1.28101</v>
      </c>
      <c r="K62">
        <v>1.4000300000000001</v>
      </c>
      <c r="M62">
        <v>1.4000300000000001</v>
      </c>
    </row>
    <row r="63" spans="1:13" x14ac:dyDescent="0.2">
      <c r="A63" t="s">
        <v>92</v>
      </c>
      <c r="B63">
        <v>60</v>
      </c>
      <c r="C63">
        <v>61</v>
      </c>
      <c r="D63">
        <v>1</v>
      </c>
      <c r="E63">
        <v>60.5</v>
      </c>
      <c r="F63">
        <v>1.3396999999999999</v>
      </c>
      <c r="K63">
        <v>1.3396999999999999</v>
      </c>
      <c r="M63">
        <v>1.3396999999999999</v>
      </c>
    </row>
    <row r="64" spans="1:13" x14ac:dyDescent="0.2">
      <c r="A64" t="s">
        <v>93</v>
      </c>
      <c r="B64">
        <v>61</v>
      </c>
      <c r="C64">
        <v>62</v>
      </c>
      <c r="D64">
        <v>1</v>
      </c>
      <c r="E64">
        <v>61.5</v>
      </c>
      <c r="F64">
        <v>1.1249</v>
      </c>
      <c r="K64">
        <v>1.1249</v>
      </c>
      <c r="M64">
        <v>1.1249</v>
      </c>
    </row>
    <row r="65" spans="1:13" x14ac:dyDescent="0.2">
      <c r="A65" t="s">
        <v>94</v>
      </c>
      <c r="B65">
        <v>62</v>
      </c>
      <c r="C65">
        <v>63</v>
      </c>
      <c r="D65">
        <v>1</v>
      </c>
      <c r="E65">
        <v>62.5</v>
      </c>
      <c r="F65">
        <v>1.08565</v>
      </c>
      <c r="K65">
        <v>1.08565</v>
      </c>
      <c r="M65">
        <v>1.08565</v>
      </c>
    </row>
    <row r="66" spans="1:13" x14ac:dyDescent="0.2">
      <c r="A66" t="s">
        <v>95</v>
      </c>
      <c r="B66">
        <v>63</v>
      </c>
      <c r="C66">
        <v>64</v>
      </c>
      <c r="D66">
        <v>1</v>
      </c>
      <c r="E66">
        <v>63.5</v>
      </c>
      <c r="F66">
        <v>1.3613500000000001</v>
      </c>
      <c r="K66">
        <v>1.3613500000000001</v>
      </c>
      <c r="M66">
        <v>1.3613500000000001</v>
      </c>
    </row>
    <row r="67" spans="1:13" x14ac:dyDescent="0.2">
      <c r="A67" t="s">
        <v>96</v>
      </c>
      <c r="B67">
        <v>64</v>
      </c>
      <c r="C67">
        <v>65</v>
      </c>
      <c r="D67">
        <v>1</v>
      </c>
      <c r="E67">
        <v>64.5</v>
      </c>
      <c r="F67">
        <v>0.98643000000000003</v>
      </c>
      <c r="K67">
        <v>0.98643000000000003</v>
      </c>
      <c r="M67">
        <v>0.98643000000000003</v>
      </c>
    </row>
    <row r="68" spans="1:13" x14ac:dyDescent="0.2">
      <c r="A68" t="s">
        <v>97</v>
      </c>
      <c r="B68">
        <v>65</v>
      </c>
      <c r="C68">
        <v>66</v>
      </c>
      <c r="D68">
        <v>1</v>
      </c>
      <c r="E68">
        <v>65.5</v>
      </c>
      <c r="F68">
        <v>0.75619000000000003</v>
      </c>
      <c r="K68">
        <v>0.75619000000000003</v>
      </c>
      <c r="L68" s="6" t="s">
        <v>117</v>
      </c>
      <c r="M68" s="6">
        <f>(M67*0.9)+(M69*0.1)</f>
        <v>0.96340599999999998</v>
      </c>
    </row>
    <row r="69" spans="1:13" x14ac:dyDescent="0.2">
      <c r="A69" t="s">
        <v>98</v>
      </c>
      <c r="B69">
        <v>66</v>
      </c>
      <c r="C69">
        <v>67</v>
      </c>
      <c r="D69">
        <v>1</v>
      </c>
      <c r="E69">
        <v>66.5</v>
      </c>
      <c r="F69">
        <v>0.61168999999999996</v>
      </c>
      <c r="K69">
        <v>0.61168999999999996</v>
      </c>
      <c r="M69">
        <v>0.75619000000000003</v>
      </c>
    </row>
    <row r="70" spans="1:13" x14ac:dyDescent="0.2">
      <c r="A70" t="s">
        <v>99</v>
      </c>
      <c r="B70">
        <v>67</v>
      </c>
      <c r="C70">
        <v>68</v>
      </c>
      <c r="D70">
        <v>1</v>
      </c>
      <c r="E70">
        <v>67.5</v>
      </c>
      <c r="F70">
        <v>0.69408000000000003</v>
      </c>
      <c r="K70">
        <v>0.69408000000000003</v>
      </c>
    </row>
    <row r="71" spans="1:13" x14ac:dyDescent="0.2">
      <c r="A71" t="s">
        <v>100</v>
      </c>
      <c r="B71">
        <v>68</v>
      </c>
      <c r="C71">
        <v>69</v>
      </c>
      <c r="D71">
        <v>1</v>
      </c>
      <c r="E71">
        <v>68.5</v>
      </c>
      <c r="F71">
        <v>0.54693999999999998</v>
      </c>
      <c r="K71">
        <v>0.54693999999999998</v>
      </c>
    </row>
    <row r="72" spans="1:13" x14ac:dyDescent="0.2">
      <c r="A72" t="s">
        <v>101</v>
      </c>
      <c r="B72">
        <v>69</v>
      </c>
      <c r="C72">
        <v>70</v>
      </c>
      <c r="D72">
        <v>1</v>
      </c>
      <c r="E72">
        <v>69.5</v>
      </c>
      <c r="F72">
        <v>0.65175000000000005</v>
      </c>
      <c r="K72">
        <v>0.65175000000000005</v>
      </c>
    </row>
    <row r="73" spans="1:13" x14ac:dyDescent="0.2">
      <c r="A73" t="s">
        <v>102</v>
      </c>
      <c r="B73">
        <v>70</v>
      </c>
      <c r="C73">
        <v>71</v>
      </c>
      <c r="D73">
        <v>1</v>
      </c>
      <c r="E73">
        <v>70.5</v>
      </c>
      <c r="F73">
        <v>0.58714</v>
      </c>
      <c r="J73" t="s">
        <v>118</v>
      </c>
      <c r="K73" s="6">
        <f>(K72*0.6)+(K74*0.4)</f>
        <v>0.62590600000000007</v>
      </c>
    </row>
    <row r="74" spans="1:13" x14ac:dyDescent="0.2">
      <c r="A74" t="s">
        <v>103</v>
      </c>
      <c r="B74">
        <v>71</v>
      </c>
      <c r="C74">
        <v>72</v>
      </c>
      <c r="D74">
        <v>1</v>
      </c>
      <c r="E74">
        <v>71.5</v>
      </c>
      <c r="F74">
        <v>0.52959999999999996</v>
      </c>
      <c r="K74">
        <v>0.58714</v>
      </c>
    </row>
    <row r="75" spans="1:13" x14ac:dyDescent="0.2">
      <c r="A75" t="s">
        <v>104</v>
      </c>
      <c r="B75">
        <v>72</v>
      </c>
      <c r="C75">
        <v>73</v>
      </c>
      <c r="D75">
        <v>1</v>
      </c>
      <c r="E75">
        <v>72.5</v>
      </c>
      <c r="F75">
        <v>0.59787999999999997</v>
      </c>
    </row>
    <row r="76" spans="1:13" x14ac:dyDescent="0.2">
      <c r="A76" t="s">
        <v>105</v>
      </c>
      <c r="B76">
        <v>73</v>
      </c>
      <c r="C76">
        <v>74</v>
      </c>
      <c r="D76">
        <v>1</v>
      </c>
      <c r="E76">
        <v>73.5</v>
      </c>
      <c r="F76">
        <v>0.76410999999999996</v>
      </c>
      <c r="H76" s="7"/>
      <c r="I76" s="8" t="s">
        <v>2</v>
      </c>
      <c r="J76" s="8"/>
      <c r="K76" s="8" t="s">
        <v>3</v>
      </c>
      <c r="L76" s="8"/>
      <c r="M76" s="8" t="s">
        <v>4</v>
      </c>
    </row>
    <row r="77" spans="1:13" x14ac:dyDescent="0.2">
      <c r="A77" t="s">
        <v>106</v>
      </c>
      <c r="B77">
        <v>74</v>
      </c>
      <c r="C77">
        <v>75</v>
      </c>
      <c r="D77">
        <v>1</v>
      </c>
      <c r="E77">
        <v>74.5</v>
      </c>
      <c r="F77">
        <v>0.70255000000000001</v>
      </c>
      <c r="H77" s="7">
        <v>1950</v>
      </c>
      <c r="I77" s="9">
        <v>58.844999999999999</v>
      </c>
      <c r="J77" s="9"/>
      <c r="K77" s="9">
        <v>70.405000000000001</v>
      </c>
      <c r="L77" s="9"/>
      <c r="M77" s="9">
        <v>65.125</v>
      </c>
    </row>
    <row r="78" spans="1:13" x14ac:dyDescent="0.2">
      <c r="A78" t="s">
        <v>107</v>
      </c>
      <c r="B78">
        <v>75</v>
      </c>
      <c r="C78">
        <v>76</v>
      </c>
      <c r="D78">
        <v>1</v>
      </c>
      <c r="E78">
        <v>75.5</v>
      </c>
      <c r="F78">
        <v>0.62312000000000001</v>
      </c>
      <c r="H78" s="7" t="s">
        <v>121</v>
      </c>
      <c r="I78" s="10">
        <f>AVERAGE(I2:I61)</f>
        <v>0.93690453333333357</v>
      </c>
      <c r="J78" s="10"/>
      <c r="K78" s="10">
        <f>AVERAGE(K2:K73)</f>
        <v>0.93652855555555581</v>
      </c>
      <c r="L78" s="10"/>
      <c r="M78" s="10">
        <f>AVERAGE(M2:M68)</f>
        <v>0.96278964179104498</v>
      </c>
    </row>
    <row r="79" spans="1:13" x14ac:dyDescent="0.2">
      <c r="A79" t="s">
        <v>108</v>
      </c>
      <c r="B79">
        <v>76</v>
      </c>
      <c r="C79">
        <v>77</v>
      </c>
      <c r="D79">
        <v>1</v>
      </c>
      <c r="E79">
        <v>76.5</v>
      </c>
      <c r="F79">
        <v>0.69098000000000004</v>
      </c>
    </row>
    <row r="80" spans="1:13" x14ac:dyDescent="0.2">
      <c r="A80" t="s">
        <v>109</v>
      </c>
      <c r="B80">
        <v>77</v>
      </c>
      <c r="C80">
        <v>78</v>
      </c>
      <c r="D80">
        <v>1</v>
      </c>
      <c r="E80">
        <v>77.5</v>
      </c>
      <c r="F80">
        <v>0.89134000000000002</v>
      </c>
    </row>
    <row r="81" spans="1:6" x14ac:dyDescent="0.2">
      <c r="A81" t="s">
        <v>110</v>
      </c>
      <c r="B81">
        <v>78</v>
      </c>
      <c r="C81">
        <v>79</v>
      </c>
      <c r="D81">
        <v>1</v>
      </c>
      <c r="E81">
        <v>78.5</v>
      </c>
      <c r="F81">
        <v>0.71425000000000005</v>
      </c>
    </row>
    <row r="82" spans="1:6" x14ac:dyDescent="0.2">
      <c r="A82" t="s">
        <v>111</v>
      </c>
      <c r="B82">
        <v>79</v>
      </c>
      <c r="C82">
        <v>80</v>
      </c>
      <c r="D82">
        <v>1</v>
      </c>
      <c r="E82">
        <v>79.5</v>
      </c>
      <c r="F82">
        <v>0.66971999999999998</v>
      </c>
    </row>
    <row r="83" spans="1:6" x14ac:dyDescent="0.2">
      <c r="A83" t="s">
        <v>112</v>
      </c>
      <c r="B83">
        <v>80</v>
      </c>
      <c r="C83">
        <v>81</v>
      </c>
      <c r="D83">
        <v>1</v>
      </c>
      <c r="E83">
        <v>80.5</v>
      </c>
      <c r="F83">
        <v>0.58536999999999995</v>
      </c>
    </row>
    <row r="84" spans="1:6" x14ac:dyDescent="0.2">
      <c r="A84" t="s">
        <v>113</v>
      </c>
      <c r="B84">
        <v>81</v>
      </c>
      <c r="C84">
        <v>82</v>
      </c>
      <c r="D84">
        <v>1</v>
      </c>
      <c r="E84">
        <v>81.5</v>
      </c>
      <c r="F84">
        <v>1.1332800000000001</v>
      </c>
    </row>
    <row r="85" spans="1:6" x14ac:dyDescent="0.2">
      <c r="A85" t="s">
        <v>114</v>
      </c>
      <c r="B85">
        <v>82</v>
      </c>
      <c r="C85">
        <v>83</v>
      </c>
      <c r="D85">
        <v>1</v>
      </c>
      <c r="E85">
        <v>82.5</v>
      </c>
      <c r="F85">
        <v>0.84784000000000004</v>
      </c>
    </row>
    <row r="86" spans="1:6" x14ac:dyDescent="0.2">
      <c r="A86" t="s">
        <v>115</v>
      </c>
      <c r="B86">
        <v>83</v>
      </c>
      <c r="C86">
        <v>84</v>
      </c>
      <c r="D86">
        <v>1</v>
      </c>
      <c r="E86">
        <v>83.5</v>
      </c>
      <c r="F86">
        <v>0.78024000000000004</v>
      </c>
    </row>
    <row r="87" spans="1:6" x14ac:dyDescent="0.2">
      <c r="A87" t="s">
        <v>116</v>
      </c>
      <c r="B87">
        <v>84</v>
      </c>
      <c r="C87">
        <v>85</v>
      </c>
      <c r="D87">
        <v>1</v>
      </c>
      <c r="E87">
        <v>84.5</v>
      </c>
      <c r="F87">
        <v>0.79998999999999998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Av_Sed Accum Rates</vt:lpstr>
      <vt:lpstr>UNB-2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Murphy-Hagan</dc:creator>
  <cp:lastModifiedBy>Clare Murphy-Hagan</cp:lastModifiedBy>
  <dcterms:created xsi:type="dcterms:W3CDTF">2025-07-30T13:51:06Z</dcterms:created>
  <dcterms:modified xsi:type="dcterms:W3CDTF">2025-07-30T15:55:41Z</dcterms:modified>
</cp:coreProperties>
</file>