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Christopher Murray\Documents\GitHub\Developmental-plasticity-of-forage-under-combined-climate-stressors\Experimental data and analysis\"/>
    </mc:Choice>
  </mc:AlternateContent>
  <xr:revisionPtr revIDLastSave="0" documentId="13_ncr:1_{DB211DA3-5448-4E2B-9FF2-413A25EE1489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ource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11" i="1"/>
  <c r="H12" i="1"/>
  <c r="H13" i="1"/>
  <c r="H14" i="1"/>
  <c r="H15" i="1"/>
  <c r="H10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2" i="1"/>
  <c r="C8" i="2"/>
  <c r="B8" i="2"/>
  <c r="D2" i="2"/>
  <c r="G2" i="2"/>
  <c r="C2" i="2"/>
  <c r="B2" i="2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2" i="1"/>
</calcChain>
</file>

<file path=xl/sharedStrings.xml><?xml version="1.0" encoding="utf-8"?>
<sst xmlns="http://schemas.openxmlformats.org/spreadsheetml/2006/main" count="142" uniqueCount="40">
  <si>
    <t>age_dpf</t>
  </si>
  <si>
    <t>tank</t>
  </si>
  <si>
    <t xml:space="preserve">salinity </t>
  </si>
  <si>
    <t>temp</t>
  </si>
  <si>
    <t>CO2</t>
  </si>
  <si>
    <t>fert_date</t>
  </si>
  <si>
    <t>sample_date</t>
  </si>
  <si>
    <t>start_time</t>
  </si>
  <si>
    <t>vial_id</t>
  </si>
  <si>
    <t>unique_id</t>
  </si>
  <si>
    <t>vial_vol_ml</t>
  </si>
  <si>
    <t>avg_embryo_vol_ml</t>
  </si>
  <si>
    <t>avg_embryo_SA_mm2</t>
  </si>
  <si>
    <t>total_embryo_vol_ml</t>
  </si>
  <si>
    <t>age_tank</t>
  </si>
  <si>
    <t>6-4</t>
  </si>
  <si>
    <t>6-6</t>
  </si>
  <si>
    <t>6-10</t>
  </si>
  <si>
    <t>6-14</t>
  </si>
  <si>
    <t>6-1</t>
  </si>
  <si>
    <t>6-7</t>
  </si>
  <si>
    <t>6-11</t>
  </si>
  <si>
    <t>6-13</t>
  </si>
  <si>
    <t>temp_treatment</t>
  </si>
  <si>
    <t>num_embryos</t>
  </si>
  <si>
    <t>vial_seawater_vol_ml</t>
  </si>
  <si>
    <t>mmol/hr</t>
  </si>
  <si>
    <t>umol/L/min</t>
  </si>
  <si>
    <t>mmol/L/min</t>
  </si>
  <si>
    <t>mmol/L/hr</t>
  </si>
  <si>
    <t>umol/L/hr</t>
  </si>
  <si>
    <t>umol/hr</t>
  </si>
  <si>
    <t>blank1</t>
  </si>
  <si>
    <t>blank2</t>
  </si>
  <si>
    <t>blank3</t>
  </si>
  <si>
    <t>blank4</t>
  </si>
  <si>
    <t>blank5</t>
  </si>
  <si>
    <t>blank6</t>
  </si>
  <si>
    <t>trial_id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</si>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</sst>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[$-F400]h:mm:ss\ AM/PM"/>
    <numFmt numFmtId="166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5"/>
  <sheetViews>
    <sheetView tabSelected="1" topLeftCell="C1" workbookViewId="0">
      <pane ySplit="1" topLeftCell="A50" activePane="bottomLeft" state="frozen"/>
      <selection pane="bottomLeft" activeCell="Q80" sqref="Q80:Q85"/>
    </sheetView>
  </sheetViews>
  <sheetFormatPr defaultColWidth="8.7265625" defaultRowHeight="14.5" x14ac:dyDescent="0.35"/>
  <cols>
    <col min="1" max="1" width="12" style="4" customWidth="1"/>
    <col min="2" max="2" width="12" style="9" customWidth="1"/>
    <col min="3" max="3" width="9.453125" style="3" bestFit="1" customWidth="1"/>
    <col min="4" max="4" width="12.81640625" style="3" customWidth="1"/>
    <col min="5" max="5" width="12.81640625" style="11" customWidth="1"/>
    <col min="6" max="6" width="7.7265625" style="4" bestFit="1" customWidth="1"/>
    <col min="7" max="7" width="15.54296875" style="4" customWidth="1"/>
    <col min="8" max="8" width="15" style="9" customWidth="1"/>
    <col min="9" max="9" width="7.453125" style="4" bestFit="1" customWidth="1"/>
    <col min="10" max="11" width="5.453125" style="4" bestFit="1" customWidth="1"/>
    <col min="12" max="12" width="10.81640625" style="9" customWidth="1"/>
    <col min="13" max="13" width="8.26953125" style="9" customWidth="1"/>
    <col min="14" max="14" width="11.7265625" style="9" customWidth="1"/>
    <col min="15" max="15" width="18.54296875" style="4" customWidth="1"/>
    <col min="16" max="16" width="24.1796875" style="4" customWidth="1"/>
    <col min="17" max="17" width="24.7265625" style="4" customWidth="1"/>
    <col min="18" max="18" width="23.453125" style="9" customWidth="1"/>
    <col min="19" max="19" width="23.81640625" style="4" customWidth="1"/>
    <col min="20" max="16384" width="8.7265625" style="4"/>
  </cols>
  <sheetData>
    <row r="1" spans="1:21" s="2" customFormat="1" x14ac:dyDescent="0.35">
      <c r="A1" s="2" t="s">
        <v>9</v>
      </c>
      <c r="B1" s="8" t="s">
        <v>38</v>
      </c>
      <c r="C1" s="1" t="s">
        <v>5</v>
      </c>
      <c r="D1" s="1" t="s">
        <v>6</v>
      </c>
      <c r="E1" s="10" t="s">
        <v>7</v>
      </c>
      <c r="F1" s="2" t="s">
        <v>0</v>
      </c>
      <c r="G1" s="2" t="s">
        <v>1</v>
      </c>
      <c r="H1" s="8" t="s">
        <v>14</v>
      </c>
      <c r="I1" s="2" t="s">
        <v>2</v>
      </c>
      <c r="J1" s="2" t="s">
        <v>4</v>
      </c>
      <c r="K1" s="2" t="s">
        <v>3</v>
      </c>
      <c r="L1" s="8" t="s">
        <v>23</v>
      </c>
      <c r="M1" s="8" t="s">
        <v>8</v>
      </c>
      <c r="N1" s="8" t="s">
        <v>10</v>
      </c>
      <c r="O1" s="2" t="s">
        <v>24</v>
      </c>
      <c r="P1" s="2" t="s">
        <v>11</v>
      </c>
      <c r="Q1" s="2" t="s">
        <v>12</v>
      </c>
      <c r="R1" s="8" t="s">
        <v>13</v>
      </c>
      <c r="S1" s="2" t="s">
        <v>25</v>
      </c>
    </row>
    <row r="2" spans="1:21" x14ac:dyDescent="0.35">
      <c r="A2" s="4">
        <v>1</v>
      </c>
      <c r="B2" s="9">
        <v>1</v>
      </c>
      <c r="C2" s="3">
        <v>43882</v>
      </c>
      <c r="D2" s="3">
        <v>43888</v>
      </c>
      <c r="E2" s="11">
        <v>0.6875</v>
      </c>
      <c r="F2" s="4">
        <v>6</v>
      </c>
      <c r="G2" s="4">
        <v>4</v>
      </c>
      <c r="H2" s="9" t="s">
        <v>15</v>
      </c>
      <c r="I2" s="4">
        <v>32</v>
      </c>
      <c r="J2" s="4">
        <v>500</v>
      </c>
      <c r="K2" s="4">
        <v>11</v>
      </c>
      <c r="L2" s="9" t="str">
        <f>IF(K2&gt;9,"heatwave","ambient")</f>
        <v>heatwave</v>
      </c>
      <c r="M2" s="9">
        <v>1</v>
      </c>
      <c r="N2" s="9">
        <v>2.1444000000000001</v>
      </c>
      <c r="O2" s="4">
        <v>10</v>
      </c>
      <c r="P2" s="12">
        <v>3.7339467587687025E-3</v>
      </c>
      <c r="Q2" s="6">
        <v>2.9315000000000002</v>
      </c>
      <c r="R2" s="12">
        <v>3.7339467587687025E-2</v>
      </c>
      <c r="S2" s="12">
        <f>N2-R2</f>
        <v>2.1070605324123131</v>
      </c>
    </row>
    <row r="3" spans="1:21" x14ac:dyDescent="0.35">
      <c r="A3" s="9">
        <v>2</v>
      </c>
      <c r="B3" s="9">
        <v>1</v>
      </c>
      <c r="C3" s="3">
        <v>43882</v>
      </c>
      <c r="D3" s="3">
        <v>43888</v>
      </c>
      <c r="E3" s="11">
        <v>0.6875</v>
      </c>
      <c r="F3" s="4">
        <v>6</v>
      </c>
      <c r="G3" s="4">
        <v>6</v>
      </c>
      <c r="H3" s="9" t="s">
        <v>16</v>
      </c>
      <c r="I3" s="4">
        <v>32</v>
      </c>
      <c r="J3" s="4">
        <v>500</v>
      </c>
      <c r="K3" s="4">
        <v>11</v>
      </c>
      <c r="L3" s="9" t="str">
        <f t="shared" ref="L3:L66" si="0">IF(K3&gt;9,"heatwave","ambient")</f>
        <v>heatwave</v>
      </c>
      <c r="M3" s="9">
        <v>12</v>
      </c>
      <c r="N3" s="9">
        <v>2.1629999999999998</v>
      </c>
      <c r="O3" s="4">
        <v>10</v>
      </c>
      <c r="P3" s="12">
        <v>4.0533382821325067E-3</v>
      </c>
      <c r="Q3" s="6">
        <v>3.0302999999999995</v>
      </c>
      <c r="R3" s="12">
        <v>4.053338282132507E-2</v>
      </c>
      <c r="S3" s="12">
        <f t="shared" ref="S3:S66" si="1">N3-R3</f>
        <v>2.1224666171786746</v>
      </c>
    </row>
    <row r="4" spans="1:21" x14ac:dyDescent="0.35">
      <c r="A4" s="9">
        <v>3</v>
      </c>
      <c r="B4" s="9">
        <v>1</v>
      </c>
      <c r="C4" s="3">
        <v>43882</v>
      </c>
      <c r="D4" s="3">
        <v>43888</v>
      </c>
      <c r="E4" s="11">
        <v>0.6875</v>
      </c>
      <c r="F4" s="4">
        <v>6</v>
      </c>
      <c r="G4" s="4">
        <v>10</v>
      </c>
      <c r="H4" s="9" t="s">
        <v>17</v>
      </c>
      <c r="I4" s="4">
        <v>32</v>
      </c>
      <c r="J4" s="4">
        <v>500</v>
      </c>
      <c r="K4" s="4">
        <v>11</v>
      </c>
      <c r="L4" s="9" t="str">
        <f t="shared" si="0"/>
        <v>heatwave</v>
      </c>
      <c r="M4" s="9">
        <v>6</v>
      </c>
      <c r="N4" s="9">
        <v>2.1608999999999998</v>
      </c>
      <c r="O4" s="4">
        <v>10</v>
      </c>
      <c r="P4" s="12">
        <v>4.3057793628354501E-3</v>
      </c>
      <c r="Q4" s="6">
        <v>3.1688000000000001</v>
      </c>
      <c r="R4" s="12">
        <v>4.3057793628354504E-2</v>
      </c>
      <c r="S4" s="12">
        <f t="shared" si="1"/>
        <v>2.1178422063716451</v>
      </c>
    </row>
    <row r="5" spans="1:21" x14ac:dyDescent="0.35">
      <c r="A5" s="9">
        <v>4</v>
      </c>
      <c r="B5" s="9">
        <v>1</v>
      </c>
      <c r="C5" s="3">
        <v>43882</v>
      </c>
      <c r="D5" s="3">
        <v>43888</v>
      </c>
      <c r="E5" s="11">
        <v>0.6875</v>
      </c>
      <c r="F5" s="4">
        <v>6</v>
      </c>
      <c r="G5" s="4">
        <v>14</v>
      </c>
      <c r="H5" s="9" t="s">
        <v>18</v>
      </c>
      <c r="I5" s="4">
        <v>32</v>
      </c>
      <c r="J5" s="4">
        <v>500</v>
      </c>
      <c r="K5" s="4">
        <v>11</v>
      </c>
      <c r="L5" s="9" t="str">
        <f t="shared" si="0"/>
        <v>heatwave</v>
      </c>
      <c r="M5" s="9">
        <v>10</v>
      </c>
      <c r="N5" s="9">
        <v>2.1880999999999999</v>
      </c>
      <c r="O5" s="4">
        <v>9</v>
      </c>
      <c r="P5" s="12">
        <v>4.1033644654458095E-3</v>
      </c>
      <c r="Q5" s="6">
        <v>3.0837000000000003</v>
      </c>
      <c r="R5" s="12">
        <v>3.6930280189012288E-2</v>
      </c>
      <c r="S5" s="12">
        <f t="shared" si="1"/>
        <v>2.1511697198109876</v>
      </c>
    </row>
    <row r="6" spans="1:21" x14ac:dyDescent="0.35">
      <c r="A6" s="9">
        <v>5</v>
      </c>
      <c r="B6" s="9">
        <v>1</v>
      </c>
      <c r="C6" s="3">
        <v>43882</v>
      </c>
      <c r="D6" s="3">
        <v>43888</v>
      </c>
      <c r="E6" s="11">
        <v>0.6875</v>
      </c>
      <c r="F6" s="4">
        <v>6</v>
      </c>
      <c r="G6" s="4">
        <v>1</v>
      </c>
      <c r="H6" s="9" t="s">
        <v>19</v>
      </c>
      <c r="I6" s="4">
        <v>32</v>
      </c>
      <c r="J6" s="4">
        <v>2500</v>
      </c>
      <c r="K6" s="4">
        <v>11</v>
      </c>
      <c r="L6" s="9" t="str">
        <f t="shared" si="0"/>
        <v>heatwave</v>
      </c>
      <c r="M6" s="9">
        <v>20</v>
      </c>
      <c r="N6" s="9">
        <v>2.1724000000000001</v>
      </c>
      <c r="O6" s="4">
        <v>10</v>
      </c>
      <c r="P6" s="12">
        <v>3.5180864555996705E-3</v>
      </c>
      <c r="Q6" s="6">
        <v>2.7766000000000002</v>
      </c>
      <c r="R6" s="12">
        <v>3.5180864555996706E-2</v>
      </c>
      <c r="S6" s="12">
        <f t="shared" si="1"/>
        <v>2.1372191354440035</v>
      </c>
    </row>
    <row r="7" spans="1:21" x14ac:dyDescent="0.35">
      <c r="A7" s="9">
        <v>6</v>
      </c>
      <c r="B7" s="9">
        <v>1</v>
      </c>
      <c r="C7" s="3">
        <v>43882</v>
      </c>
      <c r="D7" s="3">
        <v>43888</v>
      </c>
      <c r="E7" s="11">
        <v>0.6875</v>
      </c>
      <c r="F7" s="4">
        <v>6</v>
      </c>
      <c r="G7" s="4">
        <v>7</v>
      </c>
      <c r="H7" s="9" t="s">
        <v>20</v>
      </c>
      <c r="I7" s="4">
        <v>32</v>
      </c>
      <c r="J7" s="4">
        <v>2500</v>
      </c>
      <c r="K7" s="4">
        <v>11</v>
      </c>
      <c r="L7" s="9" t="str">
        <f t="shared" si="0"/>
        <v>heatwave</v>
      </c>
      <c r="M7" s="9">
        <v>21</v>
      </c>
      <c r="N7" s="9">
        <v>2.1873999999999998</v>
      </c>
      <c r="O7" s="4">
        <v>10</v>
      </c>
      <c r="P7" s="12">
        <v>4.1567622629101299E-3</v>
      </c>
      <c r="Q7" s="6">
        <v>3.1210000000000004</v>
      </c>
      <c r="R7" s="12">
        <v>4.1567622629101297E-2</v>
      </c>
      <c r="S7" s="12">
        <f t="shared" si="1"/>
        <v>2.1458323773708985</v>
      </c>
    </row>
    <row r="8" spans="1:21" x14ac:dyDescent="0.35">
      <c r="A8" s="9">
        <v>7</v>
      </c>
      <c r="B8" s="9">
        <v>1</v>
      </c>
      <c r="C8" s="3">
        <v>43882</v>
      </c>
      <c r="D8" s="3">
        <v>43888</v>
      </c>
      <c r="E8" s="11">
        <v>0.6875</v>
      </c>
      <c r="F8" s="4">
        <v>6</v>
      </c>
      <c r="G8" s="4">
        <v>11</v>
      </c>
      <c r="H8" s="9" t="s">
        <v>21</v>
      </c>
      <c r="I8" s="4">
        <v>32</v>
      </c>
      <c r="J8" s="4">
        <v>2500</v>
      </c>
      <c r="K8" s="4">
        <v>11</v>
      </c>
      <c r="L8" s="9" t="str">
        <f t="shared" si="0"/>
        <v>heatwave</v>
      </c>
      <c r="M8" s="9">
        <v>18</v>
      </c>
      <c r="N8" s="9">
        <v>2.1467999999999998</v>
      </c>
      <c r="O8" s="4">
        <v>10</v>
      </c>
      <c r="P8" s="12">
        <v>3.6845653140960811E-3</v>
      </c>
      <c r="Q8" s="6">
        <v>2.8774000000000006</v>
      </c>
      <c r="R8" s="12">
        <v>3.6845653140960812E-2</v>
      </c>
      <c r="S8" s="12">
        <f t="shared" si="1"/>
        <v>2.1099543468590389</v>
      </c>
    </row>
    <row r="9" spans="1:21" x14ac:dyDescent="0.35">
      <c r="A9" s="9">
        <v>8</v>
      </c>
      <c r="B9" s="9">
        <v>1</v>
      </c>
      <c r="C9" s="3">
        <v>43882</v>
      </c>
      <c r="D9" s="3">
        <v>43888</v>
      </c>
      <c r="E9" s="11">
        <v>0.6875</v>
      </c>
      <c r="F9" s="4">
        <v>6</v>
      </c>
      <c r="G9" s="4">
        <v>13</v>
      </c>
      <c r="H9" s="9" t="s">
        <v>22</v>
      </c>
      <c r="I9" s="4">
        <v>32</v>
      </c>
      <c r="J9" s="4">
        <v>2500</v>
      </c>
      <c r="K9" s="4">
        <v>11</v>
      </c>
      <c r="L9" s="9" t="str">
        <f t="shared" si="0"/>
        <v>heatwave</v>
      </c>
      <c r="M9" s="9">
        <v>5</v>
      </c>
      <c r="N9" s="9">
        <v>2.1288</v>
      </c>
      <c r="O9" s="4">
        <v>10</v>
      </c>
      <c r="P9" s="12">
        <v>4.0703994137081187E-3</v>
      </c>
      <c r="Q9" s="6">
        <v>3.1002000000000001</v>
      </c>
      <c r="R9" s="12">
        <v>4.0703994137081187E-2</v>
      </c>
      <c r="S9" s="12">
        <f t="shared" si="1"/>
        <v>2.0880960058629188</v>
      </c>
      <c r="T9" s="7"/>
      <c r="U9" s="7"/>
    </row>
    <row r="10" spans="1:21" x14ac:dyDescent="0.35">
      <c r="A10" s="9">
        <v>9</v>
      </c>
      <c r="B10" s="9">
        <v>1</v>
      </c>
      <c r="C10" s="3">
        <v>43882</v>
      </c>
      <c r="D10" s="3">
        <v>43888</v>
      </c>
      <c r="E10" s="11">
        <v>0.6875</v>
      </c>
      <c r="F10" s="4">
        <v>6</v>
      </c>
      <c r="G10" s="4" t="s">
        <v>32</v>
      </c>
      <c r="H10" s="9" t="str">
        <f>_xlfn.CONCAT(F10,"-",G10)</f>
        <v>6-blank1</v>
      </c>
      <c r="I10" s="4">
        <v>32</v>
      </c>
      <c r="J10" s="4" t="s">
        <v>39</v>
      </c>
      <c r="K10" s="4">
        <v>11</v>
      </c>
      <c r="L10" s="9" t="str">
        <f t="shared" si="0"/>
        <v>heatwave</v>
      </c>
      <c r="M10" s="9">
        <v>19</v>
      </c>
      <c r="N10" s="9">
        <v>2.1707999999999998</v>
      </c>
      <c r="O10" s="4">
        <v>0</v>
      </c>
      <c r="P10" s="12">
        <v>3.3509999999999998E-2</v>
      </c>
      <c r="Q10" s="9" t="s">
        <v>39</v>
      </c>
      <c r="R10" s="12">
        <v>3.3509999999999998E-2</v>
      </c>
      <c r="S10" s="12">
        <f t="shared" si="1"/>
        <v>2.1372899999999997</v>
      </c>
      <c r="T10" s="7"/>
      <c r="U10" s="7"/>
    </row>
    <row r="11" spans="1:21" x14ac:dyDescent="0.35">
      <c r="A11" s="9">
        <v>10</v>
      </c>
      <c r="B11" s="9">
        <v>1</v>
      </c>
      <c r="C11" s="3">
        <v>43882</v>
      </c>
      <c r="D11" s="3">
        <v>43888</v>
      </c>
      <c r="E11" s="11">
        <v>0.6875</v>
      </c>
      <c r="F11" s="4">
        <v>6</v>
      </c>
      <c r="G11" s="4" t="s">
        <v>33</v>
      </c>
      <c r="H11" s="9" t="str">
        <f t="shared" ref="H11:H74" si="2">_xlfn.CONCAT(F11,"-",G11)</f>
        <v>6-blank2</v>
      </c>
      <c r="I11" s="4">
        <v>32</v>
      </c>
      <c r="J11" s="9" t="s">
        <v>39</v>
      </c>
      <c r="K11" s="4">
        <v>11</v>
      </c>
      <c r="L11" s="9" t="str">
        <f t="shared" si="0"/>
        <v>heatwave</v>
      </c>
      <c r="M11" s="9">
        <v>2</v>
      </c>
      <c r="N11" s="9">
        <v>2.1930000000000001</v>
      </c>
      <c r="O11" s="4">
        <v>0</v>
      </c>
      <c r="P11" s="12">
        <v>3.3509999999999998E-2</v>
      </c>
      <c r="Q11" s="9" t="s">
        <v>39</v>
      </c>
      <c r="R11" s="12">
        <v>3.3509999999999998E-2</v>
      </c>
      <c r="S11" s="12">
        <f t="shared" si="1"/>
        <v>2.1594899999999999</v>
      </c>
      <c r="T11" s="7"/>
      <c r="U11" s="7"/>
    </row>
    <row r="12" spans="1:21" x14ac:dyDescent="0.35">
      <c r="A12" s="9">
        <v>11</v>
      </c>
      <c r="B12" s="9">
        <v>1</v>
      </c>
      <c r="C12" s="3">
        <v>43882</v>
      </c>
      <c r="D12" s="3">
        <v>43888</v>
      </c>
      <c r="E12" s="11">
        <v>0.6875</v>
      </c>
      <c r="F12" s="4">
        <v>6</v>
      </c>
      <c r="G12" s="4" t="s">
        <v>34</v>
      </c>
      <c r="H12" s="9" t="str">
        <f t="shared" si="2"/>
        <v>6-blank3</v>
      </c>
      <c r="I12" s="4">
        <v>32</v>
      </c>
      <c r="J12" s="9" t="s">
        <v>39</v>
      </c>
      <c r="K12" s="4">
        <v>11</v>
      </c>
      <c r="L12" s="9" t="str">
        <f t="shared" si="0"/>
        <v>heatwave</v>
      </c>
      <c r="M12" s="9">
        <v>25</v>
      </c>
      <c r="N12" s="9">
        <v>2.1450999999999998</v>
      </c>
      <c r="O12" s="4">
        <v>0</v>
      </c>
      <c r="P12" s="12">
        <v>3.3509999999999998E-2</v>
      </c>
      <c r="Q12" s="9" t="s">
        <v>39</v>
      </c>
      <c r="R12" s="12">
        <v>3.3509999999999998E-2</v>
      </c>
      <c r="S12" s="12">
        <f t="shared" si="1"/>
        <v>2.1115899999999996</v>
      </c>
      <c r="T12" s="7"/>
      <c r="U12" s="7"/>
    </row>
    <row r="13" spans="1:21" x14ac:dyDescent="0.35">
      <c r="A13" s="9">
        <v>12</v>
      </c>
      <c r="B13" s="9">
        <v>1</v>
      </c>
      <c r="C13" s="3">
        <v>43882</v>
      </c>
      <c r="D13" s="3">
        <v>43888</v>
      </c>
      <c r="E13" s="11">
        <v>0.6875</v>
      </c>
      <c r="F13" s="4">
        <v>6</v>
      </c>
      <c r="G13" s="4" t="s">
        <v>35</v>
      </c>
      <c r="H13" s="9" t="str">
        <f t="shared" si="2"/>
        <v>6-blank4</v>
      </c>
      <c r="I13" s="4">
        <v>32</v>
      </c>
      <c r="J13" s="9" t="s">
        <v>39</v>
      </c>
      <c r="K13" s="4">
        <v>11</v>
      </c>
      <c r="L13" s="9" t="str">
        <f t="shared" si="0"/>
        <v>heatwave</v>
      </c>
      <c r="M13" s="9">
        <v>13</v>
      </c>
      <c r="N13" s="9">
        <v>2.1185999999999998</v>
      </c>
      <c r="O13" s="4">
        <v>0</v>
      </c>
      <c r="P13" s="12">
        <v>3.3509999999999998E-2</v>
      </c>
      <c r="Q13" s="9" t="s">
        <v>39</v>
      </c>
      <c r="R13" s="12">
        <v>3.3509999999999998E-2</v>
      </c>
      <c r="S13" s="12">
        <f t="shared" si="1"/>
        <v>2.0850899999999997</v>
      </c>
      <c r="T13" s="7"/>
      <c r="U13" s="7"/>
    </row>
    <row r="14" spans="1:21" x14ac:dyDescent="0.35">
      <c r="A14" s="9">
        <v>13</v>
      </c>
      <c r="B14" s="9">
        <v>1</v>
      </c>
      <c r="C14" s="3">
        <v>43882</v>
      </c>
      <c r="D14" s="3">
        <v>43888</v>
      </c>
      <c r="E14" s="11">
        <v>0.6875</v>
      </c>
      <c r="F14" s="4">
        <v>6</v>
      </c>
      <c r="G14" s="4" t="s">
        <v>36</v>
      </c>
      <c r="H14" s="9" t="str">
        <f t="shared" si="2"/>
        <v>6-blank5</v>
      </c>
      <c r="I14" s="4">
        <v>32</v>
      </c>
      <c r="J14" s="9" t="s">
        <v>39</v>
      </c>
      <c r="K14" s="4">
        <v>11</v>
      </c>
      <c r="L14" s="9" t="str">
        <f t="shared" si="0"/>
        <v>heatwave</v>
      </c>
      <c r="M14" s="9">
        <v>7</v>
      </c>
      <c r="N14" s="9">
        <v>2.1825000000000001</v>
      </c>
      <c r="O14" s="4">
        <v>0</v>
      </c>
      <c r="P14" s="12">
        <v>3.3509999999999998E-2</v>
      </c>
      <c r="Q14" s="9" t="s">
        <v>39</v>
      </c>
      <c r="R14" s="12">
        <v>3.3509999999999998E-2</v>
      </c>
      <c r="S14" s="12">
        <f t="shared" si="1"/>
        <v>2.14899</v>
      </c>
      <c r="T14" s="7"/>
      <c r="U14" s="7"/>
    </row>
    <row r="15" spans="1:21" x14ac:dyDescent="0.35">
      <c r="A15" s="9">
        <v>14</v>
      </c>
      <c r="B15" s="9">
        <v>1</v>
      </c>
      <c r="C15" s="3">
        <v>43882</v>
      </c>
      <c r="D15" s="3">
        <v>43888</v>
      </c>
      <c r="E15" s="11">
        <v>0.6875</v>
      </c>
      <c r="F15" s="4">
        <v>6</v>
      </c>
      <c r="G15" s="4" t="s">
        <v>37</v>
      </c>
      <c r="H15" s="9" t="str">
        <f t="shared" si="2"/>
        <v>6-blank6</v>
      </c>
      <c r="I15" s="4">
        <v>32</v>
      </c>
      <c r="J15" s="9" t="s">
        <v>39</v>
      </c>
      <c r="K15" s="4">
        <v>11</v>
      </c>
      <c r="L15" s="9" t="str">
        <f t="shared" si="0"/>
        <v>heatwave</v>
      </c>
      <c r="M15" s="9">
        <v>3</v>
      </c>
      <c r="N15" s="9">
        <v>2.1555</v>
      </c>
      <c r="O15" s="4">
        <v>0</v>
      </c>
      <c r="P15" s="12">
        <v>3.3509999999999998E-2</v>
      </c>
      <c r="Q15" s="9" t="s">
        <v>39</v>
      </c>
      <c r="R15" s="12">
        <v>3.3509999999999998E-2</v>
      </c>
      <c r="S15" s="12">
        <f t="shared" si="1"/>
        <v>2.1219899999999998</v>
      </c>
      <c r="T15" s="7"/>
      <c r="U15" s="7"/>
    </row>
    <row r="16" spans="1:21" x14ac:dyDescent="0.35">
      <c r="A16" s="9">
        <v>15</v>
      </c>
      <c r="B16" s="9">
        <v>2</v>
      </c>
      <c r="C16" s="3">
        <v>43882</v>
      </c>
      <c r="D16" s="3">
        <v>43888</v>
      </c>
      <c r="E16" s="11">
        <v>0.83333333333333337</v>
      </c>
      <c r="F16" s="4">
        <v>6</v>
      </c>
      <c r="G16" s="4">
        <v>2</v>
      </c>
      <c r="H16" s="9" t="str">
        <f t="shared" si="2"/>
        <v>6-2</v>
      </c>
      <c r="I16" s="4">
        <v>32</v>
      </c>
      <c r="J16" s="4">
        <v>500</v>
      </c>
      <c r="K16" s="4">
        <v>8.8000000000000007</v>
      </c>
      <c r="L16" s="9" t="str">
        <f t="shared" si="0"/>
        <v>ambient</v>
      </c>
      <c r="M16" s="9">
        <v>9</v>
      </c>
      <c r="N16" s="9">
        <v>2.1945999999999999</v>
      </c>
      <c r="O16" s="4">
        <v>10</v>
      </c>
      <c r="P16" s="12">
        <v>4.3568718914977324E-3</v>
      </c>
      <c r="Q16" s="6">
        <v>3.1915</v>
      </c>
      <c r="R16" s="12">
        <v>4.3568718914977322E-2</v>
      </c>
      <c r="S16" s="12">
        <f t="shared" si="1"/>
        <v>2.1510312810850225</v>
      </c>
      <c r="T16" s="7"/>
      <c r="U16" s="7"/>
    </row>
    <row r="17" spans="1:21" x14ac:dyDescent="0.35">
      <c r="A17" s="9">
        <v>16</v>
      </c>
      <c r="B17" s="9">
        <v>2</v>
      </c>
      <c r="C17" s="3">
        <v>43882</v>
      </c>
      <c r="D17" s="3">
        <v>43888</v>
      </c>
      <c r="E17" s="11">
        <v>0.83333333333333337</v>
      </c>
      <c r="F17" s="4">
        <v>6</v>
      </c>
      <c r="G17" s="4">
        <v>8</v>
      </c>
      <c r="H17" s="9" t="str">
        <f t="shared" si="2"/>
        <v>6-8</v>
      </c>
      <c r="I17" s="4">
        <v>32</v>
      </c>
      <c r="J17" s="4">
        <v>500</v>
      </c>
      <c r="K17" s="9">
        <v>8.8000000000000007</v>
      </c>
      <c r="L17" s="9" t="str">
        <f t="shared" si="0"/>
        <v>ambient</v>
      </c>
      <c r="M17" s="9">
        <v>11</v>
      </c>
      <c r="N17" s="9">
        <v>2.1802000000000001</v>
      </c>
      <c r="O17" s="4">
        <v>10</v>
      </c>
      <c r="P17" s="12">
        <v>4.068983481458145E-3</v>
      </c>
      <c r="Q17" s="6">
        <v>3.0510000000000002</v>
      </c>
      <c r="R17" s="12">
        <v>4.0689834814581452E-2</v>
      </c>
      <c r="S17" s="12">
        <f t="shared" si="1"/>
        <v>2.1395101651854187</v>
      </c>
      <c r="T17" s="7"/>
      <c r="U17" s="7"/>
    </row>
    <row r="18" spans="1:21" x14ac:dyDescent="0.35">
      <c r="A18" s="9">
        <v>17</v>
      </c>
      <c r="B18" s="9">
        <v>2</v>
      </c>
      <c r="C18" s="3">
        <v>43882</v>
      </c>
      <c r="D18" s="3">
        <v>43888</v>
      </c>
      <c r="E18" s="11">
        <v>0.83333333333333337</v>
      </c>
      <c r="F18" s="4">
        <v>6</v>
      </c>
      <c r="G18" s="4">
        <v>12</v>
      </c>
      <c r="H18" s="9" t="str">
        <f t="shared" si="2"/>
        <v>6-12</v>
      </c>
      <c r="I18" s="4">
        <v>32</v>
      </c>
      <c r="J18" s="4">
        <v>500</v>
      </c>
      <c r="K18" s="9">
        <v>8.8000000000000007</v>
      </c>
      <c r="L18" s="9" t="str">
        <f t="shared" si="0"/>
        <v>ambient</v>
      </c>
      <c r="M18" s="9">
        <v>14</v>
      </c>
      <c r="N18" s="9">
        <v>2.0912000000000002</v>
      </c>
      <c r="O18" s="4">
        <v>10</v>
      </c>
      <c r="P18" s="12">
        <v>3.8484503750516783E-3</v>
      </c>
      <c r="Q18" s="6">
        <v>2.9492000000000003</v>
      </c>
      <c r="R18" s="12">
        <v>3.8484503750516784E-2</v>
      </c>
      <c r="S18" s="12">
        <f t="shared" si="1"/>
        <v>2.0527154962494834</v>
      </c>
      <c r="T18" s="7"/>
      <c r="U18" s="7"/>
    </row>
    <row r="19" spans="1:21" x14ac:dyDescent="0.35">
      <c r="A19" s="9">
        <v>18</v>
      </c>
      <c r="B19" s="9">
        <v>2</v>
      </c>
      <c r="C19" s="3">
        <v>43882</v>
      </c>
      <c r="D19" s="3">
        <v>43888</v>
      </c>
      <c r="E19" s="11">
        <v>0.83333333333333337</v>
      </c>
      <c r="F19" s="4">
        <v>6</v>
      </c>
      <c r="G19" s="4">
        <v>16</v>
      </c>
      <c r="H19" s="9" t="str">
        <f t="shared" si="2"/>
        <v>6-16</v>
      </c>
      <c r="I19" s="4">
        <v>32</v>
      </c>
      <c r="J19" s="4">
        <v>500</v>
      </c>
      <c r="K19" s="9">
        <v>8.8000000000000007</v>
      </c>
      <c r="L19" s="9" t="str">
        <f t="shared" si="0"/>
        <v>ambient</v>
      </c>
      <c r="M19" s="9">
        <v>8</v>
      </c>
      <c r="N19" s="9">
        <v>2.1608999999999998</v>
      </c>
      <c r="O19" s="9">
        <v>10</v>
      </c>
      <c r="P19" s="12">
        <v>3.780609947989988E-3</v>
      </c>
      <c r="Q19" s="6">
        <v>2.8715000000000002</v>
      </c>
      <c r="R19" s="12">
        <v>3.780609947989988E-2</v>
      </c>
      <c r="S19" s="12">
        <f t="shared" si="1"/>
        <v>2.1230939005201002</v>
      </c>
      <c r="T19" s="7"/>
      <c r="U19" s="7"/>
    </row>
    <row r="20" spans="1:21" x14ac:dyDescent="0.35">
      <c r="A20" s="9">
        <v>19</v>
      </c>
      <c r="B20" s="9">
        <v>2</v>
      </c>
      <c r="C20" s="3">
        <v>43882</v>
      </c>
      <c r="D20" s="3">
        <v>43888</v>
      </c>
      <c r="E20" s="11">
        <v>0.83333333333333337</v>
      </c>
      <c r="F20" s="4">
        <v>6</v>
      </c>
      <c r="G20" s="4">
        <v>3</v>
      </c>
      <c r="H20" s="9" t="str">
        <f t="shared" si="2"/>
        <v>6-3</v>
      </c>
      <c r="I20" s="4">
        <v>32</v>
      </c>
      <c r="J20" s="4">
        <v>2500</v>
      </c>
      <c r="K20" s="9">
        <v>8.8000000000000007</v>
      </c>
      <c r="L20" s="9" t="str">
        <f t="shared" si="0"/>
        <v>ambient</v>
      </c>
      <c r="M20" s="9">
        <v>16</v>
      </c>
      <c r="N20" s="9">
        <v>2.1568000000000001</v>
      </c>
      <c r="O20" s="4">
        <v>10</v>
      </c>
      <c r="P20" s="12">
        <v>4.5514684147975716E-3</v>
      </c>
      <c r="Q20" s="6">
        <v>3.2595000000000001</v>
      </c>
      <c r="R20" s="12">
        <v>4.5514684147975715E-2</v>
      </c>
      <c r="S20" s="12">
        <f t="shared" si="1"/>
        <v>2.1112853158520242</v>
      </c>
      <c r="T20" s="7"/>
      <c r="U20" s="7"/>
    </row>
    <row r="21" spans="1:21" x14ac:dyDescent="0.35">
      <c r="A21" s="9">
        <v>20</v>
      </c>
      <c r="B21" s="9">
        <v>2</v>
      </c>
      <c r="C21" s="3">
        <v>43882</v>
      </c>
      <c r="D21" s="3">
        <v>43888</v>
      </c>
      <c r="E21" s="11">
        <v>0.83333333333333337</v>
      </c>
      <c r="F21" s="4">
        <v>6</v>
      </c>
      <c r="G21" s="4">
        <v>5</v>
      </c>
      <c r="H21" s="9" t="str">
        <f t="shared" si="2"/>
        <v>6-5</v>
      </c>
      <c r="I21" s="4">
        <v>32</v>
      </c>
      <c r="J21" s="4">
        <v>2500</v>
      </c>
      <c r="K21" s="9">
        <v>8.8000000000000007</v>
      </c>
      <c r="L21" s="9" t="str">
        <f t="shared" si="0"/>
        <v>ambient</v>
      </c>
      <c r="M21" s="9">
        <v>4</v>
      </c>
      <c r="N21" s="9">
        <v>2.1720999999999999</v>
      </c>
      <c r="O21" s="9">
        <v>10</v>
      </c>
      <c r="P21" s="12">
        <v>4.1295133471737893E-3</v>
      </c>
      <c r="Q21" s="6">
        <v>3.1335999999999999</v>
      </c>
      <c r="R21" s="12">
        <v>4.1295133471737897E-2</v>
      </c>
      <c r="S21" s="12">
        <f t="shared" si="1"/>
        <v>2.130804866528262</v>
      </c>
      <c r="T21" s="7"/>
      <c r="U21" s="7"/>
    </row>
    <row r="22" spans="1:21" x14ac:dyDescent="0.35">
      <c r="A22" s="9">
        <v>21</v>
      </c>
      <c r="B22" s="9">
        <v>2</v>
      </c>
      <c r="C22" s="3">
        <v>43882</v>
      </c>
      <c r="D22" s="3">
        <v>43888</v>
      </c>
      <c r="E22" s="11">
        <v>0.83333333333333337</v>
      </c>
      <c r="F22" s="4">
        <v>6</v>
      </c>
      <c r="G22" s="4">
        <v>9</v>
      </c>
      <c r="H22" s="9" t="str">
        <f t="shared" si="2"/>
        <v>6-9</v>
      </c>
      <c r="I22" s="4">
        <v>32</v>
      </c>
      <c r="J22" s="4">
        <v>2500</v>
      </c>
      <c r="K22" s="9">
        <v>8.8000000000000007</v>
      </c>
      <c r="L22" s="9" t="str">
        <f t="shared" si="0"/>
        <v>ambient</v>
      </c>
      <c r="M22" s="9">
        <v>24</v>
      </c>
      <c r="N22" s="9">
        <v>2.1637</v>
      </c>
      <c r="O22" s="4">
        <v>10</v>
      </c>
      <c r="P22" s="12">
        <v>4.7090496901328422E-3</v>
      </c>
      <c r="Q22" s="6">
        <v>3.3548999999999998</v>
      </c>
      <c r="R22" s="12">
        <v>4.7090496901328424E-2</v>
      </c>
      <c r="S22" s="12">
        <f t="shared" si="1"/>
        <v>2.1166095030986716</v>
      </c>
      <c r="T22" s="7"/>
      <c r="U22" s="7"/>
    </row>
    <row r="23" spans="1:21" x14ac:dyDescent="0.35">
      <c r="A23" s="9">
        <v>22</v>
      </c>
      <c r="B23" s="9">
        <v>2</v>
      </c>
      <c r="C23" s="3">
        <v>43882</v>
      </c>
      <c r="D23" s="3">
        <v>43888</v>
      </c>
      <c r="E23" s="11">
        <v>0.83333333333333337</v>
      </c>
      <c r="F23" s="4">
        <v>6</v>
      </c>
      <c r="G23" s="4">
        <v>15</v>
      </c>
      <c r="H23" s="9" t="str">
        <f t="shared" si="2"/>
        <v>6-15</v>
      </c>
      <c r="I23" s="4">
        <v>32</v>
      </c>
      <c r="J23" s="4">
        <v>2500</v>
      </c>
      <c r="K23" s="9">
        <v>8.8000000000000007</v>
      </c>
      <c r="L23" s="9" t="str">
        <f t="shared" si="0"/>
        <v>ambient</v>
      </c>
      <c r="M23" s="9">
        <v>15</v>
      </c>
      <c r="N23" s="9">
        <v>2.1848000000000001</v>
      </c>
      <c r="O23" s="9">
        <v>10</v>
      </c>
      <c r="P23" s="12">
        <v>4.3040753601003481E-3</v>
      </c>
      <c r="Q23" s="6">
        <v>3.1314000000000002</v>
      </c>
      <c r="R23" s="12">
        <v>4.3040753601003484E-2</v>
      </c>
      <c r="S23" s="12">
        <f t="shared" si="1"/>
        <v>2.1417592463989967</v>
      </c>
      <c r="T23" s="7"/>
      <c r="U23" s="7"/>
    </row>
    <row r="24" spans="1:21" x14ac:dyDescent="0.35">
      <c r="A24" s="9">
        <v>23</v>
      </c>
      <c r="B24" s="9">
        <v>2</v>
      </c>
      <c r="C24" s="3">
        <v>43882</v>
      </c>
      <c r="D24" s="3">
        <v>43888</v>
      </c>
      <c r="E24" s="11">
        <v>0.83333333333333337</v>
      </c>
      <c r="F24" s="9">
        <v>6</v>
      </c>
      <c r="G24" s="9" t="s">
        <v>32</v>
      </c>
      <c r="H24" s="9" t="str">
        <f t="shared" si="2"/>
        <v>6-blank1</v>
      </c>
      <c r="I24" s="9">
        <v>32</v>
      </c>
      <c r="J24" s="9" t="s">
        <v>39</v>
      </c>
      <c r="K24" s="9">
        <v>8.8000000000000007</v>
      </c>
      <c r="L24" s="9" t="str">
        <f t="shared" si="0"/>
        <v>ambient</v>
      </c>
      <c r="M24" s="5">
        <v>3</v>
      </c>
      <c r="N24" s="9">
        <v>2.1555</v>
      </c>
      <c r="O24" s="5">
        <v>0</v>
      </c>
      <c r="P24" s="12">
        <v>3.3509999999999998E-2</v>
      </c>
      <c r="Q24" s="9" t="s">
        <v>39</v>
      </c>
      <c r="R24" s="12">
        <v>3.3509999999999998E-2</v>
      </c>
      <c r="S24" s="12">
        <f t="shared" si="1"/>
        <v>2.1219899999999998</v>
      </c>
      <c r="T24" s="7"/>
      <c r="U24" s="7"/>
    </row>
    <row r="25" spans="1:21" x14ac:dyDescent="0.35">
      <c r="A25" s="9">
        <v>24</v>
      </c>
      <c r="B25" s="9">
        <v>2</v>
      </c>
      <c r="C25" s="3">
        <v>43882</v>
      </c>
      <c r="D25" s="3">
        <v>43888</v>
      </c>
      <c r="E25" s="11">
        <v>0.83333333333333337</v>
      </c>
      <c r="F25" s="9">
        <v>6</v>
      </c>
      <c r="G25" s="9" t="s">
        <v>33</v>
      </c>
      <c r="H25" s="9" t="str">
        <f t="shared" si="2"/>
        <v>6-blank2</v>
      </c>
      <c r="I25" s="9">
        <v>32</v>
      </c>
      <c r="J25" s="9" t="s">
        <v>39</v>
      </c>
      <c r="K25" s="9">
        <v>8.8000000000000007</v>
      </c>
      <c r="L25" s="9" t="str">
        <f t="shared" si="0"/>
        <v>ambient</v>
      </c>
      <c r="M25" s="5">
        <v>7</v>
      </c>
      <c r="N25" s="9">
        <v>2.1825000000000001</v>
      </c>
      <c r="O25" s="5">
        <v>0</v>
      </c>
      <c r="P25" s="12">
        <v>3.3509999999999998E-2</v>
      </c>
      <c r="Q25" s="9" t="s">
        <v>39</v>
      </c>
      <c r="R25" s="12">
        <v>3.3509999999999998E-2</v>
      </c>
      <c r="S25" s="12">
        <f t="shared" si="1"/>
        <v>2.14899</v>
      </c>
      <c r="T25" s="7"/>
      <c r="U25" s="7"/>
    </row>
    <row r="26" spans="1:21" x14ac:dyDescent="0.35">
      <c r="A26" s="9">
        <v>25</v>
      </c>
      <c r="B26" s="9">
        <v>2</v>
      </c>
      <c r="C26" s="3">
        <v>43882</v>
      </c>
      <c r="D26" s="3">
        <v>43888</v>
      </c>
      <c r="E26" s="11">
        <v>0.83333333333333337</v>
      </c>
      <c r="F26" s="9">
        <v>6</v>
      </c>
      <c r="G26" s="9" t="s">
        <v>34</v>
      </c>
      <c r="H26" s="9" t="str">
        <f t="shared" si="2"/>
        <v>6-blank3</v>
      </c>
      <c r="I26" s="9">
        <v>32</v>
      </c>
      <c r="J26" s="9" t="s">
        <v>39</v>
      </c>
      <c r="K26" s="9">
        <v>8.8000000000000007</v>
      </c>
      <c r="L26" s="9" t="str">
        <f t="shared" si="0"/>
        <v>ambient</v>
      </c>
      <c r="M26" s="5">
        <v>19</v>
      </c>
      <c r="N26" s="9">
        <v>2.1707999999999998</v>
      </c>
      <c r="O26" s="5">
        <v>0</v>
      </c>
      <c r="P26" s="12">
        <v>3.3509999999999998E-2</v>
      </c>
      <c r="Q26" s="9" t="s">
        <v>39</v>
      </c>
      <c r="R26" s="12">
        <v>3.3509999999999998E-2</v>
      </c>
      <c r="S26" s="12">
        <f t="shared" si="1"/>
        <v>2.1372899999999997</v>
      </c>
      <c r="T26" s="7"/>
      <c r="U26" s="7"/>
    </row>
    <row r="27" spans="1:21" x14ac:dyDescent="0.35">
      <c r="A27" s="9">
        <v>26</v>
      </c>
      <c r="B27" s="9">
        <v>2</v>
      </c>
      <c r="C27" s="3">
        <v>43882</v>
      </c>
      <c r="D27" s="3">
        <v>43888</v>
      </c>
      <c r="E27" s="11">
        <v>0.83333333333333337</v>
      </c>
      <c r="F27" s="9">
        <v>6</v>
      </c>
      <c r="G27" s="9" t="s">
        <v>35</v>
      </c>
      <c r="H27" s="9" t="str">
        <f t="shared" si="2"/>
        <v>6-blank4</v>
      </c>
      <c r="I27" s="9">
        <v>32</v>
      </c>
      <c r="J27" s="9" t="s">
        <v>39</v>
      </c>
      <c r="K27" s="9">
        <v>8.8000000000000007</v>
      </c>
      <c r="L27" s="9" t="str">
        <f t="shared" si="0"/>
        <v>ambient</v>
      </c>
      <c r="M27" s="5">
        <v>2</v>
      </c>
      <c r="N27" s="9">
        <v>2.1930000000000001</v>
      </c>
      <c r="O27" s="5">
        <v>0</v>
      </c>
      <c r="P27" s="12">
        <v>3.3509999999999998E-2</v>
      </c>
      <c r="Q27" s="9" t="s">
        <v>39</v>
      </c>
      <c r="R27" s="12">
        <v>3.3509999999999998E-2</v>
      </c>
      <c r="S27" s="12">
        <f t="shared" si="1"/>
        <v>2.1594899999999999</v>
      </c>
    </row>
    <row r="28" spans="1:21" x14ac:dyDescent="0.35">
      <c r="A28" s="9">
        <v>27</v>
      </c>
      <c r="B28" s="9">
        <v>2</v>
      </c>
      <c r="C28" s="3">
        <v>43882</v>
      </c>
      <c r="D28" s="3">
        <v>43888</v>
      </c>
      <c r="E28" s="11">
        <v>0.83333333333333337</v>
      </c>
      <c r="F28" s="9">
        <v>6</v>
      </c>
      <c r="G28" s="9" t="s">
        <v>36</v>
      </c>
      <c r="H28" s="9" t="str">
        <f t="shared" si="2"/>
        <v>6-blank5</v>
      </c>
      <c r="I28" s="9">
        <v>32</v>
      </c>
      <c r="J28" s="9" t="s">
        <v>39</v>
      </c>
      <c r="K28" s="9">
        <v>8.8000000000000007</v>
      </c>
      <c r="L28" s="9" t="str">
        <f t="shared" si="0"/>
        <v>ambient</v>
      </c>
      <c r="M28" s="5">
        <v>25</v>
      </c>
      <c r="N28" s="9">
        <v>2.1450999999999998</v>
      </c>
      <c r="O28" s="5">
        <v>0</v>
      </c>
      <c r="P28" s="12">
        <v>3.3509999999999998E-2</v>
      </c>
      <c r="Q28" s="9" t="s">
        <v>39</v>
      </c>
      <c r="R28" s="12">
        <v>3.3509999999999998E-2</v>
      </c>
      <c r="S28" s="12">
        <f t="shared" si="1"/>
        <v>2.1115899999999996</v>
      </c>
    </row>
    <row r="29" spans="1:21" x14ac:dyDescent="0.35">
      <c r="A29" s="9">
        <v>28</v>
      </c>
      <c r="B29" s="9">
        <v>2</v>
      </c>
      <c r="C29" s="3">
        <v>43882</v>
      </c>
      <c r="D29" s="3">
        <v>43888</v>
      </c>
      <c r="E29" s="11">
        <v>0.83333333333333337</v>
      </c>
      <c r="F29" s="9">
        <v>6</v>
      </c>
      <c r="G29" s="9" t="s">
        <v>37</v>
      </c>
      <c r="H29" s="9" t="str">
        <f t="shared" si="2"/>
        <v>6-blank6</v>
      </c>
      <c r="I29" s="9">
        <v>32</v>
      </c>
      <c r="J29" s="9" t="s">
        <v>39</v>
      </c>
      <c r="K29" s="9">
        <v>8.8000000000000007</v>
      </c>
      <c r="L29" s="9" t="str">
        <f t="shared" si="0"/>
        <v>ambient</v>
      </c>
      <c r="M29" s="5">
        <v>13</v>
      </c>
      <c r="N29" s="9">
        <v>2.1185999999999998</v>
      </c>
      <c r="O29" s="5">
        <v>0</v>
      </c>
      <c r="P29" s="12">
        <v>3.3509999999999998E-2</v>
      </c>
      <c r="Q29" s="9" t="s">
        <v>39</v>
      </c>
      <c r="R29" s="12">
        <v>3.3509999999999998E-2</v>
      </c>
      <c r="S29" s="12">
        <f t="shared" si="1"/>
        <v>2.0850899999999997</v>
      </c>
    </row>
    <row r="30" spans="1:21" x14ac:dyDescent="0.35">
      <c r="A30" s="9">
        <v>29</v>
      </c>
      <c r="B30" s="9">
        <v>3</v>
      </c>
      <c r="C30" s="3">
        <v>43882</v>
      </c>
      <c r="D30" s="3">
        <v>43889</v>
      </c>
      <c r="E30" s="11">
        <v>0.66666666666666663</v>
      </c>
      <c r="F30" s="4">
        <v>7</v>
      </c>
      <c r="G30" s="4">
        <v>4</v>
      </c>
      <c r="H30" s="9" t="str">
        <f t="shared" si="2"/>
        <v>7-4</v>
      </c>
      <c r="I30" s="9">
        <v>32</v>
      </c>
      <c r="J30" s="4">
        <v>500</v>
      </c>
      <c r="K30" s="5">
        <v>12.2</v>
      </c>
      <c r="L30" s="9" t="str">
        <f t="shared" si="0"/>
        <v>heatwave</v>
      </c>
      <c r="M30" s="5">
        <v>20</v>
      </c>
      <c r="N30" s="9">
        <v>2.1724000000000001</v>
      </c>
      <c r="O30" s="5">
        <v>10</v>
      </c>
      <c r="P30" s="12">
        <v>4.9401319552231865E-3</v>
      </c>
      <c r="Q30" s="6">
        <v>3.4648000000000003</v>
      </c>
      <c r="R30" s="12">
        <v>4.9401319552231863E-2</v>
      </c>
      <c r="S30" s="12">
        <f t="shared" si="1"/>
        <v>2.1229986804477683</v>
      </c>
    </row>
    <row r="31" spans="1:21" x14ac:dyDescent="0.35">
      <c r="A31" s="9">
        <v>30</v>
      </c>
      <c r="B31" s="9">
        <v>3</v>
      </c>
      <c r="C31" s="3">
        <v>43882</v>
      </c>
      <c r="D31" s="3">
        <v>43889</v>
      </c>
      <c r="E31" s="11">
        <v>0.66666666666666663</v>
      </c>
      <c r="F31" s="4">
        <v>7</v>
      </c>
      <c r="G31" s="4">
        <v>6</v>
      </c>
      <c r="H31" s="9" t="str">
        <f t="shared" si="2"/>
        <v>7-6</v>
      </c>
      <c r="I31" s="9">
        <v>32</v>
      </c>
      <c r="J31" s="4">
        <v>500</v>
      </c>
      <c r="K31" s="5">
        <v>12.2</v>
      </c>
      <c r="L31" s="9" t="str">
        <f t="shared" si="0"/>
        <v>heatwave</v>
      </c>
      <c r="M31" s="5">
        <v>21</v>
      </c>
      <c r="N31" s="9">
        <v>2.1873999999999998</v>
      </c>
      <c r="O31" s="5">
        <v>10</v>
      </c>
      <c r="P31" s="12">
        <v>4.1795753705614804E-3</v>
      </c>
      <c r="Q31" s="6">
        <v>3.0870000000000002</v>
      </c>
      <c r="R31" s="12">
        <v>4.1795753705614808E-2</v>
      </c>
      <c r="S31" s="12">
        <f t="shared" si="1"/>
        <v>2.145604246294385</v>
      </c>
    </row>
    <row r="32" spans="1:21" x14ac:dyDescent="0.35">
      <c r="A32" s="9">
        <v>31</v>
      </c>
      <c r="B32" s="9">
        <v>3</v>
      </c>
      <c r="C32" s="3">
        <v>43882</v>
      </c>
      <c r="D32" s="3">
        <v>43889</v>
      </c>
      <c r="E32" s="11">
        <v>0.66666666666666663</v>
      </c>
      <c r="F32" s="4">
        <v>7</v>
      </c>
      <c r="G32" s="4">
        <v>10</v>
      </c>
      <c r="H32" s="9" t="str">
        <f t="shared" si="2"/>
        <v>7-10</v>
      </c>
      <c r="I32" s="9">
        <v>32</v>
      </c>
      <c r="J32" s="4">
        <v>500</v>
      </c>
      <c r="K32" s="5">
        <v>12.2</v>
      </c>
      <c r="L32" s="9" t="str">
        <f t="shared" si="0"/>
        <v>heatwave</v>
      </c>
      <c r="M32" s="5">
        <v>6</v>
      </c>
      <c r="N32" s="9">
        <v>2.1608999999999998</v>
      </c>
      <c r="O32" s="5">
        <v>10</v>
      </c>
      <c r="P32" s="12">
        <v>3.9575774456341185E-3</v>
      </c>
      <c r="Q32" s="6">
        <v>2.9986000000000002</v>
      </c>
      <c r="R32" s="12">
        <v>3.9575774456341181E-2</v>
      </c>
      <c r="S32" s="12">
        <f t="shared" si="1"/>
        <v>2.1213242255436588</v>
      </c>
    </row>
    <row r="33" spans="1:19" x14ac:dyDescent="0.35">
      <c r="A33" s="9">
        <v>32</v>
      </c>
      <c r="B33" s="9">
        <v>3</v>
      </c>
      <c r="C33" s="3">
        <v>43882</v>
      </c>
      <c r="D33" s="3">
        <v>43889</v>
      </c>
      <c r="E33" s="11">
        <v>0.66666666666666663</v>
      </c>
      <c r="F33" s="4">
        <v>7</v>
      </c>
      <c r="G33" s="4">
        <v>14</v>
      </c>
      <c r="H33" s="9" t="str">
        <f t="shared" si="2"/>
        <v>7-14</v>
      </c>
      <c r="I33" s="9">
        <v>32</v>
      </c>
      <c r="J33" s="4">
        <v>500</v>
      </c>
      <c r="K33" s="5">
        <v>12.2</v>
      </c>
      <c r="L33" s="9" t="str">
        <f t="shared" si="0"/>
        <v>heatwave</v>
      </c>
      <c r="M33" s="5">
        <v>7</v>
      </c>
      <c r="N33" s="9">
        <v>2.1825000000000001</v>
      </c>
      <c r="O33" s="5">
        <v>10</v>
      </c>
      <c r="P33" s="12">
        <v>4.2626454501109396E-3</v>
      </c>
      <c r="Q33" s="6">
        <v>3.1373000000000002</v>
      </c>
      <c r="R33" s="12">
        <v>4.2626454501109398E-2</v>
      </c>
      <c r="S33" s="12">
        <f t="shared" si="1"/>
        <v>2.1398735454988906</v>
      </c>
    </row>
    <row r="34" spans="1:19" x14ac:dyDescent="0.35">
      <c r="A34" s="9">
        <v>33</v>
      </c>
      <c r="B34" s="9">
        <v>3</v>
      </c>
      <c r="C34" s="3">
        <v>43882</v>
      </c>
      <c r="D34" s="3">
        <v>43889</v>
      </c>
      <c r="E34" s="11">
        <v>0.66666666666666663</v>
      </c>
      <c r="F34" s="4">
        <v>7</v>
      </c>
      <c r="G34" s="4">
        <v>1</v>
      </c>
      <c r="H34" s="9" t="str">
        <f t="shared" si="2"/>
        <v>7-1</v>
      </c>
      <c r="I34" s="9">
        <v>32</v>
      </c>
      <c r="J34" s="4">
        <v>2500</v>
      </c>
      <c r="K34" s="5">
        <v>12.2</v>
      </c>
      <c r="L34" s="9" t="str">
        <f t="shared" si="0"/>
        <v>heatwave</v>
      </c>
      <c r="M34" s="5">
        <v>19</v>
      </c>
      <c r="N34" s="9">
        <v>2.1707999999999998</v>
      </c>
      <c r="O34" s="5">
        <v>10</v>
      </c>
      <c r="P34" s="12">
        <v>3.742243746592936E-3</v>
      </c>
      <c r="Q34" s="6">
        <v>2.8174999999999999</v>
      </c>
      <c r="R34" s="12">
        <v>3.742243746592936E-2</v>
      </c>
      <c r="S34" s="12">
        <f t="shared" si="1"/>
        <v>2.1333775625340703</v>
      </c>
    </row>
    <row r="35" spans="1:19" x14ac:dyDescent="0.35">
      <c r="A35" s="9">
        <v>34</v>
      </c>
      <c r="B35" s="9">
        <v>3</v>
      </c>
      <c r="C35" s="3">
        <v>43882</v>
      </c>
      <c r="D35" s="3">
        <v>43889</v>
      </c>
      <c r="E35" s="11">
        <v>0.66666666666666663</v>
      </c>
      <c r="F35" s="4">
        <v>7</v>
      </c>
      <c r="G35" s="4">
        <v>7</v>
      </c>
      <c r="H35" s="9" t="str">
        <f t="shared" si="2"/>
        <v>7-7</v>
      </c>
      <c r="I35" s="9">
        <v>32</v>
      </c>
      <c r="J35" s="4">
        <v>2500</v>
      </c>
      <c r="K35" s="5">
        <v>12.2</v>
      </c>
      <c r="L35" s="9" t="str">
        <f t="shared" si="0"/>
        <v>heatwave</v>
      </c>
      <c r="M35" s="5">
        <v>10</v>
      </c>
      <c r="N35" s="9">
        <v>2.1880999999999999</v>
      </c>
      <c r="O35" s="5">
        <v>10</v>
      </c>
      <c r="P35" s="12">
        <v>3.8805419560656021E-3</v>
      </c>
      <c r="Q35" s="6">
        <v>2.9615999999999998</v>
      </c>
      <c r="R35" s="12">
        <v>3.8805419560656022E-2</v>
      </c>
      <c r="S35" s="12">
        <f t="shared" si="1"/>
        <v>2.149294580439344</v>
      </c>
    </row>
    <row r="36" spans="1:19" x14ac:dyDescent="0.35">
      <c r="A36" s="9">
        <v>35</v>
      </c>
      <c r="B36" s="9">
        <v>3</v>
      </c>
      <c r="C36" s="3">
        <v>43882</v>
      </c>
      <c r="D36" s="3">
        <v>43889</v>
      </c>
      <c r="E36" s="11">
        <v>0.66666666666666663</v>
      </c>
      <c r="F36" s="4">
        <v>7</v>
      </c>
      <c r="G36" s="4">
        <v>11</v>
      </c>
      <c r="H36" s="9" t="str">
        <f t="shared" si="2"/>
        <v>7-11</v>
      </c>
      <c r="I36" s="9">
        <v>32</v>
      </c>
      <c r="J36" s="4">
        <v>2500</v>
      </c>
      <c r="K36" s="5">
        <v>12.2</v>
      </c>
      <c r="L36" s="9" t="str">
        <f t="shared" si="0"/>
        <v>heatwave</v>
      </c>
      <c r="M36" s="5">
        <v>24</v>
      </c>
      <c r="N36" s="9">
        <v>2.1637</v>
      </c>
      <c r="O36" s="5">
        <v>10</v>
      </c>
      <c r="P36" s="12">
        <v>3.8813392444765164E-3</v>
      </c>
      <c r="Q36" s="6">
        <v>2.9446000000000003</v>
      </c>
      <c r="R36" s="12">
        <v>3.8813392444765164E-2</v>
      </c>
      <c r="S36" s="12">
        <f t="shared" si="1"/>
        <v>2.1248866075552346</v>
      </c>
    </row>
    <row r="37" spans="1:19" x14ac:dyDescent="0.35">
      <c r="A37" s="9">
        <v>36</v>
      </c>
      <c r="B37" s="9">
        <v>3</v>
      </c>
      <c r="C37" s="3">
        <v>43882</v>
      </c>
      <c r="D37" s="3">
        <v>43889</v>
      </c>
      <c r="E37" s="11">
        <v>0.66666666666666663</v>
      </c>
      <c r="F37" s="4">
        <v>7</v>
      </c>
      <c r="G37" s="4">
        <v>13</v>
      </c>
      <c r="H37" s="9" t="str">
        <f t="shared" si="2"/>
        <v>7-13</v>
      </c>
      <c r="I37" s="9">
        <v>32</v>
      </c>
      <c r="J37" s="4">
        <v>2500</v>
      </c>
      <c r="K37" s="5">
        <v>12.2</v>
      </c>
      <c r="L37" s="9" t="str">
        <f t="shared" si="0"/>
        <v>heatwave</v>
      </c>
      <c r="M37" s="5">
        <v>9</v>
      </c>
      <c r="N37" s="9">
        <v>2.1945999999999999</v>
      </c>
      <c r="O37" s="5">
        <v>10</v>
      </c>
      <c r="P37" s="12">
        <v>3.7463637856081319E-3</v>
      </c>
      <c r="Q37" s="6">
        <v>2.9058000000000002</v>
      </c>
      <c r="R37" s="12">
        <v>3.7463637856081318E-2</v>
      </c>
      <c r="S37" s="12">
        <f t="shared" si="1"/>
        <v>2.1571363621439184</v>
      </c>
    </row>
    <row r="38" spans="1:19" s="9" customFormat="1" x14ac:dyDescent="0.35">
      <c r="A38" s="9">
        <v>37</v>
      </c>
      <c r="B38" s="9">
        <v>3</v>
      </c>
      <c r="C38" s="3">
        <v>43882</v>
      </c>
      <c r="D38" s="3">
        <v>43889</v>
      </c>
      <c r="E38" s="11">
        <v>0.66666666666666663</v>
      </c>
      <c r="F38" s="9">
        <v>7</v>
      </c>
      <c r="G38" s="9" t="s">
        <v>32</v>
      </c>
      <c r="H38" s="9" t="str">
        <f t="shared" si="2"/>
        <v>7-blank1</v>
      </c>
      <c r="I38" s="9">
        <v>32</v>
      </c>
      <c r="J38" s="9" t="s">
        <v>39</v>
      </c>
      <c r="K38" s="5">
        <v>12.2</v>
      </c>
      <c r="L38" s="9" t="str">
        <f t="shared" si="0"/>
        <v>heatwave</v>
      </c>
      <c r="M38" s="5">
        <v>8</v>
      </c>
      <c r="N38" s="9">
        <v>2.1608999999999998</v>
      </c>
      <c r="O38" s="5">
        <v>0</v>
      </c>
      <c r="P38" s="12">
        <v>3.3509999999999998E-2</v>
      </c>
      <c r="Q38" s="9" t="s">
        <v>39</v>
      </c>
      <c r="R38" s="12">
        <v>3.3509999999999998E-2</v>
      </c>
      <c r="S38" s="12">
        <f t="shared" si="1"/>
        <v>2.1273899999999997</v>
      </c>
    </row>
    <row r="39" spans="1:19" s="9" customFormat="1" x14ac:dyDescent="0.35">
      <c r="A39" s="9">
        <v>38</v>
      </c>
      <c r="B39" s="9">
        <v>3</v>
      </c>
      <c r="C39" s="3">
        <v>43882</v>
      </c>
      <c r="D39" s="3">
        <v>43889</v>
      </c>
      <c r="E39" s="11">
        <v>0.66666666666666663</v>
      </c>
      <c r="F39" s="9">
        <v>7</v>
      </c>
      <c r="G39" s="9" t="s">
        <v>33</v>
      </c>
      <c r="H39" s="9" t="str">
        <f t="shared" si="2"/>
        <v>7-blank2</v>
      </c>
      <c r="I39" s="9">
        <v>32</v>
      </c>
      <c r="J39" s="9" t="s">
        <v>39</v>
      </c>
      <c r="K39" s="5">
        <v>12.2</v>
      </c>
      <c r="L39" s="9" t="str">
        <f t="shared" si="0"/>
        <v>heatwave</v>
      </c>
      <c r="M39" s="5">
        <v>13</v>
      </c>
      <c r="N39" s="9">
        <v>2.1185999999999998</v>
      </c>
      <c r="O39" s="5">
        <v>0</v>
      </c>
      <c r="P39" s="12">
        <v>3.3509999999999998E-2</v>
      </c>
      <c r="Q39" s="9" t="s">
        <v>39</v>
      </c>
      <c r="R39" s="12">
        <v>3.3509999999999998E-2</v>
      </c>
      <c r="S39" s="12">
        <f t="shared" si="1"/>
        <v>2.0850899999999997</v>
      </c>
    </row>
    <row r="40" spans="1:19" s="9" customFormat="1" x14ac:dyDescent="0.35">
      <c r="A40" s="9">
        <v>39</v>
      </c>
      <c r="B40" s="9">
        <v>3</v>
      </c>
      <c r="C40" s="3">
        <v>43882</v>
      </c>
      <c r="D40" s="3">
        <v>43889</v>
      </c>
      <c r="E40" s="11">
        <v>0.66666666666666663</v>
      </c>
      <c r="F40" s="9">
        <v>7</v>
      </c>
      <c r="G40" s="9" t="s">
        <v>34</v>
      </c>
      <c r="H40" s="9" t="str">
        <f t="shared" si="2"/>
        <v>7-blank3</v>
      </c>
      <c r="I40" s="9">
        <v>32</v>
      </c>
      <c r="J40" s="9" t="s">
        <v>39</v>
      </c>
      <c r="K40" s="5">
        <v>12.2</v>
      </c>
      <c r="L40" s="9" t="str">
        <f t="shared" si="0"/>
        <v>heatwave</v>
      </c>
      <c r="M40" s="5">
        <v>3</v>
      </c>
      <c r="N40" s="9">
        <v>2.1555</v>
      </c>
      <c r="O40" s="5">
        <v>0</v>
      </c>
      <c r="P40" s="12">
        <v>3.3509999999999998E-2</v>
      </c>
      <c r="Q40" s="9" t="s">
        <v>39</v>
      </c>
      <c r="R40" s="12">
        <v>3.3509999999999998E-2</v>
      </c>
      <c r="S40" s="12">
        <f t="shared" si="1"/>
        <v>2.1219899999999998</v>
      </c>
    </row>
    <row r="41" spans="1:19" s="9" customFormat="1" x14ac:dyDescent="0.35">
      <c r="A41" s="9">
        <v>40</v>
      </c>
      <c r="B41" s="9">
        <v>3</v>
      </c>
      <c r="C41" s="3">
        <v>43882</v>
      </c>
      <c r="D41" s="3">
        <v>43889</v>
      </c>
      <c r="E41" s="11">
        <v>0.66666666666666663</v>
      </c>
      <c r="F41" s="9">
        <v>7</v>
      </c>
      <c r="G41" s="9" t="s">
        <v>35</v>
      </c>
      <c r="H41" s="9" t="str">
        <f t="shared" si="2"/>
        <v>7-blank4</v>
      </c>
      <c r="I41" s="9">
        <v>32</v>
      </c>
      <c r="J41" s="9" t="s">
        <v>39</v>
      </c>
      <c r="K41" s="5">
        <v>12.2</v>
      </c>
      <c r="L41" s="9" t="str">
        <f t="shared" si="0"/>
        <v>heatwave</v>
      </c>
      <c r="M41" s="5">
        <v>16</v>
      </c>
      <c r="N41" s="9">
        <v>2.1568000000000001</v>
      </c>
      <c r="O41" s="5">
        <v>0</v>
      </c>
      <c r="P41" s="12">
        <v>3.3509999999999998E-2</v>
      </c>
      <c r="Q41" s="9" t="s">
        <v>39</v>
      </c>
      <c r="R41" s="12">
        <v>3.3509999999999998E-2</v>
      </c>
      <c r="S41" s="12">
        <f t="shared" si="1"/>
        <v>2.1232899999999999</v>
      </c>
    </row>
    <row r="42" spans="1:19" s="9" customFormat="1" x14ac:dyDescent="0.35">
      <c r="A42" s="9">
        <v>41</v>
      </c>
      <c r="B42" s="9">
        <v>3</v>
      </c>
      <c r="C42" s="3">
        <v>43882</v>
      </c>
      <c r="D42" s="3">
        <v>43889</v>
      </c>
      <c r="E42" s="11">
        <v>0.66666666666666663</v>
      </c>
      <c r="F42" s="9">
        <v>7</v>
      </c>
      <c r="G42" s="9" t="s">
        <v>36</v>
      </c>
      <c r="H42" s="9" t="str">
        <f t="shared" si="2"/>
        <v>7-blank5</v>
      </c>
      <c r="I42" s="9">
        <v>32</v>
      </c>
      <c r="J42" s="9" t="s">
        <v>39</v>
      </c>
      <c r="K42" s="5">
        <v>12.2</v>
      </c>
      <c r="L42" s="9" t="str">
        <f t="shared" si="0"/>
        <v>heatwave</v>
      </c>
      <c r="M42" s="5">
        <v>5</v>
      </c>
      <c r="N42" s="9">
        <v>2.1288</v>
      </c>
      <c r="O42" s="5">
        <v>0</v>
      </c>
      <c r="P42" s="12">
        <v>3.3509999999999998E-2</v>
      </c>
      <c r="Q42" s="9" t="s">
        <v>39</v>
      </c>
      <c r="R42" s="12">
        <v>3.3509999999999998E-2</v>
      </c>
      <c r="S42" s="12">
        <f t="shared" si="1"/>
        <v>2.0952899999999999</v>
      </c>
    </row>
    <row r="43" spans="1:19" s="9" customFormat="1" x14ac:dyDescent="0.35">
      <c r="A43" s="9">
        <v>42</v>
      </c>
      <c r="B43" s="9">
        <v>3</v>
      </c>
      <c r="C43" s="3">
        <v>43882</v>
      </c>
      <c r="D43" s="3">
        <v>43889</v>
      </c>
      <c r="E43" s="11">
        <v>0.66666666666666663</v>
      </c>
      <c r="F43" s="9">
        <v>7</v>
      </c>
      <c r="G43" s="9" t="s">
        <v>37</v>
      </c>
      <c r="H43" s="9" t="str">
        <f t="shared" si="2"/>
        <v>7-blank6</v>
      </c>
      <c r="I43" s="9">
        <v>32</v>
      </c>
      <c r="J43" s="9" t="s">
        <v>39</v>
      </c>
      <c r="K43" s="5">
        <v>12.2</v>
      </c>
      <c r="L43" s="9" t="str">
        <f t="shared" si="0"/>
        <v>heatwave</v>
      </c>
      <c r="M43" s="5">
        <v>25</v>
      </c>
      <c r="N43" s="9">
        <v>2.1450999999999998</v>
      </c>
      <c r="O43" s="5">
        <v>0</v>
      </c>
      <c r="P43" s="12">
        <v>3.3509999999999998E-2</v>
      </c>
      <c r="Q43" s="9" t="s">
        <v>39</v>
      </c>
      <c r="R43" s="12">
        <v>3.3509999999999998E-2</v>
      </c>
      <c r="S43" s="12">
        <f t="shared" si="1"/>
        <v>2.1115899999999996</v>
      </c>
    </row>
    <row r="44" spans="1:19" x14ac:dyDescent="0.35">
      <c r="A44" s="9">
        <v>43</v>
      </c>
      <c r="B44" s="9">
        <v>4</v>
      </c>
      <c r="C44" s="3">
        <v>43882</v>
      </c>
      <c r="D44" s="3">
        <v>43889</v>
      </c>
      <c r="E44" s="11">
        <v>0.78125</v>
      </c>
      <c r="F44" s="4">
        <v>7</v>
      </c>
      <c r="G44" s="4">
        <v>2</v>
      </c>
      <c r="H44" s="9" t="str">
        <f t="shared" si="2"/>
        <v>7-2</v>
      </c>
      <c r="I44" s="9">
        <v>32</v>
      </c>
      <c r="J44" s="4">
        <v>500</v>
      </c>
      <c r="K44" s="5">
        <v>8.6999999999999993</v>
      </c>
      <c r="L44" s="9" t="str">
        <f t="shared" si="0"/>
        <v>ambient</v>
      </c>
      <c r="M44" s="5">
        <v>22</v>
      </c>
      <c r="N44" s="9">
        <v>2.1732</v>
      </c>
      <c r="O44" s="5">
        <v>9</v>
      </c>
      <c r="P44" s="12">
        <v>4.367473117838693E-3</v>
      </c>
      <c r="Q44" s="6">
        <v>3.2073999999999998</v>
      </c>
      <c r="R44" s="12">
        <v>3.9307258060548238E-2</v>
      </c>
      <c r="S44" s="12">
        <f t="shared" si="1"/>
        <v>2.133892741939452</v>
      </c>
    </row>
    <row r="45" spans="1:19" x14ac:dyDescent="0.35">
      <c r="A45" s="9">
        <v>44</v>
      </c>
      <c r="B45" s="9">
        <v>4</v>
      </c>
      <c r="C45" s="3">
        <v>43882</v>
      </c>
      <c r="D45" s="3">
        <v>43889</v>
      </c>
      <c r="E45" s="11">
        <v>0.78125</v>
      </c>
      <c r="F45" s="4">
        <v>7</v>
      </c>
      <c r="G45" s="4">
        <v>8</v>
      </c>
      <c r="H45" s="9" t="str">
        <f t="shared" si="2"/>
        <v>7-8</v>
      </c>
      <c r="I45" s="9">
        <v>32</v>
      </c>
      <c r="J45" s="4">
        <v>500</v>
      </c>
      <c r="K45" s="5">
        <v>8.6999999999999993</v>
      </c>
      <c r="L45" s="9" t="str">
        <f t="shared" si="0"/>
        <v>ambient</v>
      </c>
      <c r="M45" s="5">
        <v>18</v>
      </c>
      <c r="N45" s="9">
        <v>2.1467999999999998</v>
      </c>
      <c r="O45" s="5">
        <v>10</v>
      </c>
      <c r="P45" s="12">
        <v>4.3066024208407811E-3</v>
      </c>
      <c r="Q45" s="6">
        <v>3.1767999999999996</v>
      </c>
      <c r="R45" s="12">
        <v>4.3066024208407813E-2</v>
      </c>
      <c r="S45" s="12">
        <f t="shared" si="1"/>
        <v>2.103733975791592</v>
      </c>
    </row>
    <row r="46" spans="1:19" x14ac:dyDescent="0.35">
      <c r="A46" s="9">
        <v>45</v>
      </c>
      <c r="B46" s="9">
        <v>4</v>
      </c>
      <c r="C46" s="3">
        <v>43882</v>
      </c>
      <c r="D46" s="3">
        <v>43889</v>
      </c>
      <c r="E46" s="11">
        <v>0.78125</v>
      </c>
      <c r="F46" s="4">
        <v>7</v>
      </c>
      <c r="G46" s="4">
        <v>12</v>
      </c>
      <c r="H46" s="9" t="str">
        <f t="shared" si="2"/>
        <v>7-12</v>
      </c>
      <c r="I46" s="9">
        <v>32</v>
      </c>
      <c r="J46" s="4">
        <v>500</v>
      </c>
      <c r="K46" s="5">
        <v>8.6999999999999993</v>
      </c>
      <c r="L46" s="9" t="str">
        <f t="shared" si="0"/>
        <v>ambient</v>
      </c>
      <c r="M46" s="5">
        <v>14</v>
      </c>
      <c r="N46" s="9">
        <v>2.0912000000000002</v>
      </c>
      <c r="O46" s="5">
        <v>10</v>
      </c>
      <c r="P46" s="12">
        <v>3.9369988195290181E-3</v>
      </c>
      <c r="Q46" s="6">
        <v>2.9699000000000004</v>
      </c>
      <c r="R46" s="12">
        <v>3.9369988195290181E-2</v>
      </c>
      <c r="S46" s="12">
        <f t="shared" si="1"/>
        <v>2.0518300118047099</v>
      </c>
    </row>
    <row r="47" spans="1:19" x14ac:dyDescent="0.35">
      <c r="A47" s="9">
        <v>46</v>
      </c>
      <c r="B47" s="9">
        <v>4</v>
      </c>
      <c r="C47" s="3">
        <v>43882</v>
      </c>
      <c r="D47" s="3">
        <v>43889</v>
      </c>
      <c r="E47" s="11">
        <v>0.78125</v>
      </c>
      <c r="F47" s="4">
        <v>7</v>
      </c>
      <c r="G47" s="4">
        <v>16</v>
      </c>
      <c r="H47" s="9" t="str">
        <f t="shared" si="2"/>
        <v>7-16</v>
      </c>
      <c r="I47" s="9">
        <v>32</v>
      </c>
      <c r="J47" s="4">
        <v>500</v>
      </c>
      <c r="K47" s="5">
        <v>8.6999999999999993</v>
      </c>
      <c r="L47" s="9" t="str">
        <f t="shared" si="0"/>
        <v>ambient</v>
      </c>
      <c r="M47" s="5">
        <v>12</v>
      </c>
      <c r="N47" s="9">
        <v>2.1629999999999998</v>
      </c>
      <c r="O47" s="5">
        <v>10</v>
      </c>
      <c r="P47" s="12">
        <v>3.8890923967989932E-3</v>
      </c>
      <c r="Q47" s="6">
        <v>2.9133</v>
      </c>
      <c r="R47" s="12">
        <v>3.8890923967989932E-2</v>
      </c>
      <c r="S47" s="12">
        <f t="shared" si="1"/>
        <v>2.1241090760320098</v>
      </c>
    </row>
    <row r="48" spans="1:19" x14ac:dyDescent="0.35">
      <c r="A48" s="9">
        <v>47</v>
      </c>
      <c r="B48" s="9">
        <v>4</v>
      </c>
      <c r="C48" s="3">
        <v>43882</v>
      </c>
      <c r="D48" s="3">
        <v>43889</v>
      </c>
      <c r="E48" s="11">
        <v>0.78125</v>
      </c>
      <c r="F48" s="4">
        <v>7</v>
      </c>
      <c r="G48" s="4">
        <v>3</v>
      </c>
      <c r="H48" s="9" t="str">
        <f t="shared" si="2"/>
        <v>7-3</v>
      </c>
      <c r="I48" s="9">
        <v>32</v>
      </c>
      <c r="J48" s="4">
        <v>2500</v>
      </c>
      <c r="K48" s="5">
        <v>8.6999999999999993</v>
      </c>
      <c r="L48" s="9" t="str">
        <f t="shared" si="0"/>
        <v>ambient</v>
      </c>
      <c r="M48" s="5">
        <v>4</v>
      </c>
      <c r="N48" s="9">
        <v>2.1720999999999999</v>
      </c>
      <c r="O48" s="5">
        <v>10</v>
      </c>
      <c r="P48" s="12">
        <v>4.151478408591841E-3</v>
      </c>
      <c r="Q48" s="6">
        <v>3.0997999999999997</v>
      </c>
      <c r="R48" s="12">
        <v>4.151478408591841E-2</v>
      </c>
      <c r="S48" s="12">
        <f t="shared" si="1"/>
        <v>2.1305852159140817</v>
      </c>
    </row>
    <row r="49" spans="1:19" x14ac:dyDescent="0.35">
      <c r="A49" s="9">
        <v>48</v>
      </c>
      <c r="B49" s="9">
        <v>4</v>
      </c>
      <c r="C49" s="3">
        <v>43882</v>
      </c>
      <c r="D49" s="3">
        <v>43889</v>
      </c>
      <c r="E49" s="11">
        <v>0.78125</v>
      </c>
      <c r="F49" s="4">
        <v>7</v>
      </c>
      <c r="G49" s="4">
        <v>5</v>
      </c>
      <c r="H49" s="9" t="str">
        <f t="shared" si="2"/>
        <v>7-5</v>
      </c>
      <c r="I49" s="9">
        <v>32</v>
      </c>
      <c r="J49" s="4">
        <v>2500</v>
      </c>
      <c r="K49" s="5">
        <v>8.6999999999999993</v>
      </c>
      <c r="L49" s="9" t="str">
        <f t="shared" si="0"/>
        <v>ambient</v>
      </c>
      <c r="M49" s="5">
        <v>2</v>
      </c>
      <c r="N49" s="9">
        <v>2.1930000000000001</v>
      </c>
      <c r="O49" s="5">
        <v>10</v>
      </c>
      <c r="P49" s="12">
        <v>4.074227262510664E-3</v>
      </c>
      <c r="Q49" s="6">
        <v>3.0516999999999994</v>
      </c>
      <c r="R49" s="12">
        <v>4.0742272625106643E-2</v>
      </c>
      <c r="S49" s="12">
        <f t="shared" si="1"/>
        <v>2.1522577273748933</v>
      </c>
    </row>
    <row r="50" spans="1:19" x14ac:dyDescent="0.35">
      <c r="A50" s="9">
        <v>49</v>
      </c>
      <c r="B50" s="9">
        <v>4</v>
      </c>
      <c r="C50" s="3">
        <v>43882</v>
      </c>
      <c r="D50" s="3">
        <v>43889</v>
      </c>
      <c r="E50" s="11">
        <v>0.78125</v>
      </c>
      <c r="F50" s="4">
        <v>7</v>
      </c>
      <c r="G50" s="4">
        <v>9</v>
      </c>
      <c r="H50" s="9" t="str">
        <f t="shared" si="2"/>
        <v>7-9</v>
      </c>
      <c r="I50" s="9">
        <v>32</v>
      </c>
      <c r="J50" s="4">
        <v>2500</v>
      </c>
      <c r="K50" s="5">
        <v>8.6999999999999993</v>
      </c>
      <c r="L50" s="9" t="str">
        <f t="shared" si="0"/>
        <v>ambient</v>
      </c>
      <c r="M50" s="5">
        <v>11</v>
      </c>
      <c r="N50" s="9">
        <v>2.1802000000000001</v>
      </c>
      <c r="O50" s="5">
        <v>10</v>
      </c>
      <c r="P50" s="12">
        <v>4.882130829900487E-3</v>
      </c>
      <c r="Q50" s="6">
        <v>3.4725000000000001</v>
      </c>
      <c r="R50" s="12">
        <v>4.882130829900487E-2</v>
      </c>
      <c r="S50" s="12">
        <f t="shared" si="1"/>
        <v>2.1313786917009954</v>
      </c>
    </row>
    <row r="51" spans="1:19" x14ac:dyDescent="0.35">
      <c r="A51" s="9">
        <v>50</v>
      </c>
      <c r="B51" s="9">
        <v>4</v>
      </c>
      <c r="C51" s="3">
        <v>43882</v>
      </c>
      <c r="D51" s="3">
        <v>43889</v>
      </c>
      <c r="E51" s="11">
        <v>0.78125</v>
      </c>
      <c r="F51" s="4">
        <v>7</v>
      </c>
      <c r="G51" s="4">
        <v>15</v>
      </c>
      <c r="H51" s="9" t="str">
        <f t="shared" si="2"/>
        <v>7-15</v>
      </c>
      <c r="I51" s="9">
        <v>32</v>
      </c>
      <c r="J51" s="4">
        <v>2500</v>
      </c>
      <c r="K51" s="5">
        <v>8.6999999999999993</v>
      </c>
      <c r="L51" s="9" t="str">
        <f t="shared" si="0"/>
        <v>ambient</v>
      </c>
      <c r="M51" s="5">
        <v>15</v>
      </c>
      <c r="N51" s="9">
        <v>2.1848000000000001</v>
      </c>
      <c r="O51" s="5">
        <v>10</v>
      </c>
      <c r="P51" s="12">
        <v>4.2319552996505829E-3</v>
      </c>
      <c r="Q51" s="6">
        <v>3.0903</v>
      </c>
      <c r="R51" s="12">
        <v>4.2319552996505833E-2</v>
      </c>
      <c r="S51" s="12">
        <f t="shared" si="1"/>
        <v>2.1424804470034942</v>
      </c>
    </row>
    <row r="52" spans="1:19" s="9" customFormat="1" x14ac:dyDescent="0.35">
      <c r="A52" s="9">
        <v>51</v>
      </c>
      <c r="B52" s="9">
        <v>4</v>
      </c>
      <c r="C52" s="3">
        <v>43882</v>
      </c>
      <c r="D52" s="3">
        <v>43889</v>
      </c>
      <c r="E52" s="11">
        <v>0.78125</v>
      </c>
      <c r="F52" s="9">
        <v>7</v>
      </c>
      <c r="G52" s="9" t="s">
        <v>32</v>
      </c>
      <c r="H52" s="9" t="str">
        <f t="shared" si="2"/>
        <v>7-blank1</v>
      </c>
      <c r="I52" s="9">
        <v>32</v>
      </c>
      <c r="J52" s="9" t="s">
        <v>39</v>
      </c>
      <c r="K52" s="5">
        <v>8.6999999999999993</v>
      </c>
      <c r="L52" s="9" t="str">
        <f t="shared" si="0"/>
        <v>ambient</v>
      </c>
      <c r="M52" s="5">
        <v>3</v>
      </c>
      <c r="N52" s="9">
        <v>2.1555</v>
      </c>
      <c r="O52" s="5">
        <v>0</v>
      </c>
      <c r="P52" s="12">
        <v>3.3509999999999998E-2</v>
      </c>
      <c r="Q52" s="9" t="s">
        <v>39</v>
      </c>
      <c r="R52" s="12">
        <v>3.3509999999999998E-2</v>
      </c>
      <c r="S52" s="12">
        <f t="shared" si="1"/>
        <v>2.1219899999999998</v>
      </c>
    </row>
    <row r="53" spans="1:19" s="9" customFormat="1" x14ac:dyDescent="0.35">
      <c r="A53" s="9">
        <v>52</v>
      </c>
      <c r="B53" s="9">
        <v>4</v>
      </c>
      <c r="C53" s="3">
        <v>43882</v>
      </c>
      <c r="D53" s="3">
        <v>43889</v>
      </c>
      <c r="E53" s="11">
        <v>0.78125</v>
      </c>
      <c r="F53" s="9">
        <v>7</v>
      </c>
      <c r="G53" s="9" t="s">
        <v>33</v>
      </c>
      <c r="H53" s="9" t="str">
        <f t="shared" si="2"/>
        <v>7-blank2</v>
      </c>
      <c r="I53" s="9">
        <v>32</v>
      </c>
      <c r="J53" s="9" t="s">
        <v>39</v>
      </c>
      <c r="K53" s="5">
        <v>8.6999999999999993</v>
      </c>
      <c r="L53" s="9" t="str">
        <f t="shared" si="0"/>
        <v>ambient</v>
      </c>
      <c r="M53" s="5">
        <v>16</v>
      </c>
      <c r="N53" s="9">
        <v>2.1568000000000001</v>
      </c>
      <c r="O53" s="5">
        <v>0</v>
      </c>
      <c r="P53" s="12">
        <v>3.3509999999999998E-2</v>
      </c>
      <c r="Q53" s="9" t="s">
        <v>39</v>
      </c>
      <c r="R53" s="12">
        <v>3.3509999999999998E-2</v>
      </c>
      <c r="S53" s="12">
        <f t="shared" si="1"/>
        <v>2.1232899999999999</v>
      </c>
    </row>
    <row r="54" spans="1:19" s="9" customFormat="1" x14ac:dyDescent="0.35">
      <c r="A54" s="9">
        <v>53</v>
      </c>
      <c r="B54" s="9">
        <v>4</v>
      </c>
      <c r="C54" s="3">
        <v>43882</v>
      </c>
      <c r="D54" s="3">
        <v>43889</v>
      </c>
      <c r="E54" s="11">
        <v>0.78125</v>
      </c>
      <c r="F54" s="9">
        <v>7</v>
      </c>
      <c r="G54" s="9" t="s">
        <v>34</v>
      </c>
      <c r="H54" s="9" t="str">
        <f t="shared" si="2"/>
        <v>7-blank3</v>
      </c>
      <c r="I54" s="9">
        <v>32</v>
      </c>
      <c r="J54" s="9" t="s">
        <v>39</v>
      </c>
      <c r="K54" s="5">
        <v>8.6999999999999993</v>
      </c>
      <c r="L54" s="9" t="str">
        <f t="shared" si="0"/>
        <v>ambient</v>
      </c>
      <c r="M54" s="5">
        <v>5</v>
      </c>
      <c r="N54" s="9">
        <v>2.1288</v>
      </c>
      <c r="O54" s="5">
        <v>0</v>
      </c>
      <c r="P54" s="12">
        <v>3.3509999999999998E-2</v>
      </c>
      <c r="Q54" s="9" t="s">
        <v>39</v>
      </c>
      <c r="R54" s="12">
        <v>3.3509999999999998E-2</v>
      </c>
      <c r="S54" s="12">
        <f t="shared" si="1"/>
        <v>2.0952899999999999</v>
      </c>
    </row>
    <row r="55" spans="1:19" s="9" customFormat="1" x14ac:dyDescent="0.35">
      <c r="A55" s="9">
        <v>54</v>
      </c>
      <c r="B55" s="9">
        <v>4</v>
      </c>
      <c r="C55" s="3">
        <v>43882</v>
      </c>
      <c r="D55" s="3">
        <v>43889</v>
      </c>
      <c r="E55" s="11">
        <v>0.78125</v>
      </c>
      <c r="F55" s="9">
        <v>7</v>
      </c>
      <c r="G55" s="9" t="s">
        <v>35</v>
      </c>
      <c r="H55" s="9" t="str">
        <f t="shared" si="2"/>
        <v>7-blank4</v>
      </c>
      <c r="I55" s="9">
        <v>32</v>
      </c>
      <c r="J55" s="9" t="s">
        <v>39</v>
      </c>
      <c r="K55" s="5">
        <v>8.6999999999999993</v>
      </c>
      <c r="L55" s="9" t="str">
        <f t="shared" si="0"/>
        <v>ambient</v>
      </c>
      <c r="M55" s="5">
        <v>25</v>
      </c>
      <c r="N55" s="9">
        <v>2.1450999999999998</v>
      </c>
      <c r="O55" s="5">
        <v>0</v>
      </c>
      <c r="P55" s="12">
        <v>3.3509999999999998E-2</v>
      </c>
      <c r="Q55" s="9" t="s">
        <v>39</v>
      </c>
      <c r="R55" s="12">
        <v>3.3509999999999998E-2</v>
      </c>
      <c r="S55" s="12">
        <f t="shared" si="1"/>
        <v>2.1115899999999996</v>
      </c>
    </row>
    <row r="56" spans="1:19" s="9" customFormat="1" x14ac:dyDescent="0.35">
      <c r="A56" s="9">
        <v>55</v>
      </c>
      <c r="B56" s="9">
        <v>4</v>
      </c>
      <c r="C56" s="3">
        <v>43882</v>
      </c>
      <c r="D56" s="3">
        <v>43889</v>
      </c>
      <c r="E56" s="11">
        <v>0.78125</v>
      </c>
      <c r="F56" s="9">
        <v>7</v>
      </c>
      <c r="G56" s="9" t="s">
        <v>36</v>
      </c>
      <c r="H56" s="9" t="str">
        <f t="shared" si="2"/>
        <v>7-blank5</v>
      </c>
      <c r="I56" s="9">
        <v>32</v>
      </c>
      <c r="J56" s="9" t="s">
        <v>39</v>
      </c>
      <c r="K56" s="5">
        <v>8.6999999999999993</v>
      </c>
      <c r="L56" s="9" t="str">
        <f t="shared" si="0"/>
        <v>ambient</v>
      </c>
      <c r="M56" s="5">
        <v>8</v>
      </c>
      <c r="N56" s="9">
        <v>2.1608999999999998</v>
      </c>
      <c r="O56" s="5">
        <v>0</v>
      </c>
      <c r="P56" s="12">
        <v>3.3509999999999998E-2</v>
      </c>
      <c r="Q56" s="9" t="s">
        <v>39</v>
      </c>
      <c r="R56" s="12">
        <v>3.3509999999999998E-2</v>
      </c>
      <c r="S56" s="12">
        <f t="shared" si="1"/>
        <v>2.1273899999999997</v>
      </c>
    </row>
    <row r="57" spans="1:19" s="9" customFormat="1" x14ac:dyDescent="0.35">
      <c r="A57" s="9">
        <v>56</v>
      </c>
      <c r="B57" s="9">
        <v>4</v>
      </c>
      <c r="C57" s="3">
        <v>43882</v>
      </c>
      <c r="D57" s="3">
        <v>43889</v>
      </c>
      <c r="E57" s="11">
        <v>0.78125</v>
      </c>
      <c r="F57" s="9">
        <v>7</v>
      </c>
      <c r="G57" s="9" t="s">
        <v>37</v>
      </c>
      <c r="H57" s="9" t="str">
        <f t="shared" si="2"/>
        <v>7-blank6</v>
      </c>
      <c r="I57" s="9">
        <v>32</v>
      </c>
      <c r="J57" s="9" t="s">
        <v>39</v>
      </c>
      <c r="K57" s="5">
        <v>8.6999999999999993</v>
      </c>
      <c r="L57" s="9" t="str">
        <f t="shared" si="0"/>
        <v>ambient</v>
      </c>
      <c r="M57" s="5">
        <v>13</v>
      </c>
      <c r="N57" s="9">
        <v>2.1185999999999998</v>
      </c>
      <c r="O57" s="5">
        <v>0</v>
      </c>
      <c r="P57" s="12">
        <v>3.3509999999999998E-2</v>
      </c>
      <c r="Q57" s="9" t="s">
        <v>39</v>
      </c>
      <c r="R57" s="12">
        <v>3.3509999999999998E-2</v>
      </c>
      <c r="S57" s="12">
        <f t="shared" si="1"/>
        <v>2.0850899999999997</v>
      </c>
    </row>
    <row r="58" spans="1:19" x14ac:dyDescent="0.35">
      <c r="A58" s="9">
        <v>57</v>
      </c>
      <c r="B58" s="9">
        <v>5</v>
      </c>
      <c r="C58" s="3">
        <v>43882</v>
      </c>
      <c r="D58" s="3">
        <v>43890</v>
      </c>
      <c r="E58" s="11">
        <v>0.59375</v>
      </c>
      <c r="F58" s="4">
        <v>8</v>
      </c>
      <c r="G58" s="4">
        <v>4</v>
      </c>
      <c r="H58" s="9" t="str">
        <f t="shared" si="2"/>
        <v>8-4</v>
      </c>
      <c r="I58" s="9">
        <v>32</v>
      </c>
      <c r="J58" s="4">
        <v>500</v>
      </c>
      <c r="K58" s="5">
        <v>13.2</v>
      </c>
      <c r="L58" s="9" t="str">
        <f t="shared" si="0"/>
        <v>heatwave</v>
      </c>
      <c r="M58" s="5">
        <v>16</v>
      </c>
      <c r="N58" s="9">
        <v>2.1568000000000001</v>
      </c>
      <c r="O58" s="5">
        <v>10</v>
      </c>
      <c r="P58" s="12">
        <v>4.3077542320659858E-3</v>
      </c>
      <c r="Q58" s="6">
        <v>3.2034999999999996</v>
      </c>
      <c r="R58" s="12">
        <v>4.3077542320659856E-2</v>
      </c>
      <c r="S58" s="12">
        <f t="shared" si="1"/>
        <v>2.1137224576793403</v>
      </c>
    </row>
    <row r="59" spans="1:19" x14ac:dyDescent="0.35">
      <c r="A59" s="9">
        <v>58</v>
      </c>
      <c r="B59" s="9">
        <v>5</v>
      </c>
      <c r="C59" s="3">
        <v>43882</v>
      </c>
      <c r="D59" s="3">
        <v>43890</v>
      </c>
      <c r="E59" s="11">
        <v>0.59375</v>
      </c>
      <c r="F59" s="4">
        <v>8</v>
      </c>
      <c r="G59" s="4">
        <v>6</v>
      </c>
      <c r="H59" s="9" t="str">
        <f t="shared" si="2"/>
        <v>8-6</v>
      </c>
      <c r="I59" s="9">
        <v>32</v>
      </c>
      <c r="J59" s="4">
        <v>500</v>
      </c>
      <c r="K59" s="5">
        <v>13.2</v>
      </c>
      <c r="L59" s="9" t="str">
        <f t="shared" si="0"/>
        <v>heatwave</v>
      </c>
      <c r="M59" s="5">
        <v>14</v>
      </c>
      <c r="N59" s="9">
        <v>2.0912000000000002</v>
      </c>
      <c r="O59" s="5">
        <v>10</v>
      </c>
      <c r="P59" s="12">
        <v>3.89307288124197E-3</v>
      </c>
      <c r="Q59" s="6">
        <v>2.9566999999999997</v>
      </c>
      <c r="R59" s="12">
        <v>3.8930728812419699E-2</v>
      </c>
      <c r="S59" s="12">
        <f t="shared" si="1"/>
        <v>2.0522692711875803</v>
      </c>
    </row>
    <row r="60" spans="1:19" x14ac:dyDescent="0.35">
      <c r="A60" s="9">
        <v>59</v>
      </c>
      <c r="B60" s="9">
        <v>5</v>
      </c>
      <c r="C60" s="3">
        <v>43882</v>
      </c>
      <c r="D60" s="3">
        <v>43890</v>
      </c>
      <c r="E60" s="11">
        <v>0.59375</v>
      </c>
      <c r="F60" s="4">
        <v>8</v>
      </c>
      <c r="G60" s="4">
        <v>10</v>
      </c>
      <c r="H60" s="9" t="str">
        <f t="shared" si="2"/>
        <v>8-10</v>
      </c>
      <c r="I60" s="9">
        <v>32</v>
      </c>
      <c r="J60" s="4">
        <v>500</v>
      </c>
      <c r="K60" s="5">
        <v>13.2</v>
      </c>
      <c r="L60" s="9" t="str">
        <f t="shared" si="0"/>
        <v>heatwave</v>
      </c>
      <c r="M60" s="5">
        <v>5</v>
      </c>
      <c r="N60" s="9">
        <v>2.1288</v>
      </c>
      <c r="O60" s="5">
        <v>9</v>
      </c>
      <c r="P60" s="12">
        <v>3.8038458550552897E-3</v>
      </c>
      <c r="Q60" s="6">
        <v>2.9325000000000001</v>
      </c>
      <c r="R60" s="12">
        <v>3.4234612695497608E-2</v>
      </c>
      <c r="S60" s="12">
        <f t="shared" si="1"/>
        <v>2.0945653873045025</v>
      </c>
    </row>
    <row r="61" spans="1:19" x14ac:dyDescent="0.35">
      <c r="A61" s="9">
        <v>60</v>
      </c>
      <c r="B61" s="9">
        <v>5</v>
      </c>
      <c r="C61" s="3">
        <v>43882</v>
      </c>
      <c r="D61" s="3">
        <v>43890</v>
      </c>
      <c r="E61" s="11">
        <v>0.59375</v>
      </c>
      <c r="F61" s="4">
        <v>8</v>
      </c>
      <c r="G61" s="4">
        <v>14</v>
      </c>
      <c r="H61" s="9" t="str">
        <f t="shared" si="2"/>
        <v>8-14</v>
      </c>
      <c r="I61" s="9">
        <v>32</v>
      </c>
      <c r="J61" s="4">
        <v>500</v>
      </c>
      <c r="K61" s="5">
        <v>13.2</v>
      </c>
      <c r="L61" s="9" t="str">
        <f t="shared" si="0"/>
        <v>heatwave</v>
      </c>
      <c r="M61" s="5">
        <v>10</v>
      </c>
      <c r="N61" s="9">
        <v>2.1880999999999999</v>
      </c>
      <c r="O61" s="5">
        <v>9</v>
      </c>
      <c r="P61" s="12">
        <v>4.1194899336539697E-3</v>
      </c>
      <c r="Q61" s="6">
        <v>3.0844999999999998</v>
      </c>
      <c r="R61" s="12">
        <v>3.7075409402885728E-2</v>
      </c>
      <c r="S61" s="12">
        <f t="shared" si="1"/>
        <v>2.1510245905971144</v>
      </c>
    </row>
    <row r="62" spans="1:19" x14ac:dyDescent="0.35">
      <c r="A62" s="9">
        <v>61</v>
      </c>
      <c r="B62" s="9">
        <v>5</v>
      </c>
      <c r="C62" s="3">
        <v>43882</v>
      </c>
      <c r="D62" s="3">
        <v>43890</v>
      </c>
      <c r="E62" s="11">
        <v>0.59375</v>
      </c>
      <c r="F62" s="4">
        <v>8</v>
      </c>
      <c r="G62" s="4">
        <v>1</v>
      </c>
      <c r="H62" s="9" t="str">
        <f t="shared" si="2"/>
        <v>8-1</v>
      </c>
      <c r="I62" s="9">
        <v>32</v>
      </c>
      <c r="J62" s="4">
        <v>2500</v>
      </c>
      <c r="K62" s="5">
        <v>13.2</v>
      </c>
      <c r="L62" s="9" t="str">
        <f t="shared" si="0"/>
        <v>heatwave</v>
      </c>
      <c r="M62" s="5">
        <v>20</v>
      </c>
      <c r="N62" s="9">
        <v>2.1724000000000001</v>
      </c>
      <c r="O62" s="5">
        <v>10</v>
      </c>
      <c r="P62" s="12">
        <v>3.7544033831127767E-3</v>
      </c>
      <c r="Q62" s="6">
        <v>2.9019000000000004</v>
      </c>
      <c r="R62" s="12">
        <v>3.7544033831127768E-2</v>
      </c>
      <c r="S62" s="12">
        <f t="shared" si="1"/>
        <v>2.1348559661688724</v>
      </c>
    </row>
    <row r="63" spans="1:19" x14ac:dyDescent="0.35">
      <c r="A63" s="9">
        <v>62</v>
      </c>
      <c r="B63" s="9">
        <v>5</v>
      </c>
      <c r="C63" s="3">
        <v>43882</v>
      </c>
      <c r="D63" s="3">
        <v>43890</v>
      </c>
      <c r="E63" s="11">
        <v>0.59375</v>
      </c>
      <c r="F63" s="4">
        <v>8</v>
      </c>
      <c r="G63" s="4">
        <v>7</v>
      </c>
      <c r="H63" s="9" t="str">
        <f t="shared" si="2"/>
        <v>8-7</v>
      </c>
      <c r="I63" s="9">
        <v>32</v>
      </c>
      <c r="J63" s="4">
        <v>2500</v>
      </c>
      <c r="K63" s="5">
        <v>13.2</v>
      </c>
      <c r="L63" s="9" t="str">
        <f t="shared" si="0"/>
        <v>heatwave</v>
      </c>
      <c r="M63" s="5">
        <v>24</v>
      </c>
      <c r="N63" s="9">
        <v>2.1637</v>
      </c>
      <c r="O63" s="5">
        <v>10</v>
      </c>
      <c r="P63" s="12">
        <v>4.2435678435177636E-3</v>
      </c>
      <c r="Q63" s="6">
        <v>3.1341999999999999</v>
      </c>
      <c r="R63" s="12">
        <v>4.2435678435177634E-2</v>
      </c>
      <c r="S63" s="12">
        <f t="shared" si="1"/>
        <v>2.1212643215648224</v>
      </c>
    </row>
    <row r="64" spans="1:19" x14ac:dyDescent="0.35">
      <c r="A64" s="9">
        <v>63</v>
      </c>
      <c r="B64" s="9">
        <v>5</v>
      </c>
      <c r="C64" s="3">
        <v>43882</v>
      </c>
      <c r="D64" s="3">
        <v>43890</v>
      </c>
      <c r="E64" s="11">
        <v>0.59375</v>
      </c>
      <c r="F64" s="4">
        <v>8</v>
      </c>
      <c r="G64" s="4">
        <v>11</v>
      </c>
      <c r="H64" s="9" t="str">
        <f t="shared" si="2"/>
        <v>8-11</v>
      </c>
      <c r="I64" s="9">
        <v>32</v>
      </c>
      <c r="J64" s="4">
        <v>2500</v>
      </c>
      <c r="K64" s="5">
        <v>13.2</v>
      </c>
      <c r="L64" s="9" t="str">
        <f t="shared" si="0"/>
        <v>heatwave</v>
      </c>
      <c r="M64" s="5">
        <v>15</v>
      </c>
      <c r="N64" s="9">
        <v>2.1848000000000001</v>
      </c>
      <c r="O64" s="5">
        <v>10</v>
      </c>
      <c r="P64" s="12">
        <v>4.010730523712141E-3</v>
      </c>
      <c r="Q64" s="6">
        <v>3.0625</v>
      </c>
      <c r="R64" s="12">
        <v>4.0107305237121409E-2</v>
      </c>
      <c r="S64" s="12">
        <f t="shared" si="1"/>
        <v>2.1446926947628788</v>
      </c>
    </row>
    <row r="65" spans="1:19" x14ac:dyDescent="0.35">
      <c r="A65" s="9">
        <v>64</v>
      </c>
      <c r="B65" s="9">
        <v>5</v>
      </c>
      <c r="C65" s="3">
        <v>43882</v>
      </c>
      <c r="D65" s="3">
        <v>43890</v>
      </c>
      <c r="E65" s="11">
        <v>0.59375</v>
      </c>
      <c r="F65" s="4">
        <v>8</v>
      </c>
      <c r="G65" s="4">
        <v>13</v>
      </c>
      <c r="H65" s="9" t="str">
        <f t="shared" si="2"/>
        <v>8-13</v>
      </c>
      <c r="I65" s="9">
        <v>32</v>
      </c>
      <c r="J65" s="4">
        <v>2500</v>
      </c>
      <c r="K65" s="5">
        <v>13.2</v>
      </c>
      <c r="L65" s="9" t="str">
        <f t="shared" si="0"/>
        <v>heatwave</v>
      </c>
      <c r="M65" s="5">
        <v>9</v>
      </c>
      <c r="N65" s="9">
        <v>2.1945999999999999</v>
      </c>
      <c r="O65" s="5">
        <v>10</v>
      </c>
      <c r="P65" s="12">
        <v>3.6297659976423603E-3</v>
      </c>
      <c r="Q65" s="6">
        <v>2.8687</v>
      </c>
      <c r="R65" s="12">
        <v>3.6297659976423605E-2</v>
      </c>
      <c r="S65" s="12">
        <f t="shared" si="1"/>
        <v>2.1583023400235763</v>
      </c>
    </row>
    <row r="66" spans="1:19" s="9" customFormat="1" x14ac:dyDescent="0.35">
      <c r="A66" s="9">
        <v>65</v>
      </c>
      <c r="B66" s="9">
        <v>5</v>
      </c>
      <c r="C66" s="3">
        <v>43882</v>
      </c>
      <c r="D66" s="3">
        <v>43890</v>
      </c>
      <c r="E66" s="11">
        <v>0.59375</v>
      </c>
      <c r="F66" s="9">
        <v>8</v>
      </c>
      <c r="G66" s="9" t="s">
        <v>32</v>
      </c>
      <c r="H66" s="9" t="str">
        <f t="shared" si="2"/>
        <v>8-blank1</v>
      </c>
      <c r="I66" s="9">
        <v>32</v>
      </c>
      <c r="J66" s="9" t="s">
        <v>39</v>
      </c>
      <c r="K66" s="5">
        <v>13.2</v>
      </c>
      <c r="L66" s="9" t="str">
        <f t="shared" si="0"/>
        <v>heatwave</v>
      </c>
      <c r="M66" s="5">
        <v>12</v>
      </c>
      <c r="N66" s="9">
        <v>2.1629999999999998</v>
      </c>
      <c r="O66" s="5">
        <v>0</v>
      </c>
      <c r="P66" s="12">
        <v>3.3509999999999998E-2</v>
      </c>
      <c r="Q66" s="9" t="s">
        <v>39</v>
      </c>
      <c r="R66" s="12">
        <v>3.3509999999999998E-2</v>
      </c>
      <c r="S66" s="12">
        <f t="shared" si="1"/>
        <v>2.1294899999999997</v>
      </c>
    </row>
    <row r="67" spans="1:19" s="9" customFormat="1" x14ac:dyDescent="0.35">
      <c r="A67" s="9">
        <v>66</v>
      </c>
      <c r="B67" s="9">
        <v>5</v>
      </c>
      <c r="C67" s="3">
        <v>43882</v>
      </c>
      <c r="D67" s="3">
        <v>43890</v>
      </c>
      <c r="E67" s="11">
        <v>0.59375</v>
      </c>
      <c r="F67" s="9">
        <v>8</v>
      </c>
      <c r="G67" s="9" t="s">
        <v>33</v>
      </c>
      <c r="H67" s="9" t="str">
        <f t="shared" si="2"/>
        <v>8-blank2</v>
      </c>
      <c r="I67" s="9">
        <v>32</v>
      </c>
      <c r="J67" s="9" t="s">
        <v>39</v>
      </c>
      <c r="K67" s="5">
        <v>13.2</v>
      </c>
      <c r="L67" s="9" t="str">
        <f t="shared" ref="L67:L85" si="3">IF(K67&gt;9,"heatwave","ambient")</f>
        <v>heatwave</v>
      </c>
      <c r="M67" s="5">
        <v>3</v>
      </c>
      <c r="N67" s="9">
        <v>2.1555</v>
      </c>
      <c r="O67" s="5">
        <v>0</v>
      </c>
      <c r="P67" s="12">
        <v>3.3509999999999998E-2</v>
      </c>
      <c r="Q67" s="9" t="s">
        <v>39</v>
      </c>
      <c r="R67" s="12">
        <v>3.3509999999999998E-2</v>
      </c>
      <c r="S67" s="12">
        <f t="shared" ref="S67:S85" si="4">N67-R67</f>
        <v>2.1219899999999998</v>
      </c>
    </row>
    <row r="68" spans="1:19" s="9" customFormat="1" x14ac:dyDescent="0.35">
      <c r="A68" s="9">
        <v>67</v>
      </c>
      <c r="B68" s="9">
        <v>5</v>
      </c>
      <c r="C68" s="3">
        <v>43882</v>
      </c>
      <c r="D68" s="3">
        <v>43890</v>
      </c>
      <c r="E68" s="11">
        <v>0.59375</v>
      </c>
      <c r="F68" s="9">
        <v>8</v>
      </c>
      <c r="G68" s="9" t="s">
        <v>34</v>
      </c>
      <c r="H68" s="9" t="str">
        <f t="shared" si="2"/>
        <v>8-blank3</v>
      </c>
      <c r="I68" s="9">
        <v>32</v>
      </c>
      <c r="J68" s="9" t="s">
        <v>39</v>
      </c>
      <c r="K68" s="5">
        <v>13.2</v>
      </c>
      <c r="L68" s="9" t="str">
        <f t="shared" si="3"/>
        <v>heatwave</v>
      </c>
      <c r="M68" s="5">
        <v>4</v>
      </c>
      <c r="N68" s="9">
        <v>2.1720999999999999</v>
      </c>
      <c r="O68" s="5">
        <v>0</v>
      </c>
      <c r="P68" s="12">
        <v>3.3509999999999998E-2</v>
      </c>
      <c r="Q68" s="9" t="s">
        <v>39</v>
      </c>
      <c r="R68" s="12">
        <v>3.3509999999999998E-2</v>
      </c>
      <c r="S68" s="12">
        <f t="shared" si="4"/>
        <v>2.1385899999999998</v>
      </c>
    </row>
    <row r="69" spans="1:19" s="9" customFormat="1" x14ac:dyDescent="0.35">
      <c r="A69" s="9">
        <v>68</v>
      </c>
      <c r="B69" s="9">
        <v>5</v>
      </c>
      <c r="C69" s="3">
        <v>43882</v>
      </c>
      <c r="D69" s="3">
        <v>43890</v>
      </c>
      <c r="E69" s="11">
        <v>0.59375</v>
      </c>
      <c r="F69" s="9">
        <v>8</v>
      </c>
      <c r="G69" s="9" t="s">
        <v>35</v>
      </c>
      <c r="H69" s="9" t="str">
        <f t="shared" si="2"/>
        <v>8-blank4</v>
      </c>
      <c r="I69" s="9">
        <v>32</v>
      </c>
      <c r="J69" s="9" t="s">
        <v>39</v>
      </c>
      <c r="K69" s="5">
        <v>13.2</v>
      </c>
      <c r="L69" s="9" t="str">
        <f t="shared" si="3"/>
        <v>heatwave</v>
      </c>
      <c r="M69" s="5">
        <v>21</v>
      </c>
      <c r="N69" s="9">
        <v>2.1873999999999998</v>
      </c>
      <c r="O69" s="5">
        <v>0</v>
      </c>
      <c r="P69" s="12">
        <v>3.3509999999999998E-2</v>
      </c>
      <c r="Q69" s="9" t="s">
        <v>39</v>
      </c>
      <c r="R69" s="12">
        <v>3.3509999999999998E-2</v>
      </c>
      <c r="S69" s="12">
        <f t="shared" si="4"/>
        <v>2.1538899999999996</v>
      </c>
    </row>
    <row r="70" spans="1:19" s="9" customFormat="1" x14ac:dyDescent="0.35">
      <c r="A70" s="9">
        <v>69</v>
      </c>
      <c r="B70" s="9">
        <v>5</v>
      </c>
      <c r="C70" s="3">
        <v>43882</v>
      </c>
      <c r="D70" s="3">
        <v>43890</v>
      </c>
      <c r="E70" s="11">
        <v>0.59375</v>
      </c>
      <c r="F70" s="9">
        <v>8</v>
      </c>
      <c r="G70" s="9" t="s">
        <v>36</v>
      </c>
      <c r="H70" s="9" t="str">
        <f t="shared" si="2"/>
        <v>8-blank5</v>
      </c>
      <c r="I70" s="9">
        <v>32</v>
      </c>
      <c r="J70" s="9" t="s">
        <v>39</v>
      </c>
      <c r="K70" s="5">
        <v>13.2</v>
      </c>
      <c r="L70" s="9" t="str">
        <f t="shared" si="3"/>
        <v>heatwave</v>
      </c>
      <c r="M70" s="5">
        <v>2</v>
      </c>
      <c r="N70" s="9">
        <v>2.1930000000000001</v>
      </c>
      <c r="O70" s="5">
        <v>0</v>
      </c>
      <c r="P70" s="12">
        <v>3.3509999999999998E-2</v>
      </c>
      <c r="Q70" s="9" t="s">
        <v>39</v>
      </c>
      <c r="R70" s="12">
        <v>3.3509999999999998E-2</v>
      </c>
      <c r="S70" s="12">
        <f t="shared" si="4"/>
        <v>2.1594899999999999</v>
      </c>
    </row>
    <row r="71" spans="1:19" s="9" customFormat="1" x14ac:dyDescent="0.35">
      <c r="A71" s="9">
        <v>70</v>
      </c>
      <c r="B71" s="9">
        <v>5</v>
      </c>
      <c r="C71" s="3">
        <v>43882</v>
      </c>
      <c r="D71" s="3">
        <v>43890</v>
      </c>
      <c r="E71" s="11">
        <v>0.59375</v>
      </c>
      <c r="F71" s="9">
        <v>8</v>
      </c>
      <c r="G71" s="9" t="s">
        <v>37</v>
      </c>
      <c r="H71" s="9" t="str">
        <f t="shared" si="2"/>
        <v>8-blank6</v>
      </c>
      <c r="I71" s="9">
        <v>32</v>
      </c>
      <c r="J71" s="9" t="s">
        <v>39</v>
      </c>
      <c r="K71" s="5">
        <v>13.2</v>
      </c>
      <c r="L71" s="9" t="str">
        <f t="shared" si="3"/>
        <v>heatwave</v>
      </c>
      <c r="M71" s="5">
        <v>8</v>
      </c>
      <c r="N71" s="9">
        <v>2.1608999999999998</v>
      </c>
      <c r="O71" s="5">
        <v>0</v>
      </c>
      <c r="P71" s="12">
        <v>3.3509999999999998E-2</v>
      </c>
      <c r="Q71" s="9" t="s">
        <v>39</v>
      </c>
      <c r="R71" s="12">
        <v>3.3509999999999998E-2</v>
      </c>
      <c r="S71" s="12">
        <f t="shared" si="4"/>
        <v>2.1273899999999997</v>
      </c>
    </row>
    <row r="72" spans="1:19" x14ac:dyDescent="0.35">
      <c r="A72" s="9">
        <v>71</v>
      </c>
      <c r="B72" s="9">
        <v>6</v>
      </c>
      <c r="C72" s="3">
        <v>43882</v>
      </c>
      <c r="D72" s="3">
        <v>43890</v>
      </c>
      <c r="E72" s="11">
        <v>0.70833333333333337</v>
      </c>
      <c r="F72" s="4">
        <v>8</v>
      </c>
      <c r="G72" s="4">
        <v>2</v>
      </c>
      <c r="H72" s="9" t="str">
        <f t="shared" si="2"/>
        <v>8-2</v>
      </c>
      <c r="I72" s="9">
        <v>32</v>
      </c>
      <c r="J72" s="4">
        <v>500</v>
      </c>
      <c r="K72" s="5">
        <v>8.6999999999999993</v>
      </c>
      <c r="L72" s="9" t="str">
        <f t="shared" si="3"/>
        <v>ambient</v>
      </c>
      <c r="M72" s="5">
        <v>6</v>
      </c>
      <c r="N72" s="9">
        <v>2.1608999999999998</v>
      </c>
      <c r="O72" s="5">
        <v>10</v>
      </c>
      <c r="P72" s="12">
        <v>4.0562883636644535E-3</v>
      </c>
      <c r="Q72" s="6">
        <v>3.0185000000000004</v>
      </c>
      <c r="R72" s="12">
        <v>4.0562883636644537E-2</v>
      </c>
      <c r="S72" s="12">
        <f t="shared" si="4"/>
        <v>2.1203371163633551</v>
      </c>
    </row>
    <row r="73" spans="1:19" x14ac:dyDescent="0.35">
      <c r="A73" s="9">
        <v>72</v>
      </c>
      <c r="B73" s="9">
        <v>6</v>
      </c>
      <c r="C73" s="3">
        <v>43882</v>
      </c>
      <c r="D73" s="3">
        <v>43890</v>
      </c>
      <c r="E73" s="11">
        <v>0.70833333333333337</v>
      </c>
      <c r="F73" s="4">
        <v>8</v>
      </c>
      <c r="G73" s="4">
        <v>8</v>
      </c>
      <c r="H73" s="9" t="str">
        <f t="shared" si="2"/>
        <v>8-8</v>
      </c>
      <c r="I73" s="9">
        <v>32</v>
      </c>
      <c r="J73" s="4">
        <v>500</v>
      </c>
      <c r="K73" s="5">
        <v>8.6999999999999993</v>
      </c>
      <c r="L73" s="9" t="str">
        <f t="shared" si="3"/>
        <v>ambient</v>
      </c>
      <c r="M73" s="5">
        <v>13</v>
      </c>
      <c r="N73" s="9">
        <v>2.1185999999999998</v>
      </c>
      <c r="O73" s="5">
        <v>10</v>
      </c>
      <c r="P73" s="12">
        <v>4.0092638112297517E-3</v>
      </c>
      <c r="Q73" s="6">
        <v>3.0184999999999995</v>
      </c>
      <c r="R73" s="12">
        <v>4.0092638112297518E-2</v>
      </c>
      <c r="S73" s="12">
        <f t="shared" si="4"/>
        <v>2.0785073618877021</v>
      </c>
    </row>
    <row r="74" spans="1:19" x14ac:dyDescent="0.35">
      <c r="A74" s="9">
        <v>73</v>
      </c>
      <c r="B74" s="9">
        <v>6</v>
      </c>
      <c r="C74" s="3">
        <v>43882</v>
      </c>
      <c r="D74" s="3">
        <v>43890</v>
      </c>
      <c r="E74" s="11">
        <v>0.70833333333333337</v>
      </c>
      <c r="F74" s="4">
        <v>8</v>
      </c>
      <c r="G74" s="4">
        <v>12</v>
      </c>
      <c r="H74" s="9" t="str">
        <f t="shared" si="2"/>
        <v>8-12</v>
      </c>
      <c r="I74" s="9">
        <v>32</v>
      </c>
      <c r="J74" s="4">
        <v>500</v>
      </c>
      <c r="K74" s="5">
        <v>8.6999999999999993</v>
      </c>
      <c r="L74" s="9" t="str">
        <f t="shared" si="3"/>
        <v>ambient</v>
      </c>
      <c r="M74" s="9">
        <v>22</v>
      </c>
      <c r="N74" s="9">
        <v>2.1732</v>
      </c>
      <c r="O74" s="9">
        <v>10</v>
      </c>
      <c r="P74" s="12">
        <v>4.0538373796793602E-3</v>
      </c>
      <c r="Q74" s="6">
        <v>3.0735999999999999</v>
      </c>
      <c r="R74" s="12">
        <v>4.0538373796793606E-2</v>
      </c>
      <c r="S74" s="12">
        <f t="shared" si="4"/>
        <v>2.1326616262032063</v>
      </c>
    </row>
    <row r="75" spans="1:19" x14ac:dyDescent="0.35">
      <c r="A75" s="9">
        <v>74</v>
      </c>
      <c r="B75" s="9">
        <v>6</v>
      </c>
      <c r="C75" s="3">
        <v>43882</v>
      </c>
      <c r="D75" s="3">
        <v>43890</v>
      </c>
      <c r="E75" s="11">
        <v>0.70833333333333337</v>
      </c>
      <c r="F75" s="4">
        <v>8</v>
      </c>
      <c r="G75" s="4">
        <v>16</v>
      </c>
      <c r="H75" s="9" t="str">
        <f t="shared" ref="H75:H85" si="5">_xlfn.CONCAT(F75,"-",G75)</f>
        <v>8-16</v>
      </c>
      <c r="I75" s="9">
        <v>32</v>
      </c>
      <c r="J75" s="4">
        <v>500</v>
      </c>
      <c r="K75" s="5">
        <v>8.6999999999999993</v>
      </c>
      <c r="L75" s="9" t="str">
        <f t="shared" si="3"/>
        <v>ambient</v>
      </c>
      <c r="M75" s="9">
        <v>25</v>
      </c>
      <c r="N75" s="9">
        <v>2.1450999999999998</v>
      </c>
      <c r="O75" s="4">
        <v>10</v>
      </c>
      <c r="P75" s="12">
        <v>4.1385902212894687E-3</v>
      </c>
      <c r="Q75" s="6">
        <v>3.1025999999999998</v>
      </c>
      <c r="R75" s="12">
        <v>4.138590221289469E-2</v>
      </c>
      <c r="S75" s="12">
        <f t="shared" si="4"/>
        <v>2.1037140977871052</v>
      </c>
    </row>
    <row r="76" spans="1:19" x14ac:dyDescent="0.35">
      <c r="A76" s="9">
        <v>75</v>
      </c>
      <c r="B76" s="9">
        <v>6</v>
      </c>
      <c r="C76" s="3">
        <v>43882</v>
      </c>
      <c r="D76" s="3">
        <v>43890</v>
      </c>
      <c r="E76" s="11">
        <v>0.70833333333333337</v>
      </c>
      <c r="F76" s="4">
        <v>8</v>
      </c>
      <c r="G76" s="4">
        <v>3</v>
      </c>
      <c r="H76" s="9" t="str">
        <f t="shared" si="5"/>
        <v>8-3</v>
      </c>
      <c r="I76" s="9">
        <v>32</v>
      </c>
      <c r="J76" s="4">
        <v>2500</v>
      </c>
      <c r="K76" s="5">
        <v>8.6999999999999993</v>
      </c>
      <c r="L76" s="9" t="str">
        <f t="shared" si="3"/>
        <v>ambient</v>
      </c>
      <c r="M76" s="9">
        <v>7</v>
      </c>
      <c r="N76" s="9">
        <v>2.1825000000000001</v>
      </c>
      <c r="O76" s="9">
        <v>10</v>
      </c>
      <c r="P76" s="12">
        <v>4.362436778138766E-3</v>
      </c>
      <c r="Q76" s="6">
        <v>3.2128999999999999</v>
      </c>
      <c r="R76" s="12">
        <v>4.362436778138766E-2</v>
      </c>
      <c r="S76" s="12">
        <f t="shared" si="4"/>
        <v>2.1388756322186127</v>
      </c>
    </row>
    <row r="77" spans="1:19" x14ac:dyDescent="0.35">
      <c r="A77" s="9">
        <v>76</v>
      </c>
      <c r="B77" s="9">
        <v>6</v>
      </c>
      <c r="C77" s="3">
        <v>43882</v>
      </c>
      <c r="D77" s="3">
        <v>43890</v>
      </c>
      <c r="E77" s="11">
        <v>0.70833333333333337</v>
      </c>
      <c r="F77" s="4">
        <v>8</v>
      </c>
      <c r="G77" s="4">
        <v>5</v>
      </c>
      <c r="H77" s="9" t="str">
        <f t="shared" si="5"/>
        <v>8-5</v>
      </c>
      <c r="I77" s="9">
        <v>32</v>
      </c>
      <c r="J77" s="4">
        <v>2500</v>
      </c>
      <c r="K77" s="5">
        <v>8.6999999999999993</v>
      </c>
      <c r="L77" s="9" t="str">
        <f t="shared" si="3"/>
        <v>ambient</v>
      </c>
      <c r="M77" s="9">
        <v>11</v>
      </c>
      <c r="N77" s="9">
        <v>2.1802000000000001</v>
      </c>
      <c r="O77" s="4">
        <v>10</v>
      </c>
      <c r="P77" s="12">
        <v>4.4789554217410533E-3</v>
      </c>
      <c r="Q77" s="6">
        <v>3.2614999999999994</v>
      </c>
      <c r="R77" s="12">
        <v>4.4789554217410529E-2</v>
      </c>
      <c r="S77" s="12">
        <f t="shared" si="4"/>
        <v>2.1354104457825898</v>
      </c>
    </row>
    <row r="78" spans="1:19" x14ac:dyDescent="0.35">
      <c r="A78" s="9">
        <v>77</v>
      </c>
      <c r="B78" s="9">
        <v>6</v>
      </c>
      <c r="C78" s="3">
        <v>43882</v>
      </c>
      <c r="D78" s="3">
        <v>43890</v>
      </c>
      <c r="E78" s="11">
        <v>0.70833333333333337</v>
      </c>
      <c r="F78" s="4">
        <v>8</v>
      </c>
      <c r="G78" s="4">
        <v>9</v>
      </c>
      <c r="H78" s="9" t="str">
        <f t="shared" si="5"/>
        <v>8-9</v>
      </c>
      <c r="I78" s="9">
        <v>32</v>
      </c>
      <c r="J78" s="4">
        <v>2500</v>
      </c>
      <c r="K78" s="5">
        <v>8.6999999999999993</v>
      </c>
      <c r="L78" s="9" t="str">
        <f t="shared" si="3"/>
        <v>ambient</v>
      </c>
      <c r="M78" s="9">
        <v>18</v>
      </c>
      <c r="N78" s="9">
        <v>2.1467999999999998</v>
      </c>
      <c r="O78" s="9">
        <v>10</v>
      </c>
      <c r="P78" s="12">
        <v>4.8510789393926747E-3</v>
      </c>
      <c r="Q78" s="6">
        <v>3.4228999999999998</v>
      </c>
      <c r="R78" s="12">
        <v>4.8510789393926751E-2</v>
      </c>
      <c r="S78" s="12">
        <f t="shared" si="4"/>
        <v>2.0982892106060729</v>
      </c>
    </row>
    <row r="79" spans="1:19" x14ac:dyDescent="0.35">
      <c r="A79" s="9">
        <v>78</v>
      </c>
      <c r="B79" s="9">
        <v>6</v>
      </c>
      <c r="C79" s="3">
        <v>43882</v>
      </c>
      <c r="D79" s="3">
        <v>43890</v>
      </c>
      <c r="E79" s="11">
        <v>0.70833333333333337</v>
      </c>
      <c r="F79" s="4">
        <v>8</v>
      </c>
      <c r="G79" s="4">
        <v>15</v>
      </c>
      <c r="H79" s="9" t="str">
        <f t="shared" si="5"/>
        <v>8-15</v>
      </c>
      <c r="I79" s="9">
        <v>32</v>
      </c>
      <c r="J79" s="4">
        <v>2500</v>
      </c>
      <c r="K79" s="5">
        <v>8.6999999999999993</v>
      </c>
      <c r="L79" s="9" t="str">
        <f t="shared" si="3"/>
        <v>ambient</v>
      </c>
      <c r="M79" s="9">
        <v>19</v>
      </c>
      <c r="N79" s="9">
        <v>2.1707999999999998</v>
      </c>
      <c r="O79" s="4">
        <v>10</v>
      </c>
      <c r="P79" s="12">
        <v>4.1756165898637126E-3</v>
      </c>
      <c r="Q79" s="6">
        <v>3.1171999999999995</v>
      </c>
      <c r="R79" s="12">
        <v>4.1756165898637128E-2</v>
      </c>
      <c r="S79" s="12">
        <f t="shared" si="4"/>
        <v>2.1290438341013629</v>
      </c>
    </row>
    <row r="80" spans="1:19" x14ac:dyDescent="0.35">
      <c r="A80" s="9">
        <v>79</v>
      </c>
      <c r="B80" s="9">
        <v>6</v>
      </c>
      <c r="C80" s="3">
        <v>43882</v>
      </c>
      <c r="D80" s="3">
        <v>43890</v>
      </c>
      <c r="E80" s="11">
        <v>0.70833333333333337</v>
      </c>
      <c r="F80" s="9">
        <v>8</v>
      </c>
      <c r="G80" s="9" t="s">
        <v>32</v>
      </c>
      <c r="H80" s="9" t="str">
        <f t="shared" si="5"/>
        <v>8-blank1</v>
      </c>
      <c r="I80" s="9">
        <v>32</v>
      </c>
      <c r="J80" s="9" t="s">
        <v>39</v>
      </c>
      <c r="K80" s="5">
        <v>8.6999999999999993</v>
      </c>
      <c r="L80" s="9" t="str">
        <f t="shared" si="3"/>
        <v>ambient</v>
      </c>
      <c r="M80" s="9">
        <v>21</v>
      </c>
      <c r="N80" s="9">
        <v>2.1873999999999998</v>
      </c>
      <c r="O80" s="9">
        <v>0</v>
      </c>
      <c r="P80" s="12">
        <v>3.3509999999999998E-2</v>
      </c>
      <c r="Q80" s="9" t="s">
        <v>39</v>
      </c>
      <c r="R80" s="12">
        <v>3.3509999999999998E-2</v>
      </c>
      <c r="S80" s="12">
        <f t="shared" si="4"/>
        <v>2.1538899999999996</v>
      </c>
    </row>
    <row r="81" spans="1:19" x14ac:dyDescent="0.35">
      <c r="A81" s="9">
        <v>80</v>
      </c>
      <c r="B81" s="9">
        <v>6</v>
      </c>
      <c r="C81" s="3">
        <v>43882</v>
      </c>
      <c r="D81" s="3">
        <v>43890</v>
      </c>
      <c r="E81" s="11">
        <v>0.70833333333333337</v>
      </c>
      <c r="F81" s="9">
        <v>8</v>
      </c>
      <c r="G81" s="9" t="s">
        <v>33</v>
      </c>
      <c r="H81" s="9" t="str">
        <f t="shared" si="5"/>
        <v>8-blank2</v>
      </c>
      <c r="I81" s="9">
        <v>32</v>
      </c>
      <c r="J81" s="9" t="s">
        <v>39</v>
      </c>
      <c r="K81" s="5">
        <v>8.6999999999999993</v>
      </c>
      <c r="L81" s="9" t="str">
        <f t="shared" si="3"/>
        <v>ambient</v>
      </c>
      <c r="M81" s="9">
        <v>3</v>
      </c>
      <c r="N81" s="9">
        <v>2.1555</v>
      </c>
      <c r="O81" s="4">
        <v>0</v>
      </c>
      <c r="P81" s="12">
        <v>3.3509999999999998E-2</v>
      </c>
      <c r="Q81" s="9" t="s">
        <v>39</v>
      </c>
      <c r="R81" s="12">
        <v>3.3509999999999998E-2</v>
      </c>
      <c r="S81" s="12">
        <f t="shared" si="4"/>
        <v>2.1219899999999998</v>
      </c>
    </row>
    <row r="82" spans="1:19" x14ac:dyDescent="0.35">
      <c r="A82" s="9">
        <v>81</v>
      </c>
      <c r="B82" s="9">
        <v>6</v>
      </c>
      <c r="C82" s="3">
        <v>43882</v>
      </c>
      <c r="D82" s="3">
        <v>43890</v>
      </c>
      <c r="E82" s="11">
        <v>0.70833333333333337</v>
      </c>
      <c r="F82" s="9">
        <v>8</v>
      </c>
      <c r="G82" s="9" t="s">
        <v>34</v>
      </c>
      <c r="H82" s="9" t="str">
        <f t="shared" si="5"/>
        <v>8-blank3</v>
      </c>
      <c r="I82" s="9">
        <v>32</v>
      </c>
      <c r="J82" s="9" t="s">
        <v>39</v>
      </c>
      <c r="K82" s="5">
        <v>8.6999999999999993</v>
      </c>
      <c r="L82" s="9" t="str">
        <f t="shared" si="3"/>
        <v>ambient</v>
      </c>
      <c r="M82" s="9">
        <v>8</v>
      </c>
      <c r="N82" s="9">
        <v>2.1608999999999998</v>
      </c>
      <c r="O82" s="9">
        <v>0</v>
      </c>
      <c r="P82" s="12">
        <v>3.3509999999999998E-2</v>
      </c>
      <c r="Q82" s="9" t="s">
        <v>39</v>
      </c>
      <c r="R82" s="12">
        <v>3.3509999999999998E-2</v>
      </c>
      <c r="S82" s="12">
        <f t="shared" si="4"/>
        <v>2.1273899999999997</v>
      </c>
    </row>
    <row r="83" spans="1:19" x14ac:dyDescent="0.35">
      <c r="A83" s="9">
        <v>82</v>
      </c>
      <c r="B83" s="9">
        <v>6</v>
      </c>
      <c r="C83" s="3">
        <v>43882</v>
      </c>
      <c r="D83" s="3">
        <v>43890</v>
      </c>
      <c r="E83" s="11">
        <v>0.70833333333333337</v>
      </c>
      <c r="F83" s="9">
        <v>8</v>
      </c>
      <c r="G83" s="9" t="s">
        <v>35</v>
      </c>
      <c r="H83" s="9" t="str">
        <f t="shared" si="5"/>
        <v>8-blank4</v>
      </c>
      <c r="I83" s="9">
        <v>32</v>
      </c>
      <c r="J83" s="9" t="s">
        <v>39</v>
      </c>
      <c r="K83" s="5">
        <v>8.6999999999999993</v>
      </c>
      <c r="L83" s="9" t="str">
        <f t="shared" si="3"/>
        <v>ambient</v>
      </c>
      <c r="M83" s="9">
        <v>4</v>
      </c>
      <c r="N83" s="9">
        <v>2.1720999999999999</v>
      </c>
      <c r="O83" s="4">
        <v>0</v>
      </c>
      <c r="P83" s="12">
        <v>3.3509999999999998E-2</v>
      </c>
      <c r="Q83" s="9" t="s">
        <v>39</v>
      </c>
      <c r="R83" s="12">
        <v>3.3509999999999998E-2</v>
      </c>
      <c r="S83" s="12">
        <f t="shared" si="4"/>
        <v>2.1385899999999998</v>
      </c>
    </row>
    <row r="84" spans="1:19" x14ac:dyDescent="0.35">
      <c r="A84" s="9">
        <v>83</v>
      </c>
      <c r="B84" s="9">
        <v>6</v>
      </c>
      <c r="C84" s="3">
        <v>43882</v>
      </c>
      <c r="D84" s="3">
        <v>43890</v>
      </c>
      <c r="E84" s="11">
        <v>0.70833333333333337</v>
      </c>
      <c r="F84" s="9">
        <v>8</v>
      </c>
      <c r="G84" s="9" t="s">
        <v>36</v>
      </c>
      <c r="H84" s="9" t="str">
        <f t="shared" si="5"/>
        <v>8-blank5</v>
      </c>
      <c r="I84" s="9">
        <v>32</v>
      </c>
      <c r="J84" s="9" t="s">
        <v>39</v>
      </c>
      <c r="K84" s="5">
        <v>8.6999999999999993</v>
      </c>
      <c r="L84" s="9" t="str">
        <f t="shared" si="3"/>
        <v>ambient</v>
      </c>
      <c r="M84" s="9">
        <v>6</v>
      </c>
      <c r="N84" s="9">
        <v>2.1608999999999998</v>
      </c>
      <c r="O84" s="9">
        <v>0</v>
      </c>
      <c r="P84" s="12">
        <v>3.3509999999999998E-2</v>
      </c>
      <c r="Q84" s="9" t="s">
        <v>39</v>
      </c>
      <c r="R84" s="12">
        <v>3.3509999999999998E-2</v>
      </c>
      <c r="S84" s="12">
        <f t="shared" si="4"/>
        <v>2.1273899999999997</v>
      </c>
    </row>
    <row r="85" spans="1:19" x14ac:dyDescent="0.35">
      <c r="A85" s="9">
        <v>84</v>
      </c>
      <c r="B85" s="9">
        <v>6</v>
      </c>
      <c r="C85" s="3">
        <v>43882</v>
      </c>
      <c r="D85" s="3">
        <v>43890</v>
      </c>
      <c r="E85" s="11">
        <v>0.70833333333333337</v>
      </c>
      <c r="F85" s="9">
        <v>8</v>
      </c>
      <c r="G85" s="9" t="s">
        <v>37</v>
      </c>
      <c r="H85" s="9" t="str">
        <f t="shared" si="5"/>
        <v>8-blank6</v>
      </c>
      <c r="I85" s="9">
        <v>32</v>
      </c>
      <c r="J85" s="9" t="s">
        <v>39</v>
      </c>
      <c r="K85" s="5">
        <v>8.6999999999999993</v>
      </c>
      <c r="L85" s="9" t="str">
        <f t="shared" si="3"/>
        <v>ambient</v>
      </c>
      <c r="M85" s="9">
        <v>2</v>
      </c>
      <c r="N85" s="9">
        <v>2.1930000000000001</v>
      </c>
      <c r="O85" s="4">
        <v>0</v>
      </c>
      <c r="P85" s="12">
        <v>3.3509999999999998E-2</v>
      </c>
      <c r="Q85" s="9" t="s">
        <v>39</v>
      </c>
      <c r="R85" s="12">
        <v>3.3509999999999998E-2</v>
      </c>
      <c r="S85" s="12">
        <f t="shared" si="4"/>
        <v>2.1594899999999999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881E4-25D2-44B9-B893-B1BBE5020805}">
  <dimension ref="A1:G8"/>
  <sheetViews>
    <sheetView workbookViewId="0">
      <selection activeCell="C8" sqref="C8"/>
    </sheetView>
  </sheetViews>
  <sheetFormatPr defaultRowHeight="14.5" x14ac:dyDescent="0.35"/>
  <cols>
    <col min="1" max="1" width="12.26953125" customWidth="1"/>
    <col min="2" max="2" width="11.7265625" customWidth="1"/>
    <col min="3" max="3" width="10.7265625" customWidth="1"/>
    <col min="4" max="4" width="12.7265625" bestFit="1" customWidth="1"/>
  </cols>
  <sheetData>
    <row r="1" spans="1:7" x14ac:dyDescent="0.35">
      <c r="A1" t="s">
        <v>27</v>
      </c>
      <c r="B1" t="s">
        <v>28</v>
      </c>
      <c r="C1" t="s">
        <v>29</v>
      </c>
      <c r="D1" t="s">
        <v>26</v>
      </c>
      <c r="G1">
        <v>2.17</v>
      </c>
    </row>
    <row r="2" spans="1:7" x14ac:dyDescent="0.35">
      <c r="A2">
        <v>-0.22700000000000001</v>
      </c>
      <c r="B2">
        <f>(A2/1000)</f>
        <v>-2.2700000000000002E-4</v>
      </c>
      <c r="C2">
        <f>B2*60</f>
        <v>-1.362E-2</v>
      </c>
      <c r="D2">
        <f>C2/G2</f>
        <v>-6.2764976958525347</v>
      </c>
      <c r="G2">
        <f>G1/1000</f>
        <v>2.1700000000000001E-3</v>
      </c>
    </row>
    <row r="7" spans="1:7" x14ac:dyDescent="0.35">
      <c r="A7" t="s">
        <v>27</v>
      </c>
      <c r="B7" t="s">
        <v>30</v>
      </c>
      <c r="C7" t="s">
        <v>31</v>
      </c>
    </row>
    <row r="8" spans="1:7" x14ac:dyDescent="0.35">
      <c r="A8">
        <v>-0.22700000000000001</v>
      </c>
      <c r="B8">
        <f>A8*60</f>
        <v>-13.620000000000001</v>
      </c>
      <c r="C8">
        <f>B8*G2</f>
        <v>-2.9555400000000003E-2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Murray</dc:creator>
  <cp:lastModifiedBy>Christopher Murray</cp:lastModifiedBy>
  <dcterms:created xsi:type="dcterms:W3CDTF">2015-06-05T18:17:20Z</dcterms:created>
  <dcterms:modified xsi:type="dcterms:W3CDTF">2020-09-08T20:59:16Z</dcterms:modified>
</cp:coreProperties>
</file>