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F9E3C94B-5FAA-4341-85BC-DD44594684E5}" xr6:coauthVersionLast="47" xr6:coauthVersionMax="47" xr10:uidLastSave="{00000000-0000-0000-0000-000000000000}"/>
  <bookViews>
    <workbookView xWindow="0" yWindow="440" windowWidth="33600" windowHeight="14140" tabRatio="883" activeTab="4" xr2:uid="{6E72627C-1CB6-4848-9B50-C1295434D515}"/>
  </bookViews>
  <sheets>
    <sheet name="SheetGradingOrder" sheetId="1" r:id="rId1"/>
    <sheet name="XLFormula" sheetId="25" r:id="rId2"/>
    <sheet name="XLFormula_CheckOrder" sheetId="26" r:id="rId3"/>
    <sheet name="RConstant" sheetId="2" r:id="rId4"/>
    <sheet name="RConstant_CheckOrder" sheetId="5" r:id="rId5"/>
    <sheet name="RFormula" sheetId="3" r:id="rId6"/>
    <sheet name="RFormula_CheckOrder" sheetId="6" r:id="rId7"/>
    <sheet name="RRelative" sheetId="15" r:id="rId8"/>
    <sheet name="RRelative_CheckOrder" sheetId="14" r:id="rId9"/>
    <sheet name="RCheck" sheetId="8" r:id="rId10"/>
    <sheet name="RCheck_CheckOrder" sheetId="9" r:id="rId11"/>
    <sheet name="SoftFormula Samples_CheckOrder" sheetId="17" r:id="rId12"/>
    <sheet name="SoftFormula Samples" sheetId="16" r:id="rId13"/>
    <sheet name="RelativeF Samples_CheckOrder" sheetId="10" r:id="rId14"/>
    <sheet name="RelativeF Samples" sheetId="11" r:id="rId15"/>
    <sheet name="Test Case Samples_CheckOrder" sheetId="13" r:id="rId16"/>
    <sheet name="Test Case Samples" sheetId="12" r:id="rId17"/>
    <sheet name="Minimum Work_CheckOrder" sheetId="18" r:id="rId18"/>
    <sheet name="Minimum Work" sheetId="19" r:id="rId19"/>
    <sheet name="Assertion" sheetId="20" r:id="rId20"/>
    <sheet name="Assertion_CheckOrder" sheetId="22" r:id="rId21"/>
    <sheet name="Manual" sheetId="23" r:id="rId22"/>
    <sheet name="Manual_CheckOrder" sheetId="24"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25" l="1"/>
  <c r="B44" i="25"/>
  <c r="B43" i="25"/>
  <c r="B42" i="25"/>
  <c r="B41" i="25"/>
  <c r="B40" i="25"/>
  <c r="B39" i="25"/>
  <c r="B38" i="25"/>
  <c r="B36" i="25"/>
  <c r="B37" i="25"/>
  <c r="B34" i="25"/>
  <c r="B35" i="25"/>
  <c r="B33" i="25"/>
  <c r="B32" i="25"/>
  <c r="B30" i="25"/>
  <c r="C29" i="25"/>
  <c r="C27" i="25"/>
  <c r="B26" i="25"/>
  <c r="B25" i="25"/>
  <c r="B24" i="25"/>
  <c r="B23" i="25"/>
  <c r="C22" i="25"/>
  <c r="C21" i="25"/>
  <c r="C20" i="25"/>
  <c r="B19" i="25"/>
  <c r="C18" i="25"/>
  <c r="C17" i="25"/>
  <c r="B16" i="25"/>
  <c r="B31" i="25" s="1"/>
  <c r="C15" i="25"/>
  <c r="B14" i="25"/>
  <c r="C13" i="25"/>
  <c r="B12" i="25"/>
  <c r="C11" i="25"/>
  <c r="C10" i="25"/>
  <c r="B32" i="15"/>
  <c r="D33" i="8"/>
  <c r="B33" i="8"/>
  <c r="B5" i="2" l="1"/>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Andrew Colello</author>
  </authors>
  <commentList>
    <comment ref="C10" authorId="0" shapeId="0" xr:uid="{7B602929-7896-BF42-93E3-BE3403380B1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
</t>
        </r>
        <r>
          <rPr>
            <sz val="18"/>
            <color rgb="FF000000"/>
            <rFont val="Calibri"/>
            <family val="2"/>
          </rPr>
          <t xml:space="preserve"> parse_excel: true</t>
        </r>
      </text>
    </comment>
    <comment ref="C11" authorId="0" shapeId="0" xr:uid="{2125864B-BFBB-9E4D-BD6F-49FA64F34A8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
</t>
        </r>
        <r>
          <rPr>
            <sz val="18"/>
            <color rgb="FF000000"/>
            <rFont val="Calibri"/>
            <family val="2"/>
          </rPr>
          <t xml:space="preserve"> parse_excel: true
</t>
        </r>
      </text>
    </comment>
    <comment ref="B12" authorId="0" shapeId="0" xr:uid="{709D0969-A342-384B-98ED-11FAE0AA58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t>
        </r>
      </text>
    </comment>
    <comment ref="C13" authorId="0" shapeId="0" xr:uid="{46B45BEF-0A09-C24F-96B2-80897F2AC26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text>
    </comment>
    <comment ref="B14" authorId="0" shapeId="0" xr:uid="{5D94E7AE-72FF-2145-9E70-FF85E8A751F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text>
    </comment>
    <comment ref="C15" authorId="0" shapeId="0" xr:uid="{A214922E-AD5A-D14B-930D-07047676CE3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B6881FD5-E12F-2241-936F-49CA06CB021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r>
          <rPr>
            <sz val="10"/>
            <color rgb="FF000000"/>
            <rFont val="Calibri"/>
            <family val="2"/>
            <scheme val="minor"/>
          </rPr>
          <t>parse_excel: true</t>
        </r>
        <r>
          <rPr>
            <sz val="18"/>
            <color rgb="FF000000"/>
            <rFont val="Calibri"/>
            <family val="2"/>
          </rPr>
          <t xml:space="preserve">
</t>
        </r>
        <r>
          <rPr>
            <sz val="18"/>
            <color rgb="FF000000"/>
            <rFont val="Calibri"/>
            <family val="2"/>
          </rPr>
          <t xml:space="preserve">prereq:
</t>
        </r>
        <r>
          <rPr>
            <sz val="18"/>
            <color rgb="FF000000"/>
            <rFont val="Calibri"/>
            <family val="2"/>
          </rPr>
          <t>- B14</t>
        </r>
      </text>
    </comment>
    <comment ref="C17" authorId="0" shapeId="0" xr:uid="{5676F500-5834-2146-8609-EC2B7CAC8FC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prereq:
</t>
        </r>
        <r>
          <rPr>
            <sz val="18"/>
            <color rgb="FF000000"/>
            <rFont val="Calibri"/>
            <family val="2"/>
          </rPr>
          <t xml:space="preserve"> - C13</t>
        </r>
      </text>
    </comment>
    <comment ref="C18" authorId="0" shapeId="0" xr:uid="{1A198394-9B5B-8544-93FD-39A2950932D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alt_cells:
</t>
        </r>
        <r>
          <rPr>
            <sz val="18"/>
            <color rgb="FF000000"/>
            <rFont val="Calibri"/>
            <family val="2"/>
          </rPr>
          <t xml:space="preserve"> - B19</t>
        </r>
      </text>
    </comment>
    <comment ref="C20" authorId="0" shapeId="0" xr:uid="{DC933C7D-C12D-7643-A910-2E9380612BA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alt_cells:
</t>
        </r>
        <r>
          <rPr>
            <sz val="18"/>
            <color rgb="FF000000"/>
            <rFont val="Calibri"/>
            <family val="2"/>
          </rPr>
          <t xml:space="preserve"> - C21</t>
        </r>
      </text>
    </comment>
    <comment ref="C22" authorId="0" shapeId="0" xr:uid="{5C977443-45A4-694A-97F0-D0EBE37566C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r>
          <rPr>
            <sz val="18"/>
            <color rgb="FF000000"/>
            <rFont val="Calibri"/>
            <family val="2"/>
          </rPr>
          <t xml:space="preserve"> parse_excel: true </t>
        </r>
      </text>
    </comment>
    <comment ref="B23" authorId="0" shapeId="0" xr:uid="{5484D514-A6AB-5242-B6A8-96A43405D2B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r>
          <rPr>
            <sz val="18"/>
            <color rgb="FF000000"/>
            <rFont val="Calibri"/>
            <family val="2"/>
          </rPr>
          <t xml:space="preserve"> parse_excel: true</t>
        </r>
      </text>
    </comment>
    <comment ref="B24" authorId="0" shapeId="0" xr:uid="{372A5D50-826F-D44C-A6AB-DB5904C04C76}">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r>
          <rPr>
            <sz val="18"/>
            <color rgb="FF000000"/>
            <rFont val="Calibri"/>
            <family val="2"/>
          </rPr>
          <t xml:space="preserve"> parse_excel: true</t>
        </r>
      </text>
    </comment>
    <comment ref="B25" authorId="0" shapeId="0" xr:uid="{42A7FAAF-5AEA-2F4F-B4D2-2991728A863C}">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parse_excel: true</t>
        </r>
      </text>
    </comment>
    <comment ref="B26" authorId="0" shapeId="0" xr:uid="{314EE380-958F-5C44-8413-18CE63226EE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0"/>
            <color rgb="FF000000"/>
            <rFont val="Calibri"/>
            <family val="2"/>
            <scheme val="minor"/>
          </rPr>
          <t xml:space="preserve"> parse_excel: true</t>
        </r>
        <r>
          <rPr>
            <sz val="18"/>
            <color rgb="FF000000"/>
            <rFont val="Calibri"/>
            <family val="2"/>
            <scheme val="minor"/>
          </rPr>
          <t xml:space="preserve">
</t>
        </r>
      </text>
    </comment>
    <comment ref="C27" authorId="0" shapeId="0" xr:uid="{C4EEC012-6C18-AE42-AD03-F3CFE470588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0"/>
            <color rgb="FF000000"/>
            <rFont val="Calibri"/>
            <family val="2"/>
            <scheme val="minor"/>
          </rPr>
          <t xml:space="preserve"> parse_excel: true</t>
        </r>
        <r>
          <rPr>
            <sz val="18"/>
            <color rgb="FF000000"/>
            <rFont val="Calibri"/>
            <family val="2"/>
            <scheme val="minor"/>
          </rPr>
          <t xml:space="preserve">
</t>
        </r>
        <r>
          <rPr>
            <sz val="18"/>
            <color rgb="FF000000"/>
            <rFont val="Calibri"/>
            <family val="2"/>
          </rPr>
          <t xml:space="preserve">
</t>
        </r>
        <r>
          <rPr>
            <sz val="18"/>
            <color rgb="FF000000"/>
            <rFont val="Calibri"/>
            <family val="2"/>
          </rPr>
          <t xml:space="preserve">alt_cells:
</t>
        </r>
        <r>
          <rPr>
            <sz val="18"/>
            <color rgb="FF000000"/>
            <rFont val="Calibri"/>
            <family val="2"/>
          </rPr>
          <t xml:space="preserve"> - B28</t>
        </r>
      </text>
    </comment>
    <comment ref="C29" authorId="0" shapeId="0" xr:uid="{3205EA01-5050-AD42-BA77-20B2E19CE7D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r>
          <rPr>
            <sz val="10"/>
            <color rgb="FF000000"/>
            <rFont val="Calibri"/>
            <family val="2"/>
            <scheme val="minor"/>
          </rPr>
          <t>parse_excel: true</t>
        </r>
        <r>
          <rPr>
            <sz val="18"/>
            <color rgb="FF000000"/>
            <rFont val="Calibri"/>
            <family val="2"/>
            <scheme val="minor"/>
          </rPr>
          <t xml:space="preserve">
</t>
        </r>
        <r>
          <rPr>
            <sz val="18"/>
            <color rgb="FF000000"/>
            <rFont val="Calibri"/>
            <family val="2"/>
          </rPr>
          <t xml:space="preser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B499D8B7-1AFE-C04E-9528-04BA69117D7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 ref="B33" authorId="1" shapeId="0" xr:uid="{F3E50E7C-A817-FD4F-9E6C-D17A935025F8}">
      <text>
        <r>
          <rPr>
            <sz val="18"/>
            <color rgb="FF000000"/>
            <rFont val="Calibri"/>
            <family val="2"/>
            <scheme val="minor"/>
          </rPr>
          <t>rubric:</t>
        </r>
        <r>
          <rPr>
            <sz val="10"/>
            <color rgb="FF000000"/>
            <rFont val="Calibri"/>
            <family val="2"/>
            <scheme val="minor"/>
          </rPr>
          <t xml:space="preserve">
</t>
        </r>
        <r>
          <rPr>
            <sz val="10"/>
            <color rgb="FF000000"/>
            <rFont val="Calibri"/>
            <family val="2"/>
            <scheme val="minor"/>
          </rPr>
          <t xml:space="preserve"> </t>
        </r>
        <r>
          <rPr>
            <sz val="18"/>
            <color rgb="FF000000"/>
            <rFont val="Calibri"/>
            <family val="2"/>
            <scheme val="minor"/>
          </rPr>
          <t>score: 1</t>
        </r>
        <r>
          <rPr>
            <sz val="10"/>
            <color rgb="FF000000"/>
            <rFont val="Calibri"/>
            <family val="2"/>
            <scheme val="minor"/>
          </rPr>
          <t xml:space="preserve">
</t>
        </r>
        <r>
          <rPr>
            <sz val="10"/>
            <color rgb="FF000000"/>
            <rFont val="Calibri"/>
            <family val="2"/>
            <scheme val="minor"/>
          </rPr>
          <t xml:space="preserve"> </t>
        </r>
        <r>
          <rPr>
            <sz val="18"/>
            <color rgb="FF000000"/>
            <rFont val="Calibri"/>
            <family val="2"/>
            <scheme val="minor"/>
          </rPr>
          <t>type: relative</t>
        </r>
        <r>
          <rPr>
            <sz val="10"/>
            <color rgb="FF000000"/>
            <rFont val="Calibri"/>
            <family val="2"/>
            <scheme val="minor"/>
          </rPr>
          <t xml:space="preserve">
</t>
        </r>
        <r>
          <rPr>
            <sz val="10"/>
            <color rgb="FF000000"/>
            <rFont val="Calibri"/>
            <family val="2"/>
            <scheme val="minor"/>
          </rPr>
          <t xml:space="preserve"> </t>
        </r>
        <r>
          <rPr>
            <sz val="18"/>
            <color rgb="FF000000"/>
            <rFont val="Calibri"/>
            <family val="2"/>
            <scheme val="minor"/>
          </rPr>
          <t>parse_excel: true</t>
        </r>
        <r>
          <rPr>
            <sz val="10"/>
            <color rgb="FF000000"/>
            <rFont val="Calibri"/>
            <family val="2"/>
            <scheme val="minor"/>
          </rPr>
          <t xml:space="preserve">
</t>
        </r>
      </text>
    </comment>
    <comment ref="B34" authorId="1" shapeId="0" xr:uid="{9BE889C5-C695-9244-84D5-FA4F7773AFFA}">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5" authorId="1" shapeId="0" xr:uid="{1758D73F-B69F-054B-BCCC-FA9E809C92C2}">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6" authorId="1" shapeId="0" xr:uid="{9045E317-9474-DA4F-8A0D-08DD6BAE2003}">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7" authorId="1" shapeId="0" xr:uid="{F8B64B87-3D35-984B-A635-3EEE72FA196D}">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8" authorId="1" shapeId="0" xr:uid="{C38C6144-4544-BD49-B40D-A631E19FF70F}">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
</t>
        </r>
        <r>
          <rPr>
            <sz val="18"/>
            <color rgb="FF000000"/>
            <rFont val="Calibri"/>
            <family val="2"/>
            <scheme val="minor"/>
          </rPr>
          <t xml:space="preserve"> delta: 0.05
</t>
        </r>
      </text>
    </comment>
    <comment ref="B39" authorId="1" shapeId="0" xr:uid="{65DA3EB2-098C-6642-8E10-2C401BB5719A}">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0" authorId="1" shapeId="0" xr:uid="{51B3ECBC-A1E1-F445-8CEF-763647DCEF7A}">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1" authorId="1" shapeId="0" xr:uid="{D8E629A3-BF1F-224B-8F84-C57E1B40C172}">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2" authorId="1" shapeId="0" xr:uid="{516387B7-39D5-F949-BD29-F425E5FA67B1}">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3" authorId="1" shapeId="0" xr:uid="{F8B8E02C-8E5D-A74E-9BEA-9BE7347A30CB}">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4" authorId="1" shapeId="0" xr:uid="{CFC694C2-A41C-184F-85DB-DFE530935B05}">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5" authorId="1" shapeId="0" xr:uid="{94409C94-6976-D245-BD40-30078B5CBFA5}">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C23BFFA0-1ADC-5447-B466-90C6F2B1599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6" authorId="0" shapeId="0" xr:uid="{47D084CD-55BA-4048-B3BA-12120D1FAB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 ref="B7" authorId="0" shapeId="0" xr:uid="{56F0125F-E2DD-8C4A-ACA3-5F24B9A01D1A}">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8" authorId="0" shapeId="0" xr:uid="{5DEA4D16-F31B-EE42-98EF-DBEFA77281C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9" authorId="0" shapeId="0" xr:uid="{833C5C23-61BD-154C-98A4-2C2FDDAB134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10" authorId="0" shapeId="0" xr:uid="{D15221D9-99E5-024B-A0F3-69A0EA0B6E1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charset val="1"/>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126189A7-61EC-1841-B9E4-152E6EA3345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 ref="B33" authorId="0" shapeId="0" xr:uid="{0B0D2170-8B28-6241-81AA-D1B1017D83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parse_excel: true
</t>
        </r>
        <r>
          <rPr>
            <sz val="18"/>
            <color rgb="FF000000"/>
            <rFont val="Calibri"/>
            <family val="2"/>
          </rPr>
          <t xml:space="preserve"> result: D33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t>
        </r>
        <r>
          <rPr>
            <sz val="10"/>
            <color rgb="FF000000"/>
            <rFont val="Tahoma"/>
            <family val="2"/>
            <charset val="1"/>
          </rPr>
          <t xml:space="preserve"> score: 1.5
</t>
        </r>
        <r>
          <rPr>
            <sz val="10"/>
            <color rgb="FF000000"/>
            <rFont val="Tahoma"/>
            <family val="2"/>
            <charset val="1"/>
          </rPr>
          <t xml:space="preserve"> type: soft_formula
</t>
        </r>
        <r>
          <rPr>
            <sz val="10"/>
            <color rgb="FF000000"/>
            <rFont val="Tahoma"/>
            <family val="2"/>
            <charset val="1"/>
          </rPr>
          <t xml:space="preserve">alt_cells:
</t>
        </r>
        <r>
          <rPr>
            <sz val="10"/>
            <color rgb="FF000000"/>
            <rFont val="Tahoma"/>
            <family val="2"/>
            <charset val="1"/>
          </rPr>
          <t xml:space="preserve"> - C10
</t>
        </r>
      </text>
    </comment>
    <comment ref="B11" authorId="0" shapeId="0" xr:uid="{40A82EA7-DAFA-4D05-8C67-672399576873}">
      <text>
        <r>
          <rPr>
            <sz val="10"/>
            <color rgb="FF000000"/>
            <rFont val="Tahoma"/>
            <family val="2"/>
            <charset val="1"/>
          </rPr>
          <t xml:space="preserve">rubric:
</t>
        </r>
        <r>
          <rPr>
            <sz val="10"/>
            <color rgb="FF000000"/>
            <rFont val="Tahoma"/>
            <family val="2"/>
            <charset val="1"/>
          </rPr>
          <t xml:space="preserve"> score: 2
</t>
        </r>
        <r>
          <rPr>
            <sz val="10"/>
            <color rgb="FF000000"/>
            <rFont val="Tahoma"/>
            <family val="2"/>
            <charset val="1"/>
          </rPr>
          <t xml:space="preserve"> type: soft_formula</t>
        </r>
      </text>
    </comment>
    <comment ref="B12" authorId="0" shapeId="0" xr:uid="{E7DA26D1-C2D9-4918-BE39-B050BFDE7326}">
      <text>
        <r>
          <rPr>
            <sz val="10"/>
            <color rgb="FF000000"/>
            <rFont val="Tahoma"/>
            <family val="2"/>
            <charset val="1"/>
          </rPr>
          <t xml:space="preserve">rubric:
</t>
        </r>
        <r>
          <rPr>
            <sz val="10"/>
            <color rgb="FF000000"/>
            <rFont val="Tahoma"/>
            <family val="2"/>
            <charset val="1"/>
          </rPr>
          <t xml:space="preserve"> score: 0
</t>
        </r>
        <r>
          <rPr>
            <sz val="10"/>
            <color rgb="FF000000"/>
            <rFont val="Tahoma"/>
            <family val="2"/>
            <charset val="1"/>
          </rPr>
          <t xml:space="preserve">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<sst xmlns="http://schemas.openxmlformats.org/spreadsheetml/2006/main" count="1282" uniqueCount="533">
  <si>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</si>
  <si>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</si>
  <si>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</si>
  <si>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</si>
  <si>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</si>
  <si>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</si>
  <si>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</si>
  <si>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</si>
  <si>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</si>
  <si>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</si>
  <si>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</si>
  <si>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</si>
  <si>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</si>
  <si>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</si>
  <si>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</si>
  <si>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</si>
  <si>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</si>
  <si>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</si>
  <si>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</si>
  <si>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</si>
  <si>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</si>
  <si>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</si>
  <si>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</si>
  <si>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</si>
  <si>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</si>
  <si>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</si>
  <si>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</si>
  <si>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</si>
  <si>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</si>
  <si>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</si>
  <si>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</si>
  <si>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</si>
  <si>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</si>
  <si>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</si>
  <si>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</si>
  <si>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</si>
  <si>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</si>
  <si>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</si>
  <si>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</si>
  <si>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</si>
  <si>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</si>
  <si>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</si>
  <si>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</si>
  <si>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</si>
  <si>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</si>
  <si>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</si>
  <si>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</si>
  <si>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</si>
  <si>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</si>
  <si>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</si>
  <si>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</si>
  <si>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</si>
  <si>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</si>
  <si>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</si>
  <si>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</si>
  <si>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</si>
  <si>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</si>
  <si>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</si>
  <si>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</si>
  <si>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</si>
  <si>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</si>
  <si>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</si>
  <si>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</si>
  <si>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</si>
  <si>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</si>
  <si>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</si>
  <si>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</si>
  <si>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</si>
  <si>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</si>
  <si>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</si>
  <si>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</si>
  <si>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</si>
  <si>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</si>
  <si>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</si>
  <si>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</si>
  <si>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</si>
  <si>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</si>
  <si>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</si>
  <si>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</si>
  <si>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</si>
  <si>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</si>
  <si>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</si>
  <si>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</si>
  <si>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</si>
  <si>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</si>
  <si>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</si>
  <si>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</si>
  <si>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</si>
  <si>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</si>
  <si>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</si>
  <si>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</si>
  <si>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</si>
  <si>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</si>
  <si>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</si>
  <si>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</si>
  <si>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</si>
  <si>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</si>
  <si>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</si>
  <si>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</si>
  <si>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</si>
  <si>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</si>
  <si>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</si>
  <si>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</si>
  <si>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</si>
  <si>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</si>
  <si>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</si>
  <si>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</si>
  <si>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</si>
  <si>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</si>
  <si>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</si>
  <si>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</si>
  <si>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</si>
  <si>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</si>
  <si>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</si>
  <si>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</si>
  <si>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</si>
  <si>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</si>
  <si>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</si>
  <si>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</si>
  <si>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</si>
  <si>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</si>
  <si>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</si>
  <si>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</si>
  <si>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</si>
  <si>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</si>
  <si>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</si>
  <si>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</si>
  <si>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</si>
  <si>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</si>
  <si>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</si>
  <si>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</si>
  <si>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</si>
  <si>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</si>
  <si>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</si>
  <si>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</si>
  <si>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</si>
  <si>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</si>
  <si>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</si>
  <si>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</si>
  <si>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</si>
  <si>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</si>
  <si>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</si>
  <si>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</si>
  <si>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</si>
  <si>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</si>
  <si>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</si>
  <si>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</si>
  <si>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</si>
  <si>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</si>
  <si>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</si>
  <si>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</si>
  <si>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</si>
  <si>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</si>
  <si>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</si>
  <si>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</si>
  <si>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</si>
  <si>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</si>
  <si>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</si>
  <si>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</si>
  <si>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</si>
  <si>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</si>
  <si>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</si>
  <si>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</si>
  <si>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</si>
  <si>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</si>
  <si>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</si>
  <si>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</si>
  <si>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</si>
  <si>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</si>
  <si>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</si>
  <si>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</si>
  <si>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</si>
  <si>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</si>
  <si>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</si>
  <si>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</si>
  <si>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</si>
  <si>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</si>
  <si>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</si>
  <si>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</si>
  <si>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</si>
  <si>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</si>
  <si>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</si>
  <si>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</si>
  <si>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</si>
  <si>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</si>
  <si>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</si>
  <si>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</si>
  <si>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</si>
  <si>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</si>
  <si>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</si>
  <si>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</si>
  <si>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</si>
  <si>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</si>
  <si>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</si>
  <si>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</si>
  <si>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</si>
  <si>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</si>
  <si>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</si>
  <si>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</si>
  <si>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</si>
  <si>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</si>
  <si>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</si>
  <si>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</si>
  <si>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</si>
  <si>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</si>
  <si>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</si>
  <si>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</si>
  <si>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</si>
  <si>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</si>
  <si>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</si>
  <si>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</si>
  <si>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</si>
  <si>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</si>
  <si>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</si>
  <si>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</si>
  <si>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</si>
  <si>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</si>
  <si>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</si>
  <si>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</si>
  <si>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</si>
  <si>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</si>
  <si>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</si>
  <si>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</si>
  <si>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</si>
  <si>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</si>
  <si>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</si>
  <si>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</si>
  <si>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</si>
  <si>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</si>
  <si>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</si>
  <si>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</si>
  <si>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</si>
  <si>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</si>
  <si>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</si>
  <si>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</si>
  <si>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</si>
  <si>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</si>
  <si>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</si>
  <si>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</si>
  <si>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</si>
  <si>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</si>
  <si>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</si>
  <si>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</si>
  <si>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</si>
  <si>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</si>
  <si>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</si>
  <si>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</si>
  <si>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</si>
  <si>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</si>
  <si>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</si>
  <si>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</si>
  <si>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</si>
  <si>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</si>
  <si>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</si>
  <si>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</si>
  <si>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</si>
  <si>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</si>
  <si>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</si>
  <si>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</si>
  <si>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</si>
  <si>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</si>
  <si>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</si>
  <si>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</si>
  <si>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</si>
  <si>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</si>
  <si>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</si>
  <si>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</si>
  <si>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</si>
  <si>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</si>
  <si>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</si>
  <si>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</si>
  <si>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</si>
  <si>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</si>
  <si>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</si>
  <si>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</si>
  <si>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</si>
  <si>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</si>
  <si>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</si>
  <si>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</si>
  <si>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</si>
  <si>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</si>
  <si>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</si>
  <si>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</si>
  <si>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</si>
  <si>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</si>
  <si>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</si>
  <si>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</si>
  <si>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</si>
  <si>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</si>
  <si>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</si>
  <si>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</si>
  <si>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</si>
  <si>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</si>
  <si>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</si>
  <si>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</si>
  <si>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</si>
  <si>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</si>
  <si>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</si>
  <si>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</si>
  <si>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</si>
  <si>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</si>
  <si>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</si>
  <si>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</si>
  <si>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</si>
  <si>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</si>
  <si>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</si>
  <si>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</si>
  <si>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</si>
  <si>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</si>
  <si>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</si>
  <si>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</si>
  <si>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</si>
  <si>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</si>
  <si>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</si>
  <si>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</si>
  <si>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</si>
  <si>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</si>
  <si>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</si>
  <si>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</si>
  <si>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</si>
  <si>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</si>
  <si>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</si>
  <si>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</si>
  <si>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</si>
  <si>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</si>
  <si>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</si>
  <si>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</si>
  <si>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</si>
  <si>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</si>
  <si>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</si>
  <si>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</si>
  <si>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</si>
  <si>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</si>
  <si>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</si>
  <si>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</si>
  <si>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</si>
  <si>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</si>
  <si>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</si>
  <si>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</si>
  <si>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</si>
  <si>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</si>
  <si>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</si>
  <si>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</si>
  <si>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</si>
  <si>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</si>
  <si>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</si>
  <si>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</si>
  <si>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</si>
  <si>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</si>
  <si>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</si>
  <si>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</si>
  <si>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</si>
  <si>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</si>
  <si>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</si>
  <si>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</si>
  <si>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</si>
  <si>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</si>
  <si>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</si>
  <si>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</si>
  <si>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</si>
  <si>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</si>
  <si>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</si>
  <si>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</si>
  <si>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</si>
  <si>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</si>
  <si>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</si>
  <si>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</si>
  <si>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</si>
  <si>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</si>
  <si>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</si>
  <si>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</si>
  <si>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</si>
  <si>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</si>
  <si>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</si>
  <si>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</si>
  <si>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</si>
  <si>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</si>
  <si>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</si>
  <si>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</si>
  <si>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</si>
  <si>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</si>
  <si>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</si>
  <si>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</si>
  <si>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</si>
  <si>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</si>
  <si>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</si>
  <si>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</si>
  <si>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</si>
  <si>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</si>
  <si>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</si>
  <si>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</si>
  <si>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</si>
  <si>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</si>
  <si>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</si>
  <si>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</si>
  <si>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</si>
  <si>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</si>
  <si>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</si>
  <si>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</si>
  <si>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</si>
  <si>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</si>
  <si>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</si>
  <si>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</si>
  <si>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</si>
  <si>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</si>
  <si>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</si>
  <si>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</si>
  <si>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</si>
  <si>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</si>
  <si>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</si>
  <si>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$B5 &gt; $C7</t>
  </si>
  <si>
    <t>Assertion1</t>
  </si>
  <si>
    <t>Assertion2</t>
  </si>
  <si>
    <t>$B5 &gt; $C7 if $B5 != $B6 else $C8 &lt;= $C7</t>
  </si>
  <si>
    <t>parse via excel builtin</t>
  </si>
  <si>
    <t>Check19</t>
  </si>
  <si>
    <t xml:space="preserve">BUG: Probably implementation bug </t>
  </si>
  <si>
    <t>B33</t>
  </si>
  <si>
    <t>random excel builtin</t>
  </si>
  <si>
    <t>T-Check-Excel-Base</t>
  </si>
  <si>
    <t>Rel18</t>
  </si>
  <si>
    <t>B32</t>
  </si>
  <si>
    <t>T-Relative-Excel-Length</t>
  </si>
  <si>
    <t>Assertion</t>
  </si>
  <si>
    <t>T-Assertion-Positive</t>
  </si>
  <si>
    <t>T-Assertion-Negative</t>
  </si>
  <si>
    <t>Wrong!</t>
  </si>
  <si>
    <t>See Implementation</t>
  </si>
  <si>
    <t>Manual1</t>
  </si>
  <si>
    <t>T-Manual</t>
  </si>
  <si>
    <t>Special</t>
  </si>
  <si>
    <t>M</t>
  </si>
  <si>
    <t>ha terrible</t>
  </si>
  <si>
    <t>you didn’t write anything</t>
  </si>
  <si>
    <t>$B5 &gt; $C7 and $B5 != $B6</t>
  </si>
  <si>
    <t>Manual</t>
  </si>
  <si>
    <t>Assertion3</t>
  </si>
  <si>
    <t>Manual2</t>
  </si>
  <si>
    <t>T-Manual-blank</t>
  </si>
  <si>
    <t>T-Assertion-and</t>
  </si>
  <si>
    <t>$B5 &lt; $C7 or $B5 == $B6</t>
  </si>
  <si>
    <t>Assertion4</t>
  </si>
  <si>
    <t>T-Assertion-or</t>
  </si>
  <si>
    <t>($B5 &lt; $C7 and $B5 &lt; $C8) or $B5 != $B6</t>
  </si>
  <si>
    <t>Assertion5</t>
  </si>
  <si>
    <t>T-Assertion-paren</t>
  </si>
  <si>
    <t>$B5 &lt; $C7 and ($B5 &lt; $C8 or $B5 != $B6)</t>
  </si>
  <si>
    <t>Assertion6</t>
  </si>
  <si>
    <t>T-Assertion-paren-2</t>
  </si>
  <si>
    <t>XLFormula</t>
  </si>
  <si>
    <t>XL1</t>
  </si>
  <si>
    <t>T-Relative-XL-Delta-SubFormula</t>
  </si>
  <si>
    <t>T-Relative-XL-Delta-Mistake-SubConst</t>
  </si>
  <si>
    <t>T-Relative-XL-SubConstant</t>
  </si>
  <si>
    <t>T-Relative-XL-SubFormula-Mistake</t>
  </si>
  <si>
    <t>T-Relative-XL-SubFormula</t>
  </si>
  <si>
    <t>T-Relative-XL-SubConstant-Mistake</t>
  </si>
  <si>
    <t>T-Relative-XL-Prereq</t>
  </si>
  <si>
    <t>T-Relative-XL-Prereq-Mistake-BadPrereq</t>
  </si>
  <si>
    <t>T-Relative-XL-AltCell-FormulaAltCellCorrect</t>
  </si>
  <si>
    <t>T-Relative-XL-AltCell-NoCellCorrect</t>
  </si>
  <si>
    <t>T-Relative-XL-Negative-Delta-Mistake</t>
  </si>
  <si>
    <t>T-Relative-XL-Negative-Delta</t>
  </si>
  <si>
    <t>T-Relative-XL-Delta</t>
  </si>
  <si>
    <t>T-Relative-XL-AltCell-ConstAltCellCorrect</t>
  </si>
  <si>
    <t>T-Relative-XL-AltCell-DupeAltCellCorrect</t>
  </si>
  <si>
    <t>XL2</t>
  </si>
  <si>
    <t>XL3</t>
  </si>
  <si>
    <t>XL4</t>
  </si>
  <si>
    <t>XL5</t>
  </si>
  <si>
    <t>XL6</t>
  </si>
  <si>
    <t>XL7</t>
  </si>
  <si>
    <t>XL8</t>
  </si>
  <si>
    <t>XL9</t>
  </si>
  <si>
    <t>XL10</t>
  </si>
  <si>
    <t>XL11</t>
  </si>
  <si>
    <t>XL12</t>
  </si>
  <si>
    <t>XL14</t>
  </si>
  <si>
    <t>XL13</t>
  </si>
  <si>
    <t>XL15</t>
  </si>
  <si>
    <t>XL16</t>
  </si>
  <si>
    <t>XL17</t>
  </si>
  <si>
    <t>squrt</t>
  </si>
  <si>
    <t>XL18</t>
  </si>
  <si>
    <t>T-Relative-XL-SQRT</t>
  </si>
  <si>
    <t>avg</t>
  </si>
  <si>
    <t>XL19</t>
  </si>
  <si>
    <t>T-Relative-XL-AVG</t>
  </si>
  <si>
    <t>round</t>
  </si>
  <si>
    <t>XL20</t>
  </si>
  <si>
    <t>B34</t>
  </si>
  <si>
    <t>T-Relative-XL-ROUND</t>
  </si>
  <si>
    <t>XL21</t>
  </si>
  <si>
    <t>B35</t>
  </si>
  <si>
    <t>concat</t>
  </si>
  <si>
    <t>T-Relative-XL-Concat</t>
  </si>
  <si>
    <t>ln</t>
  </si>
  <si>
    <t>B36</t>
  </si>
  <si>
    <t>T-Relative-XL-Ln</t>
  </si>
  <si>
    <t>B37</t>
  </si>
  <si>
    <t>stdev</t>
  </si>
  <si>
    <t>XL22</t>
  </si>
  <si>
    <t>XL23</t>
  </si>
  <si>
    <t>B38</t>
  </si>
  <si>
    <t>T-Relative-XL-STDEV</t>
  </si>
  <si>
    <t>XL24</t>
  </si>
  <si>
    <t>B39</t>
  </si>
  <si>
    <t>T-Relative-XL-COUNTIF</t>
  </si>
  <si>
    <t>countif</t>
  </si>
  <si>
    <t>vlookup</t>
  </si>
  <si>
    <t>XL25</t>
  </si>
  <si>
    <t>B40</t>
  </si>
  <si>
    <t>T-Relative-XL-VLOOKUP</t>
  </si>
  <si>
    <t>if1</t>
  </si>
  <si>
    <t>if2</t>
  </si>
  <si>
    <t>XL26</t>
  </si>
  <si>
    <t>B41</t>
  </si>
  <si>
    <t>XL27</t>
  </si>
  <si>
    <t>B42</t>
  </si>
  <si>
    <t>T-Relative-XL-IF1</t>
  </si>
  <si>
    <t>T-Relative-XL-IF2</t>
  </si>
  <si>
    <t>if3</t>
  </si>
  <si>
    <t>if4</t>
  </si>
  <si>
    <t>if5</t>
  </si>
  <si>
    <t>B43</t>
  </si>
  <si>
    <t>B44</t>
  </si>
  <si>
    <t>B45</t>
  </si>
  <si>
    <t>T-Relative-XL-Ifand</t>
  </si>
  <si>
    <t>T-Relative-XL-Ifor</t>
  </si>
  <si>
    <t>T-Relative-XL-Ifnot</t>
  </si>
  <si>
    <t>XL28</t>
  </si>
  <si>
    <t>XL29</t>
  </si>
  <si>
    <t>XL30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</si>
</sst>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5">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charset val="1"/>
    </font>
    <font>
      <sz val="10"/>
      <color rgb="FF000000"/>
      <name val="Calibri"/>
      <family val="2"/>
      <scheme val="minor"/>
    </font>
    <font>
      <sz val="18"/>
      <color rgb="FF000000"/>
      <name val="Calibri"/>
      <family val="2"/>
      <scheme val="minor"/>
    </font>
    <font>
      <sz val="12"/>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2">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xf numFmtId="0" fontId="14" fillId="0" borderId="0" xfId="0" applyFont="1"/>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8"/>
  <sheetViews>
    <sheetView workbookViewId="0">
      <selection activeCell="B7" sqref="B7"/>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3</v>
      </c>
      <c r="B4" t="s">
        <v>200</v>
      </c>
      <c r="C4">
        <v>1</v>
      </c>
      <c r="D4" t="s">
        <v>118</v>
      </c>
    </row>
    <row r="5" spans="1:5">
      <c r="A5">
        <v>4</v>
      </c>
      <c r="B5" t="s">
        <v>170</v>
      </c>
      <c r="C5">
        <v>1</v>
      </c>
      <c r="D5" t="s">
        <v>118</v>
      </c>
    </row>
    <row r="6" spans="1:5">
      <c r="A6">
        <v>5</v>
      </c>
      <c r="B6" t="s">
        <v>423</v>
      </c>
      <c r="C6">
        <v>-100</v>
      </c>
      <c r="E6" t="s">
        <v>275</v>
      </c>
    </row>
    <row r="7" spans="1:5">
      <c r="A7">
        <v>6</v>
      </c>
      <c r="B7" t="s">
        <v>435</v>
      </c>
      <c r="C7">
        <v>-100</v>
      </c>
      <c r="E7" t="s">
        <v>275</v>
      </c>
    </row>
    <row r="8" spans="1:5">
      <c r="A8">
        <v>7</v>
      </c>
      <c r="B8" t="s">
        <v>449</v>
      </c>
      <c r="C8">
        <v>-100</v>
      </c>
      <c r="E8" t="s">
        <v>275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3"/>
  <sheetViews>
    <sheetView zoomScale="137" zoomScaleNormal="137" workbookViewId="0">
      <selection activeCell="A34" sqref="A34:D34"/>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0" t="s">
        <v>124</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185</v>
      </c>
      <c r="B10">
        <f>MAX(B5:B9)</f>
        <v>10</v>
      </c>
      <c r="D10" s="5">
        <v>10.4</v>
      </c>
      <c r="F10" t="s">
        <v>390</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389</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396</v>
      </c>
      <c r="I27" t="s">
        <v>60</v>
      </c>
      <c r="J27" t="s">
        <v>393</v>
      </c>
    </row>
    <row r="28" spans="1:10">
      <c r="A28" t="s">
        <v>191</v>
      </c>
      <c r="B28">
        <v>48</v>
      </c>
    </row>
    <row r="29" spans="1:10">
      <c r="A29" t="s">
        <v>135</v>
      </c>
      <c r="C29" t="b">
        <v>1</v>
      </c>
      <c r="F29" t="s">
        <v>391</v>
      </c>
      <c r="G29" t="s">
        <v>392</v>
      </c>
      <c r="H29" t="s">
        <v>395</v>
      </c>
      <c r="I29" t="s">
        <v>60</v>
      </c>
      <c r="J29" t="s">
        <v>394</v>
      </c>
    </row>
    <row r="30" spans="1:10">
      <c r="A30" t="s">
        <v>135</v>
      </c>
      <c r="C30">
        <f>SUM(C5:C9)</f>
        <v>24</v>
      </c>
      <c r="D30">
        <v>23.5</v>
      </c>
      <c r="F30" t="s">
        <v>402</v>
      </c>
      <c r="G30" t="s">
        <v>405</v>
      </c>
      <c r="H30" t="s">
        <v>403</v>
      </c>
      <c r="I30" t="s">
        <v>59</v>
      </c>
      <c r="J30" t="s">
        <v>367</v>
      </c>
    </row>
    <row r="31" spans="1:10">
      <c r="A31" t="s">
        <v>136</v>
      </c>
      <c r="B31">
        <v>23.5</v>
      </c>
    </row>
    <row r="32" spans="1:10">
      <c r="A32" t="s">
        <v>136</v>
      </c>
      <c r="B32">
        <f>SUM(C5:C9)</f>
        <v>24</v>
      </c>
    </row>
    <row r="33" spans="1:4">
      <c r="A33" t="s">
        <v>414</v>
      </c>
      <c r="B33" t="b">
        <f>B11  &gt;= B12</f>
        <v>0</v>
      </c>
      <c r="D33" t="b">
        <f>TRUE</f>
        <v>1</v>
      </c>
    </row>
  </sheetData>
  <mergeCells count="1">
    <mergeCell ref="A5:A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20"/>
  <sheetViews>
    <sheetView zoomScale="115" zoomScaleNormal="115" workbookViewId="0">
      <selection sqref="A1:F3"/>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396</v>
      </c>
      <c r="D17" t="s">
        <v>60</v>
      </c>
      <c r="E17" t="s">
        <v>393</v>
      </c>
    </row>
    <row r="18" spans="1:5">
      <c r="A18" t="s">
        <v>397</v>
      </c>
      <c r="B18" t="s">
        <v>392</v>
      </c>
      <c r="C18" t="s">
        <v>395</v>
      </c>
      <c r="D18" t="s">
        <v>60</v>
      </c>
      <c r="E18" t="s">
        <v>394</v>
      </c>
    </row>
    <row r="19" spans="1:5">
      <c r="A19" t="s">
        <v>404</v>
      </c>
      <c r="B19" t="s">
        <v>405</v>
      </c>
      <c r="C19" t="s">
        <v>406</v>
      </c>
      <c r="D19" t="s">
        <v>59</v>
      </c>
      <c r="E19" t="s">
        <v>367</v>
      </c>
    </row>
    <row r="20" spans="1:5">
      <c r="A20" t="s">
        <v>415</v>
      </c>
      <c r="B20" t="s">
        <v>417</v>
      </c>
      <c r="C20" t="s">
        <v>419</v>
      </c>
      <c r="D20" t="s">
        <v>59</v>
      </c>
      <c r="E20" t="s">
        <v>416</v>
      </c>
    </row>
  </sheetData>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FF2D-5588-974C-8962-7185857425AC}">
  <dimension ref="A1:D45"/>
  <sheetViews>
    <sheetView topLeftCell="A28" workbookViewId="0">
      <selection activeCell="B45" sqref="B45"/>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4">
      <c r="A1" t="s">
        <v>198</v>
      </c>
    </row>
    <row r="2" spans="1:4">
      <c r="A2" t="s">
        <v>78</v>
      </c>
    </row>
    <row r="4" spans="1:4" ht="51">
      <c r="A4" t="s">
        <v>1</v>
      </c>
      <c r="B4" s="2" t="s">
        <v>69</v>
      </c>
      <c r="C4" s="8" t="s">
        <v>204</v>
      </c>
      <c r="D4" s="2"/>
    </row>
    <row r="5" spans="1:4">
      <c r="A5" s="10" t="s">
        <v>124</v>
      </c>
      <c r="B5">
        <v>2</v>
      </c>
      <c r="C5">
        <v>2</v>
      </c>
    </row>
    <row r="6" spans="1:4">
      <c r="A6" s="10"/>
      <c r="B6">
        <v>5</v>
      </c>
      <c r="C6">
        <v>5</v>
      </c>
      <c r="D6">
        <v>4</v>
      </c>
    </row>
    <row r="7" spans="1:4">
      <c r="A7" s="10"/>
      <c r="B7">
        <v>10</v>
      </c>
      <c r="C7">
        <v>10</v>
      </c>
    </row>
    <row r="8" spans="1:4">
      <c r="A8" s="10"/>
      <c r="B8">
        <v>1</v>
      </c>
      <c r="C8">
        <v>1</v>
      </c>
    </row>
    <row r="9" spans="1:4">
      <c r="A9" s="10"/>
      <c r="B9">
        <v>6</v>
      </c>
      <c r="C9">
        <v>6</v>
      </c>
    </row>
    <row r="10" spans="1:4">
      <c r="A10" t="s">
        <v>185</v>
      </c>
      <c r="C10">
        <f>MAX(C5:C9)</f>
        <v>10</v>
      </c>
    </row>
    <row r="11" spans="1:4">
      <c r="A11" t="s">
        <v>185</v>
      </c>
      <c r="C11">
        <f>MAX(C5:C9)</f>
        <v>10</v>
      </c>
    </row>
    <row r="12" spans="1:4">
      <c r="A12" t="s">
        <v>173</v>
      </c>
      <c r="B12">
        <f>B5 + B6</f>
        <v>7</v>
      </c>
    </row>
    <row r="13" spans="1:4">
      <c r="A13" t="s">
        <v>173</v>
      </c>
      <c r="C13">
        <f>C6 + C7</f>
        <v>15</v>
      </c>
    </row>
    <row r="14" spans="1:4">
      <c r="A14" t="s">
        <v>125</v>
      </c>
      <c r="B14" t="b">
        <f>B6 &gt; B5</f>
        <v>1</v>
      </c>
    </row>
    <row r="15" spans="1:4">
      <c r="A15" t="s">
        <v>125</v>
      </c>
      <c r="C15" t="b">
        <f>C7  &lt; 10.5</f>
        <v>1</v>
      </c>
    </row>
    <row r="16" spans="1:4">
      <c r="A16" t="s">
        <v>125</v>
      </c>
      <c r="B16" t="b">
        <f>B6 + B7 &gt; B5</f>
        <v>1</v>
      </c>
    </row>
    <row r="17" spans="1:3">
      <c r="A17" t="s">
        <v>125</v>
      </c>
      <c r="C17" t="b">
        <f>C8 + C9 &gt; C5 - C6</f>
        <v>1</v>
      </c>
    </row>
    <row r="18" spans="1:3">
      <c r="A18" t="s">
        <v>135</v>
      </c>
      <c r="C18">
        <f>SUM(C5:C9)</f>
        <v>24</v>
      </c>
    </row>
    <row r="19" spans="1:3">
      <c r="A19" t="s">
        <v>136</v>
      </c>
      <c r="B19">
        <f>SUM(B5:B9)</f>
        <v>24</v>
      </c>
    </row>
    <row r="20" spans="1:3">
      <c r="A20" t="s">
        <v>135</v>
      </c>
      <c r="C20">
        <f>C7 + C9 + C6 + C5 + C8</f>
        <v>24</v>
      </c>
    </row>
    <row r="21" spans="1:3">
      <c r="A21" t="s">
        <v>136</v>
      </c>
      <c r="C21">
        <f>C7 + C9 + C6 + C5 + C8</f>
        <v>24</v>
      </c>
    </row>
    <row r="22" spans="1:3">
      <c r="A22" t="s">
        <v>141</v>
      </c>
      <c r="C22">
        <f>C5^C6 - C7/C9</f>
        <v>30.333333333333332</v>
      </c>
    </row>
    <row r="23" spans="1:3">
      <c r="A23" t="s">
        <v>141</v>
      </c>
      <c r="B23">
        <f>B5^B7 - B8/9</f>
        <v>1023.8888888888889</v>
      </c>
    </row>
    <row r="24" spans="1:3">
      <c r="A24" t="s">
        <v>141</v>
      </c>
      <c r="B24">
        <f>B5^B7 - B8</f>
        <v>1023</v>
      </c>
    </row>
    <row r="25" spans="1:3">
      <c r="A25" t="s">
        <v>141</v>
      </c>
      <c r="B25" s="7">
        <f>B6^B8 - B9/B6</f>
        <v>3.8</v>
      </c>
    </row>
    <row r="26" spans="1:3">
      <c r="A26" t="s">
        <v>125</v>
      </c>
      <c r="B26" t="b">
        <f>B7 &gt;= B6</f>
        <v>1</v>
      </c>
    </row>
    <row r="27" spans="1:3">
      <c r="A27" t="s">
        <v>135</v>
      </c>
      <c r="C27">
        <f>SUM(C5:C9)</f>
        <v>24</v>
      </c>
    </row>
    <row r="28" spans="1:3">
      <c r="A28" t="s">
        <v>191</v>
      </c>
      <c r="B28">
        <v>24</v>
      </c>
    </row>
    <row r="29" spans="1:3">
      <c r="A29" t="s">
        <v>135</v>
      </c>
      <c r="C29">
        <f>SUM(C5:C9)</f>
        <v>24</v>
      </c>
    </row>
    <row r="30" spans="1:3">
      <c r="A30" t="s">
        <v>136</v>
      </c>
      <c r="B30">
        <f>SUM(C5:C9)</f>
        <v>24</v>
      </c>
    </row>
    <row r="31" spans="1:3">
      <c r="A31" t="s">
        <v>136</v>
      </c>
      <c r="B31">
        <f>SUM(B16:B20)</f>
        <v>24</v>
      </c>
    </row>
    <row r="32" spans="1:3">
      <c r="A32" t="s">
        <v>418</v>
      </c>
      <c r="B32" t="b">
        <f>C7 &gt; LEN("ABCD") - 4 + 10</f>
        <v>0</v>
      </c>
    </row>
    <row r="33" spans="1:2">
      <c r="A33" t="s">
        <v>482</v>
      </c>
      <c r="B33" s="11">
        <f>SQRT(D6)</f>
        <v>2</v>
      </c>
    </row>
    <row r="34" spans="1:2">
      <c r="A34" t="s">
        <v>485</v>
      </c>
      <c r="B34">
        <f>AVERAGE(B5:B6)</f>
        <v>3.5</v>
      </c>
    </row>
    <row r="35" spans="1:2">
      <c r="A35" t="s">
        <v>488</v>
      </c>
      <c r="B35">
        <f>ROUND(3.5, 0)</f>
        <v>4</v>
      </c>
    </row>
    <row r="36" spans="1:2">
      <c r="A36" t="s">
        <v>494</v>
      </c>
      <c r="B36" t="str">
        <f>CONCATENATE("4", "", "5")</f>
        <v>45</v>
      </c>
    </row>
    <row r="37" spans="1:2">
      <c r="A37" t="s">
        <v>496</v>
      </c>
      <c r="B37">
        <f>LN(EXP(3))</f>
        <v>3</v>
      </c>
    </row>
    <row r="38" spans="1:2">
      <c r="A38" t="s">
        <v>500</v>
      </c>
      <c r="B38">
        <f>_xlfn.STDEV.S(B5, B6, B7)</f>
        <v>4.0414518843273806</v>
      </c>
    </row>
    <row r="39" spans="1:2">
      <c r="A39" t="s">
        <v>508</v>
      </c>
      <c r="B39">
        <f>COUNTIF(B4:B7, B4)</f>
        <v>1</v>
      </c>
    </row>
    <row r="40" spans="1:2">
      <c r="A40" t="s">
        <v>509</v>
      </c>
      <c r="B40">
        <f>VLOOKUP(B5, B5:C8, 2, FALSE)</f>
        <v>2</v>
      </c>
    </row>
    <row r="41" spans="1:2">
      <c r="A41" t="s">
        <v>513</v>
      </c>
      <c r="B41">
        <f>IF(B5&gt;B6, 1, 2)</f>
        <v>2</v>
      </c>
    </row>
    <row r="42" spans="1:2">
      <c r="A42" t="s">
        <v>514</v>
      </c>
      <c r="B42">
        <f>IF(B7&gt;B6, 1, 2)</f>
        <v>1</v>
      </c>
    </row>
    <row r="43" spans="1:2">
      <c r="A43" t="s">
        <v>521</v>
      </c>
      <c r="B43">
        <f>IF(AND(1&lt;2, 3&lt;4), 0, 100)</f>
        <v>0</v>
      </c>
    </row>
    <row r="44" spans="1:2">
      <c r="A44" t="s">
        <v>522</v>
      </c>
      <c r="B44">
        <f>IF(OR(2&lt;1, 3&lt;4), 0, 100)</f>
        <v>0</v>
      </c>
    </row>
    <row r="45" spans="1:2">
      <c r="A45" t="s">
        <v>523</v>
      </c>
      <c r="B45">
        <f>IF(NOT(2&lt;1), 0, 100)</f>
        <v>0</v>
      </c>
    </row>
  </sheetData>
  <mergeCells count="1">
    <mergeCell ref="A5:A9"/>
  </mergeCells>
  <pageMargins left="0.7" right="0.7" top="0.75" bottom="0.75" header="0.3" footer="0.3"/>
  <ignoredErrors>
    <ignoredError sqref="B34" formulaRange="1"/>
  </ignoredErrors>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0D7C-554C-BE46-9AAC-8C5918ED4FFC}">
  <dimension ref="A1:I23"/>
  <sheetViews>
    <sheetView zoomScaleNormal="100" workbookViewId="0">
      <selection activeCell="B7" sqref="B7"/>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10</v>
      </c>
      <c r="B5" s="4" t="s">
        <v>410</v>
      </c>
      <c r="C5" s="2"/>
      <c r="D5" s="2"/>
    </row>
    <row r="6" spans="1:9">
      <c r="B6" s="4" t="s">
        <v>413</v>
      </c>
      <c r="C6" s="2"/>
      <c r="D6" s="2"/>
    </row>
    <row r="7" spans="1:9">
      <c r="B7" s="4" t="s">
        <v>434</v>
      </c>
      <c r="C7" s="2"/>
    </row>
    <row r="8" spans="1:9">
      <c r="B8" s="4" t="s">
        <v>440</v>
      </c>
      <c r="C8" s="2"/>
      <c r="D8" s="2"/>
    </row>
    <row r="9" spans="1:9">
      <c r="B9" s="4" t="s">
        <v>443</v>
      </c>
      <c r="C9" s="2"/>
      <c r="D9" s="2"/>
    </row>
    <row r="10" spans="1:9">
      <c r="B10" s="4" t="s">
        <v>446</v>
      </c>
      <c r="C10" s="2"/>
      <c r="D10" s="2"/>
    </row>
    <row r="11" spans="1:9">
      <c r="B11" s="2"/>
      <c r="C11" s="2"/>
      <c r="D11" s="2"/>
    </row>
    <row r="12" spans="1:9">
      <c r="B12" s="2"/>
      <c r="C12" s="2"/>
      <c r="D12" s="2"/>
    </row>
    <row r="13" spans="1:9">
      <c r="B13" s="2"/>
      <c r="C13" s="2"/>
      <c r="D13" s="2"/>
    </row>
    <row r="14" spans="1:9">
      <c r="B14" s="2"/>
      <c r="C14" s="2"/>
      <c r="D14" s="2"/>
    </row>
    <row r="15" spans="1:9">
      <c r="B15" s="2"/>
      <c r="C15" s="2"/>
      <c r="D15" s="2"/>
    </row>
    <row r="16" spans="1:9">
      <c r="B16" s="4"/>
      <c r="D16" s="2"/>
    </row>
    <row r="17" spans="2:6">
      <c r="B17" s="4"/>
      <c r="D17" s="2"/>
    </row>
    <row r="18" spans="2:6">
      <c r="B18" s="5"/>
    </row>
    <row r="19" spans="2:6">
      <c r="C19" s="4"/>
      <c r="F19" s="5"/>
    </row>
    <row r="20" spans="2:6">
      <c r="C20" s="4"/>
      <c r="F20" s="5"/>
    </row>
    <row r="21" spans="2:6">
      <c r="B21" s="4"/>
      <c r="F21" s="5"/>
    </row>
    <row r="22" spans="2:6">
      <c r="B22" s="4"/>
      <c r="F22" s="5"/>
    </row>
    <row r="23" spans="2:6">
      <c r="B23" s="4"/>
      <c r="F23" s="5"/>
    </row>
  </sheetData>
  <pageMargins left="0.7" right="0.7" top="0.75" bottom="0.75" header="0.3" footer="0.3"/>
  <pageSetup orientation="portrait" horizontalDpi="0" verticalDpi="0"/>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74D0-538E-1F45-B6E1-7844F13B5B8A}">
  <dimension ref="A1:G7"/>
  <sheetViews>
    <sheetView workbookViewId="0">
      <selection activeCell="D6" sqref="D6"/>
    </sheetView>
  </sheetViews>
  <sheetFormatPr baseColWidth="10" defaultRowHeight="16"/>
  <sheetData>
    <row r="1" spans="1:7">
      <c r="A1" t="s">
        <v>0</v>
      </c>
      <c r="B1" t="s">
        <v>13</v>
      </c>
      <c r="C1" t="s">
        <v>58</v>
      </c>
      <c r="D1" t="s">
        <v>61</v>
      </c>
      <c r="E1" t="s">
        <v>62</v>
      </c>
      <c r="F1" t="s">
        <v>57</v>
      </c>
      <c r="G1" t="s">
        <v>430</v>
      </c>
    </row>
    <row r="2" spans="1:7">
      <c r="A2" t="s">
        <v>411</v>
      </c>
      <c r="B2" t="s">
        <v>43</v>
      </c>
      <c r="C2" t="s">
        <v>424</v>
      </c>
      <c r="D2" t="s">
        <v>59</v>
      </c>
      <c r="E2" t="s">
        <v>427</v>
      </c>
    </row>
    <row r="3" spans="1:7">
      <c r="A3" t="s">
        <v>412</v>
      </c>
      <c r="B3" t="s">
        <v>17</v>
      </c>
      <c r="C3" t="s">
        <v>425</v>
      </c>
      <c r="D3" t="s">
        <v>60</v>
      </c>
      <c r="E3" t="s">
        <v>427</v>
      </c>
      <c r="F3" t="s">
        <v>426</v>
      </c>
    </row>
    <row r="4" spans="1:7">
      <c r="A4" t="s">
        <v>436</v>
      </c>
      <c r="B4" t="s">
        <v>18</v>
      </c>
      <c r="C4" t="s">
        <v>439</v>
      </c>
      <c r="D4" t="s">
        <v>60</v>
      </c>
      <c r="E4" t="s">
        <v>427</v>
      </c>
    </row>
    <row r="5" spans="1:7">
      <c r="A5" t="s">
        <v>441</v>
      </c>
      <c r="B5" t="s">
        <v>19</v>
      </c>
      <c r="C5" t="s">
        <v>442</v>
      </c>
      <c r="D5" t="s">
        <v>59</v>
      </c>
      <c r="E5" t="s">
        <v>427</v>
      </c>
    </row>
    <row r="6" spans="1:7">
      <c r="A6" t="s">
        <v>444</v>
      </c>
      <c r="B6" t="s">
        <v>20</v>
      </c>
      <c r="C6" t="s">
        <v>445</v>
      </c>
      <c r="D6" t="s">
        <v>60</v>
      </c>
      <c r="E6" t="s">
        <v>427</v>
      </c>
    </row>
    <row r="7" spans="1:7">
      <c r="A7" t="s">
        <v>447</v>
      </c>
      <c r="B7" t="s">
        <v>42</v>
      </c>
      <c r="C7" t="s">
        <v>448</v>
      </c>
      <c r="D7" t="s">
        <v>60</v>
      </c>
      <c r="E7" t="s">
        <v>427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084D-B5A1-D942-8442-E3C9187AD8E5}">
  <dimension ref="A1"/>
  <sheetViews>
    <sheetView workbookViewId="0"/>
  </sheetViews>
  <sheetFormatPr baseColWidth="10" defaultRowHeight="16"/>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2D67-49C4-454F-B465-7682A8FA7310}">
  <dimension ref="A1:G3"/>
  <sheetViews>
    <sheetView workbookViewId="0">
      <selection activeCell="C3" sqref="C3"/>
    </sheetView>
  </sheetViews>
  <sheetFormatPr baseColWidth="10" defaultRowHeight="16"/>
  <sheetData>
    <row r="1" spans="1:7">
      <c r="A1" t="s">
        <v>0</v>
      </c>
      <c r="B1" t="s">
        <v>13</v>
      </c>
      <c r="C1" t="s">
        <v>58</v>
      </c>
      <c r="D1" t="s">
        <v>61</v>
      </c>
      <c r="E1" t="s">
        <v>62</v>
      </c>
      <c r="F1" t="s">
        <v>57</v>
      </c>
      <c r="G1" t="s">
        <v>430</v>
      </c>
    </row>
    <row r="2" spans="1:7">
      <c r="A2" t="s">
        <v>428</v>
      </c>
      <c r="B2" t="s">
        <v>18</v>
      </c>
      <c r="C2" t="s">
        <v>429</v>
      </c>
      <c r="D2" t="s">
        <v>60</v>
      </c>
      <c r="E2" t="s">
        <v>427</v>
      </c>
      <c r="F2" t="s">
        <v>432</v>
      </c>
      <c r="G2" t="s">
        <v>431</v>
      </c>
    </row>
    <row r="3" spans="1:7">
      <c r="A3" t="s">
        <v>437</v>
      </c>
      <c r="B3" t="s">
        <v>19</v>
      </c>
      <c r="C3" t="s">
        <v>438</v>
      </c>
      <c r="D3" t="s">
        <v>60</v>
      </c>
      <c r="E3" t="s">
        <v>427</v>
      </c>
      <c r="F3" t="s">
        <v>433</v>
      </c>
      <c r="G3"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A031-6D75-6C46-BAF1-3106D5A9BED1}">
  <dimension ref="A1:G31"/>
  <sheetViews>
    <sheetView topLeftCell="A8" workbookViewId="0">
      <selection activeCell="A31" sqref="A31"/>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450</v>
      </c>
      <c r="B2" t="s">
        <v>90</v>
      </c>
      <c r="C2" t="s">
        <v>451</v>
      </c>
      <c r="D2" t="s">
        <v>59</v>
      </c>
    </row>
    <row r="3" spans="1:7">
      <c r="A3" t="s">
        <v>466</v>
      </c>
      <c r="B3" t="s">
        <v>140</v>
      </c>
      <c r="C3" t="s">
        <v>452</v>
      </c>
      <c r="D3" t="s">
        <v>60</v>
      </c>
    </row>
    <row r="4" spans="1:7">
      <c r="A4" s="6" t="s">
        <v>467</v>
      </c>
      <c r="B4" t="s">
        <v>26</v>
      </c>
      <c r="C4" t="s">
        <v>453</v>
      </c>
      <c r="D4" t="s">
        <v>59</v>
      </c>
    </row>
    <row r="5" spans="1:7">
      <c r="A5" t="s">
        <v>468</v>
      </c>
      <c r="B5" t="s">
        <v>139</v>
      </c>
      <c r="C5" t="s">
        <v>454</v>
      </c>
      <c r="D5" t="s">
        <v>60</v>
      </c>
    </row>
    <row r="6" spans="1:7">
      <c r="A6" t="s">
        <v>469</v>
      </c>
      <c r="B6" t="s">
        <v>47</v>
      </c>
      <c r="C6" t="s">
        <v>455</v>
      </c>
      <c r="D6" t="s">
        <v>59</v>
      </c>
    </row>
    <row r="7" spans="1:7">
      <c r="A7" t="s">
        <v>470</v>
      </c>
      <c r="B7" t="s">
        <v>138</v>
      </c>
      <c r="C7" t="s">
        <v>456</v>
      </c>
      <c r="D7" t="s">
        <v>60</v>
      </c>
    </row>
    <row r="8" spans="1:7">
      <c r="A8" t="s">
        <v>471</v>
      </c>
      <c r="B8" t="s">
        <v>49</v>
      </c>
      <c r="C8" t="s">
        <v>457</v>
      </c>
      <c r="D8" t="s">
        <v>59</v>
      </c>
    </row>
    <row r="9" spans="1:7">
      <c r="A9" t="s">
        <v>472</v>
      </c>
      <c r="B9" t="s">
        <v>225</v>
      </c>
      <c r="C9" t="s">
        <v>458</v>
      </c>
      <c r="D9" t="s">
        <v>60</v>
      </c>
      <c r="E9" t="s">
        <v>190</v>
      </c>
    </row>
    <row r="10" spans="1:7">
      <c r="A10" t="s">
        <v>473</v>
      </c>
      <c r="B10" t="s">
        <v>137</v>
      </c>
      <c r="C10" t="s">
        <v>459</v>
      </c>
      <c r="D10" t="s">
        <v>59</v>
      </c>
      <c r="E10" t="s">
        <v>243</v>
      </c>
    </row>
    <row r="11" spans="1:7">
      <c r="A11" t="s">
        <v>474</v>
      </c>
      <c r="B11" t="s">
        <v>93</v>
      </c>
      <c r="C11" t="s">
        <v>460</v>
      </c>
      <c r="D11" t="s">
        <v>60</v>
      </c>
      <c r="E11" t="s">
        <v>134</v>
      </c>
    </row>
    <row r="12" spans="1:7">
      <c r="A12" t="s">
        <v>475</v>
      </c>
      <c r="B12" t="s">
        <v>143</v>
      </c>
      <c r="C12" t="s">
        <v>461</v>
      </c>
      <c r="D12" t="s">
        <v>60</v>
      </c>
      <c r="E12" t="s">
        <v>144</v>
      </c>
    </row>
    <row r="13" spans="1:7">
      <c r="A13" t="s">
        <v>476</v>
      </c>
      <c r="B13" t="s">
        <v>145</v>
      </c>
      <c r="C13" t="s">
        <v>462</v>
      </c>
      <c r="D13" t="s">
        <v>59</v>
      </c>
      <c r="E13" t="s">
        <v>171</v>
      </c>
    </row>
    <row r="14" spans="1:7">
      <c r="A14" t="s">
        <v>478</v>
      </c>
      <c r="B14" t="s">
        <v>174</v>
      </c>
      <c r="C14" t="s">
        <v>455</v>
      </c>
      <c r="D14" t="s">
        <v>59</v>
      </c>
    </row>
    <row r="15" spans="1:7">
      <c r="A15" t="s">
        <v>477</v>
      </c>
      <c r="B15" t="s">
        <v>178</v>
      </c>
      <c r="C15" t="s">
        <v>463</v>
      </c>
      <c r="D15" t="s">
        <v>59</v>
      </c>
      <c r="E15" t="s">
        <v>182</v>
      </c>
    </row>
    <row r="16" spans="1:7">
      <c r="A16" t="s">
        <v>479</v>
      </c>
      <c r="B16" t="s">
        <v>194</v>
      </c>
      <c r="C16" t="s">
        <v>464</v>
      </c>
      <c r="D16" t="s">
        <v>59</v>
      </c>
      <c r="E16" t="s">
        <v>242</v>
      </c>
    </row>
    <row r="17" spans="1:5">
      <c r="A17" t="s">
        <v>480</v>
      </c>
      <c r="B17" t="s">
        <v>392</v>
      </c>
      <c r="C17" t="s">
        <v>465</v>
      </c>
      <c r="D17" t="s">
        <v>59</v>
      </c>
      <c r="E17" t="s">
        <v>401</v>
      </c>
    </row>
    <row r="18" spans="1:5">
      <c r="A18" t="s">
        <v>481</v>
      </c>
      <c r="B18" t="s">
        <v>421</v>
      </c>
      <c r="C18" t="s">
        <v>422</v>
      </c>
      <c r="D18" t="s">
        <v>59</v>
      </c>
      <c r="E18" t="s">
        <v>416</v>
      </c>
    </row>
    <row r="19" spans="1:5">
      <c r="A19" t="s">
        <v>483</v>
      </c>
      <c r="B19" t="s">
        <v>417</v>
      </c>
      <c r="C19" t="s">
        <v>484</v>
      </c>
      <c r="D19" t="s">
        <v>59</v>
      </c>
      <c r="E19" t="s">
        <v>416</v>
      </c>
    </row>
    <row r="20" spans="1:5">
      <c r="A20" t="s">
        <v>486</v>
      </c>
      <c r="B20" t="s">
        <v>490</v>
      </c>
      <c r="C20" t="s">
        <v>487</v>
      </c>
      <c r="D20" t="s">
        <v>59</v>
      </c>
      <c r="E20" t="s">
        <v>416</v>
      </c>
    </row>
    <row r="21" spans="1:5">
      <c r="A21" t="s">
        <v>489</v>
      </c>
      <c r="B21" t="s">
        <v>493</v>
      </c>
      <c r="C21" t="s">
        <v>491</v>
      </c>
      <c r="D21" t="s">
        <v>59</v>
      </c>
      <c r="E21" t="s">
        <v>416</v>
      </c>
    </row>
    <row r="22" spans="1:5">
      <c r="A22" t="s">
        <v>492</v>
      </c>
      <c r="B22" t="s">
        <v>497</v>
      </c>
      <c r="C22" t="s">
        <v>495</v>
      </c>
      <c r="D22" t="s">
        <v>59</v>
      </c>
      <c r="E22" t="s">
        <v>416</v>
      </c>
    </row>
    <row r="23" spans="1:5">
      <c r="A23" t="s">
        <v>501</v>
      </c>
      <c r="B23" t="s">
        <v>499</v>
      </c>
      <c r="C23" t="s">
        <v>498</v>
      </c>
      <c r="D23" t="s">
        <v>59</v>
      </c>
      <c r="E23" t="s">
        <v>416</v>
      </c>
    </row>
    <row r="24" spans="1:5">
      <c r="A24" t="s">
        <v>502</v>
      </c>
      <c r="B24" t="s">
        <v>503</v>
      </c>
      <c r="C24" t="s">
        <v>504</v>
      </c>
      <c r="D24" t="s">
        <v>59</v>
      </c>
      <c r="E24" t="s">
        <v>416</v>
      </c>
    </row>
    <row r="25" spans="1:5">
      <c r="A25" t="s">
        <v>505</v>
      </c>
      <c r="B25" t="s">
        <v>506</v>
      </c>
      <c r="C25" t="s">
        <v>507</v>
      </c>
      <c r="D25" t="s">
        <v>59</v>
      </c>
      <c r="E25" t="s">
        <v>416</v>
      </c>
    </row>
    <row r="26" spans="1:5">
      <c r="A26" t="s">
        <v>510</v>
      </c>
      <c r="B26" t="s">
        <v>516</v>
      </c>
      <c r="C26" t="s">
        <v>519</v>
      </c>
      <c r="D26" t="s">
        <v>59</v>
      </c>
      <c r="E26" t="s">
        <v>416</v>
      </c>
    </row>
    <row r="27" spans="1:5">
      <c r="A27" s="6" t="s">
        <v>515</v>
      </c>
      <c r="B27" s="6" t="s">
        <v>518</v>
      </c>
      <c r="C27" s="6" t="s">
        <v>520</v>
      </c>
      <c r="D27" s="6" t="s">
        <v>59</v>
      </c>
      <c r="E27" s="6" t="s">
        <v>416</v>
      </c>
    </row>
    <row r="28" spans="1:5">
      <c r="A28" s="6" t="s">
        <v>517</v>
      </c>
      <c r="B28" s="6" t="s">
        <v>524</v>
      </c>
      <c r="C28" s="6" t="s">
        <v>527</v>
      </c>
      <c r="D28" s="6" t="s">
        <v>59</v>
      </c>
      <c r="E28" s="6" t="s">
        <v>416</v>
      </c>
    </row>
    <row r="29" spans="1:5">
      <c r="A29" s="6" t="s">
        <v>530</v>
      </c>
      <c r="B29" s="6" t="s">
        <v>525</v>
      </c>
      <c r="C29" s="6" t="s">
        <v>528</v>
      </c>
      <c r="D29" s="6" t="s">
        <v>59</v>
      </c>
      <c r="E29" s="6" t="s">
        <v>416</v>
      </c>
    </row>
    <row r="30" spans="1:5">
      <c r="A30" s="6" t="s">
        <v>531</v>
      </c>
      <c r="B30" s="6" t="s">
        <v>526</v>
      </c>
      <c r="C30" s="6" t="s">
        <v>529</v>
      </c>
      <c r="D30" s="6" t="s">
        <v>59</v>
      </c>
      <c r="E30" s="6" t="s">
        <v>416</v>
      </c>
    </row>
    <row r="31" spans="1:5">
      <c r="A31" t="s">
        <v>532</v>
      </c>
      <c r="B31" t="s">
        <v>511</v>
      </c>
      <c r="C31" t="s">
        <v>512</v>
      </c>
      <c r="D31" t="s">
        <v>59</v>
      </c>
      <c r="E31" t="s">
        <v>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5"/>
  <sheetViews>
    <sheetView topLeftCell="A13" zoomScale="130" zoomScaleNormal="130" workbookViewId="0">
      <selection activeCell="B24" sqref="B24"/>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381</v>
      </c>
      <c r="H17" t="s">
        <v>59</v>
      </c>
      <c r="I17" t="s">
        <v>408</v>
      </c>
    </row>
    <row r="18" spans="1:9">
      <c r="A18" t="s">
        <v>65</v>
      </c>
      <c r="B18" s="5">
        <f>39370.1+0</f>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386</v>
      </c>
    </row>
    <row r="22" spans="1:9">
      <c r="A22" t="s">
        <v>10</v>
      </c>
      <c r="B22" s="4">
        <f xml:space="preserve"> B12*39.37</f>
        <v>39370</v>
      </c>
      <c r="E22" t="s">
        <v>382</v>
      </c>
      <c r="F22" s="5" t="s">
        <v>309</v>
      </c>
      <c r="G22" t="s">
        <v>383</v>
      </c>
      <c r="H22" t="s">
        <v>59</v>
      </c>
      <c r="I22" t="s">
        <v>385</v>
      </c>
    </row>
    <row r="23" spans="1:9">
      <c r="A23" t="s">
        <v>10</v>
      </c>
      <c r="B23" s="4">
        <f xml:space="preserve"> B12*39.37</f>
        <v>39370</v>
      </c>
      <c r="E23" t="s">
        <v>382</v>
      </c>
      <c r="F23" s="5" t="s">
        <v>145</v>
      </c>
      <c r="G23" t="s">
        <v>383</v>
      </c>
      <c r="H23" t="s">
        <v>59</v>
      </c>
      <c r="I23" t="s">
        <v>385</v>
      </c>
    </row>
    <row r="24" spans="1:9">
      <c r="B24" s="4"/>
    </row>
    <row r="25" spans="1:9">
      <c r="B25" s="4"/>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8"/>
  <sheetViews>
    <sheetView tabSelected="1" zoomScale="130" zoomScaleNormal="130" workbookViewId="0">
      <selection activeCell="A18" sqref="A18:XFD18"/>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407</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120</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121</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369</v>
      </c>
      <c r="D11" t="s">
        <v>59</v>
      </c>
      <c r="E11" t="s">
        <v>368</v>
      </c>
      <c r="G11">
        <v>1.5</v>
      </c>
    </row>
    <row r="12" spans="1:7">
      <c r="A12" t="s">
        <v>105</v>
      </c>
      <c r="B12" t="s">
        <v>91</v>
      </c>
      <c r="C12" t="s">
        <v>381</v>
      </c>
      <c r="D12" t="s">
        <v>59</v>
      </c>
      <c r="E12" t="s">
        <v>409</v>
      </c>
      <c r="G12">
        <v>1.5</v>
      </c>
    </row>
    <row r="13" spans="1:7">
      <c r="A13" t="s">
        <v>106</v>
      </c>
      <c r="B13" t="s">
        <v>92</v>
      </c>
      <c r="C13" t="s">
        <v>372</v>
      </c>
      <c r="D13" t="s">
        <v>59</v>
      </c>
      <c r="E13" t="s">
        <v>376</v>
      </c>
      <c r="G13">
        <v>1.5</v>
      </c>
    </row>
    <row r="14" spans="1:7">
      <c r="A14" t="s">
        <v>107</v>
      </c>
      <c r="B14" t="s">
        <v>93</v>
      </c>
      <c r="C14" t="s">
        <v>374</v>
      </c>
      <c r="D14" t="s">
        <v>60</v>
      </c>
      <c r="E14" t="s">
        <v>375</v>
      </c>
      <c r="G14">
        <v>0</v>
      </c>
    </row>
    <row r="15" spans="1:7">
      <c r="A15" t="s">
        <v>380</v>
      </c>
      <c r="B15" s="5" t="s">
        <v>94</v>
      </c>
      <c r="C15" t="s">
        <v>378</v>
      </c>
      <c r="D15" t="s">
        <v>59</v>
      </c>
      <c r="E15" t="s">
        <v>386</v>
      </c>
      <c r="G15">
        <v>1.5</v>
      </c>
    </row>
    <row r="16" spans="1:7">
      <c r="A16" t="s">
        <v>384</v>
      </c>
      <c r="B16" s="5" t="s">
        <v>309</v>
      </c>
      <c r="C16" t="s">
        <v>383</v>
      </c>
      <c r="D16" t="s">
        <v>59</v>
      </c>
      <c r="E16" t="s">
        <v>385</v>
      </c>
      <c r="G16">
        <v>1.5</v>
      </c>
    </row>
    <row r="17" spans="2:2">
      <c r="B17" s="5"/>
    </row>
    <row r="18" spans="2:2">
      <c r="B18" s="5"/>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J5" sqref="J5"/>
    </sheetView>
  </sheetViews>
  <sheetFormatPr baseColWidth="10" defaultColWidth="11.1640625" defaultRowHeight="16"/>
  <cols>
    <col min="3" max="3" width="37.1640625" bestFit="1" customWidth="1"/>
  </cols>
  <sheetData>
    <row r="1" spans="1:7">
      <c r="A1" t="s">
        <v>0</v>
      </c>
      <c r="B1" t="s">
        <v>13</v>
      </c>
      <c r="C1" t="s">
        <v>58</v>
      </c>
      <c r="D1" t="s">
        <v>61</v>
      </c>
      <c r="E1" t="s">
        <v>62</v>
      </c>
      <c r="F1" t="s">
        <v>407</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6">
      <c r="A17" t="s">
        <v>318</v>
      </c>
      <c r="B17" t="s">
        <v>309</v>
      </c>
      <c r="C17" t="s">
        <v>307</v>
      </c>
      <c r="D17" t="s">
        <v>59</v>
      </c>
      <c r="E17" t="s">
        <v>117</v>
      </c>
    </row>
    <row r="18" spans="1:6">
      <c r="A18" t="s">
        <v>319</v>
      </c>
      <c r="B18" t="s">
        <v>145</v>
      </c>
      <c r="C18" t="s">
        <v>254</v>
      </c>
      <c r="D18" t="s">
        <v>59</v>
      </c>
    </row>
    <row r="19" spans="1:6">
      <c r="A19" t="s">
        <v>320</v>
      </c>
      <c r="B19" t="s">
        <v>174</v>
      </c>
      <c r="C19" t="s">
        <v>349</v>
      </c>
      <c r="D19" t="s">
        <v>59</v>
      </c>
      <c r="E19" t="s">
        <v>350</v>
      </c>
    </row>
    <row r="20" spans="1:6">
      <c r="A20" t="s">
        <v>321</v>
      </c>
      <c r="B20" s="5" t="s">
        <v>310</v>
      </c>
      <c r="C20" t="s">
        <v>356</v>
      </c>
      <c r="D20" t="s">
        <v>59</v>
      </c>
      <c r="E20" t="s">
        <v>351</v>
      </c>
    </row>
    <row r="21" spans="1:6">
      <c r="A21" t="s">
        <v>322</v>
      </c>
      <c r="B21" s="5" t="s">
        <v>194</v>
      </c>
      <c r="C21" t="s">
        <v>353</v>
      </c>
      <c r="D21" t="s">
        <v>60</v>
      </c>
      <c r="E21" t="s">
        <v>354</v>
      </c>
    </row>
    <row r="22" spans="1:6">
      <c r="A22" t="s">
        <v>323</v>
      </c>
      <c r="B22" s="5" t="s">
        <v>324</v>
      </c>
      <c r="C22" t="s">
        <v>357</v>
      </c>
      <c r="D22" t="s">
        <v>59</v>
      </c>
      <c r="E22" t="s">
        <v>351</v>
      </c>
    </row>
    <row r="23" spans="1:6">
      <c r="A23" t="s">
        <v>326</v>
      </c>
      <c r="B23" s="5" t="s">
        <v>312</v>
      </c>
      <c r="C23" t="s">
        <v>313</v>
      </c>
      <c r="D23" t="s">
        <v>60</v>
      </c>
      <c r="E23" t="s">
        <v>314</v>
      </c>
    </row>
    <row r="24" spans="1:6">
      <c r="A24" t="s">
        <v>339</v>
      </c>
      <c r="B24" t="s">
        <v>336</v>
      </c>
      <c r="C24" t="s">
        <v>362</v>
      </c>
      <c r="D24" t="s">
        <v>59</v>
      </c>
    </row>
    <row r="25" spans="1:6">
      <c r="A25" t="s">
        <v>340</v>
      </c>
      <c r="B25" t="s">
        <v>337</v>
      </c>
      <c r="C25" t="s">
        <v>363</v>
      </c>
      <c r="D25" t="s">
        <v>59</v>
      </c>
    </row>
    <row r="26" spans="1:6">
      <c r="A26" t="s">
        <v>341</v>
      </c>
      <c r="B26" t="s">
        <v>338</v>
      </c>
      <c r="C26" t="s">
        <v>364</v>
      </c>
      <c r="D26" t="s">
        <v>59</v>
      </c>
    </row>
    <row r="27" spans="1:6">
      <c r="A27" t="s">
        <v>344</v>
      </c>
      <c r="B27" t="s">
        <v>343</v>
      </c>
      <c r="C27" t="s">
        <v>365</v>
      </c>
      <c r="D27" t="s">
        <v>59</v>
      </c>
      <c r="E27" t="s">
        <v>367</v>
      </c>
      <c r="F27">
        <v>2</v>
      </c>
    </row>
  </sheetData>
  <phoneticPr fontId="7"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2"/>
  <sheetViews>
    <sheetView topLeftCell="A11" zoomScale="113" zoomScaleNormal="113" workbookViewId="0">
      <selection activeCell="E22" sqref="A1:XFD1048576"/>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0" t="s">
        <v>124</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387</v>
      </c>
      <c r="F26" t="s">
        <v>179</v>
      </c>
      <c r="G26" t="s">
        <v>249</v>
      </c>
      <c r="H26" t="s">
        <v>59</v>
      </c>
      <c r="I26" t="s">
        <v>250</v>
      </c>
    </row>
    <row r="27" spans="1:9">
      <c r="A27" t="s">
        <v>135</v>
      </c>
      <c r="C27">
        <f>SUM(C5:C9)</f>
        <v>24</v>
      </c>
      <c r="E27" t="s">
        <v>388</v>
      </c>
      <c r="F27" t="s">
        <v>194</v>
      </c>
      <c r="G27" t="s">
        <v>241</v>
      </c>
      <c r="H27" t="s">
        <v>59</v>
      </c>
      <c r="I27" t="s">
        <v>242</v>
      </c>
    </row>
    <row r="28" spans="1:9">
      <c r="A28" t="s">
        <v>191</v>
      </c>
      <c r="B28">
        <v>24</v>
      </c>
    </row>
    <row r="29" spans="1:9">
      <c r="A29" t="s">
        <v>135</v>
      </c>
      <c r="C29">
        <f>SUM(C5:C9)</f>
        <v>24</v>
      </c>
      <c r="E29" t="s">
        <v>398</v>
      </c>
      <c r="F29" t="s">
        <v>392</v>
      </c>
      <c r="G29" t="s">
        <v>227</v>
      </c>
      <c r="H29" t="s">
        <v>59</v>
      </c>
      <c r="I29" t="s">
        <v>367</v>
      </c>
    </row>
    <row r="30" spans="1:9">
      <c r="A30" t="s">
        <v>136</v>
      </c>
      <c r="B30">
        <f>SUM(C5:C9)</f>
        <v>24</v>
      </c>
    </row>
    <row r="31" spans="1:9">
      <c r="A31" t="s">
        <v>136</v>
      </c>
      <c r="B31">
        <f>SUM(B16:B20)</f>
        <v>24</v>
      </c>
    </row>
    <row r="32" spans="1:9">
      <c r="A32" t="s">
        <v>418</v>
      </c>
      <c r="B32" t="b">
        <f>C7 &gt; LEN("ABCD") - 4 + 10</f>
        <v>0</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9"/>
  <sheetViews>
    <sheetView workbookViewId="0">
      <selection activeCell="H16" sqref="A1:XFD1048576"/>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row r="19" spans="1:5">
      <c r="A19" t="s">
        <v>420</v>
      </c>
      <c r="B19" t="s">
        <v>421</v>
      </c>
      <c r="C19" t="s">
        <v>422</v>
      </c>
      <c r="D19" t="s">
        <v>59</v>
      </c>
      <c r="E19" t="s">
        <v>416</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SheetGradingOrder</vt:lpstr>
      <vt:lpstr>XLFormula</vt:lpstr>
      <vt:lpstr>XLFormula_CheckOrder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lpstr>Assertion</vt:lpstr>
      <vt:lpstr>Assertion_CheckOrder</vt:lpstr>
      <vt:lpstr>Manual</vt:lpstr>
      <vt:lpstr>Manual_CheckOrder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2023-05-04T08:47:21Z</dcterms:modified>
</cp:coreProperties>
</file>