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ris" sheetId="1" r:id="rId3"/>
    <sheet state="visible" name="Chris - Base period" sheetId="2" r:id="rId4"/>
  </sheets>
  <definedNames/>
  <calcPr/>
</workbook>
</file>

<file path=xl/sharedStrings.xml><?xml version="1.0" encoding="utf-8"?>
<sst xmlns="http://schemas.openxmlformats.org/spreadsheetml/2006/main" count="139" uniqueCount="80">
  <si>
    <t>Major goals:</t>
  </si>
  <si>
    <t>Zone1 or below</t>
  </si>
  <si>
    <t>Remain injury free - don't increase too much too fast. Maintain flexibility and mobility in addition to building strength</t>
  </si>
  <si>
    <t>Weeks</t>
  </si>
  <si>
    <t>Major events</t>
  </si>
  <si>
    <t>Training goals</t>
  </si>
  <si>
    <t>Achieved by</t>
  </si>
  <si>
    <t>1,2,3,4</t>
  </si>
  <si>
    <t>November</t>
  </si>
  <si>
    <t>Thanksgiving break</t>
  </si>
  <si>
    <t>Recovery month, compile training plan, chamonix</t>
  </si>
  <si>
    <t>See https://docs.google.com/document/d/1CzLrz1R5dkBhyFuyQ3PtNLt42wEX06EeITbQbra7mgI/edit#</t>
  </si>
  <si>
    <t>5,6,7,8</t>
  </si>
  <si>
    <t>December</t>
  </si>
  <si>
    <t>Bozeman Ice fest ( 9-14th)</t>
  </si>
  <si>
    <t>Transition (4 weeks)</t>
  </si>
  <si>
    <t>9,10,11,12</t>
  </si>
  <si>
    <t>January</t>
  </si>
  <si>
    <t>Hrs Zone 1/2</t>
  </si>
  <si>
    <t>13,14,15,16</t>
  </si>
  <si>
    <t>February</t>
  </si>
  <si>
    <t>Avy II</t>
  </si>
  <si>
    <t>Base (4 weeks)</t>
  </si>
  <si>
    <t>17,18,19,20</t>
  </si>
  <si>
    <t>March</t>
  </si>
  <si>
    <t>21,22,23,24</t>
  </si>
  <si>
    <t>April</t>
  </si>
  <si>
    <t>Zone 2</t>
  </si>
  <si>
    <t>25,26,27,28</t>
  </si>
  <si>
    <t>Zone 3</t>
  </si>
  <si>
    <t>May</t>
  </si>
  <si>
    <t>Chamonix?</t>
  </si>
  <si>
    <t>Max Strength</t>
  </si>
  <si>
    <t>Alpine Climbing</t>
  </si>
  <si>
    <t>29,30,31,32</t>
  </si>
  <si>
    <t>Cragging</t>
  </si>
  <si>
    <t>June</t>
  </si>
  <si>
    <t>Base (4 weeks), Increase climbing load</t>
  </si>
  <si>
    <t>33,34,35,36</t>
  </si>
  <si>
    <t>July</t>
  </si>
  <si>
    <t>Climbing rainer throufh 5th, return for Rainer on 10th</t>
  </si>
  <si>
    <t>37,38,39,40</t>
  </si>
  <si>
    <t>August</t>
  </si>
  <si>
    <t>Total</t>
  </si>
  <si>
    <t>Bugaboos and Squamish</t>
  </si>
  <si>
    <t>Date begin</t>
  </si>
  <si>
    <t>Overlap, rest, recovery, increase climbing load</t>
  </si>
  <si>
    <t>41,42,43,44</t>
  </si>
  <si>
    <t>September</t>
  </si>
  <si>
    <t>Travel through Idaho + High Sierras</t>
  </si>
  <si>
    <t>Specific (4 weeks), climb, climb, climb</t>
  </si>
  <si>
    <t>45,46,47,48</t>
  </si>
  <si>
    <t>October</t>
  </si>
  <si>
    <t>Date End</t>
  </si>
  <si>
    <t>Yosemite</t>
  </si>
  <si>
    <t>Period</t>
  </si>
  <si>
    <t>Training time (hrs)</t>
  </si>
  <si>
    <t>49,50,51,52</t>
  </si>
  <si>
    <t>%</t>
  </si>
  <si>
    <t>Hours</t>
  </si>
  <si>
    <t>Desert - ending thanksgiving in Creek? Chris's parents may come</t>
  </si>
  <si>
    <t>Taper</t>
  </si>
  <si>
    <t>53,54,55,56</t>
  </si>
  <si>
    <t>Patagonia</t>
  </si>
  <si>
    <t>Goals</t>
  </si>
  <si>
    <t>Goals?</t>
  </si>
  <si>
    <t>Base</t>
  </si>
  <si>
    <t>Notes</t>
  </si>
  <si>
    <t>Start of weeks 1 - 8</t>
  </si>
  <si>
    <t>Get into mountains for long Zone 1 if you can</t>
  </si>
  <si>
    <t>2x/week max strength, make up rest with Zone 1 and Zone 2.  Include 1 day cragging, 1 day alpine climbing</t>
  </si>
  <si>
    <t>For alpine climbing substitute, volume day with weight on easy routes</t>
  </si>
  <si>
    <t>Strength</t>
  </si>
  <si>
    <t>&lt;- switched this and next week to due overwhelming fatique after climbing baker</t>
  </si>
  <si>
    <t>Alpine climbing counts towards zone 1 volume</t>
  </si>
  <si>
    <t>Okay to combine 2 zone 1 into one long zone, get out for at least 2 long zone 1 days at 30% and 20% of total Z1 volume</t>
  </si>
  <si>
    <t>One zone 3 uphill/climb workout at 10% of weekly volume</t>
  </si>
  <si>
    <t>Two moderate alpine climbing days</t>
  </si>
  <si>
    <t>One midweek climb session (cragging)</t>
  </si>
  <si>
    <t>Begin muscle endurance 1-2 times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</si>
</sst>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/>
    <font>
      <sz val="12.0"/>
      <color rgb="FF000000"/>
      <name val="Calibri"/>
    </font>
    <font>
      <b/>
      <u/>
    </font>
    <font>
      <b/>
    </font>
    <font>
      <sz val="10.0"/>
    </font>
    <font>
      <sz val="10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2" fontId="4" numFmtId="0" xfId="0" applyFont="1"/>
    <xf borderId="0" fillId="2" fontId="1" numFmtId="0" xfId="0" applyFont="1"/>
    <xf borderId="0" fillId="2" fontId="1" numFmtId="0" xfId="0" applyAlignment="1" applyFont="1">
      <alignment/>
    </xf>
    <xf borderId="0" fillId="0" fontId="1" numFmtId="14" xfId="0" applyAlignment="1" applyFont="1" applyNumberFormat="1">
      <alignment/>
    </xf>
    <xf borderId="0" fillId="0" fontId="1" numFmtId="14" xfId="0" applyFont="1" applyNumberFormat="1"/>
    <xf borderId="0" fillId="3" fontId="1" numFmtId="2" xfId="0" applyAlignment="1" applyFill="1" applyFont="1" applyNumberFormat="1">
      <alignment/>
    </xf>
    <xf borderId="0" fillId="0" fontId="1" numFmtId="2" xfId="0" applyAlignment="1" applyFont="1" applyNumberFormat="1">
      <alignment/>
    </xf>
    <xf borderId="0" fillId="3" fontId="1" numFmtId="2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5" numFmtId="0" xfId="0" applyAlignment="1" applyFont="1">
      <alignment/>
    </xf>
    <xf borderId="0" fillId="4" fontId="6" numFmtId="0" xfId="0" applyAlignment="1" applyFill="1" applyFont="1">
      <alignment/>
    </xf>
    <xf borderId="0" fillId="2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86"/>
    <col customWidth="1" min="2" max="2" width="23.0"/>
    <col customWidth="1" min="3" max="3" width="56.14"/>
    <col customWidth="1" min="4" max="4" width="54.86"/>
    <col customWidth="1" min="5" max="5" width="65.0"/>
  </cols>
  <sheetData>
    <row r="1">
      <c r="A1" s="2" t="s">
        <v>0</v>
      </c>
      <c r="C1" s="3"/>
      <c r="D1" s="3"/>
      <c r="E1" s="3"/>
    </row>
    <row r="2">
      <c r="A2" s="2" t="s">
        <v>2</v>
      </c>
      <c r="E2" s="3"/>
    </row>
    <row r="3">
      <c r="A3" s="3"/>
      <c r="B3" s="3"/>
      <c r="C3" s="3"/>
      <c r="D3" s="3"/>
      <c r="E3" s="3"/>
    </row>
    <row r="4">
      <c r="A4" s="2" t="s">
        <v>3</v>
      </c>
      <c r="B4" s="3"/>
      <c r="C4" s="2" t="s">
        <v>4</v>
      </c>
      <c r="D4" s="2" t="s">
        <v>5</v>
      </c>
      <c r="E4" s="2" t="s">
        <v>6</v>
      </c>
    </row>
    <row r="5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</row>
    <row r="6">
      <c r="A6" s="2" t="s">
        <v>12</v>
      </c>
      <c r="B6" s="2" t="s">
        <v>13</v>
      </c>
      <c r="C6" s="2" t="s">
        <v>14</v>
      </c>
      <c r="D6" s="2" t="s">
        <v>15</v>
      </c>
      <c r="E6" s="2"/>
    </row>
    <row r="7">
      <c r="A7" s="2" t="s">
        <v>16</v>
      </c>
      <c r="B7" s="2" t="s">
        <v>17</v>
      </c>
      <c r="C7" s="3"/>
      <c r="D7" s="2" t="s">
        <v>15</v>
      </c>
      <c r="E7" s="2"/>
      <c r="F7" s="1" t="s">
        <v>18</v>
      </c>
    </row>
    <row r="8">
      <c r="A8" s="2" t="s">
        <v>19</v>
      </c>
      <c r="B8" s="2" t="s">
        <v>20</v>
      </c>
      <c r="C8" s="2" t="s">
        <v>21</v>
      </c>
      <c r="D8" s="2" t="s">
        <v>22</v>
      </c>
      <c r="E8" s="2"/>
    </row>
    <row r="9">
      <c r="A9" s="2" t="s">
        <v>23</v>
      </c>
      <c r="B9" s="2" t="s">
        <v>24</v>
      </c>
      <c r="C9" s="3"/>
      <c r="D9" s="2" t="s">
        <v>22</v>
      </c>
      <c r="E9" s="2"/>
    </row>
    <row r="10">
      <c r="A10" s="2" t="s">
        <v>25</v>
      </c>
      <c r="B10" s="2" t="s">
        <v>26</v>
      </c>
      <c r="C10" s="2"/>
      <c r="D10" s="2" t="s">
        <v>22</v>
      </c>
      <c r="E10" s="2"/>
    </row>
    <row r="11">
      <c r="A11" s="2" t="s">
        <v>28</v>
      </c>
      <c r="B11" s="2" t="s">
        <v>30</v>
      </c>
      <c r="C11" s="2" t="s">
        <v>31</v>
      </c>
      <c r="D11" s="2" t="s">
        <v>22</v>
      </c>
      <c r="E11" s="2"/>
    </row>
    <row r="12">
      <c r="A12" s="2" t="s">
        <v>34</v>
      </c>
      <c r="B12" s="2" t="s">
        <v>36</v>
      </c>
      <c r="C12" s="2" t="s">
        <v>31</v>
      </c>
      <c r="D12" s="2" t="s">
        <v>37</v>
      </c>
      <c r="E12" s="2"/>
    </row>
    <row r="13">
      <c r="A13" s="2" t="s">
        <v>38</v>
      </c>
      <c r="B13" s="2" t="s">
        <v>39</v>
      </c>
      <c r="C13" s="2" t="s">
        <v>40</v>
      </c>
      <c r="D13" s="2" t="s">
        <v>37</v>
      </c>
      <c r="E13" s="3"/>
    </row>
    <row r="14">
      <c r="A14" s="2" t="s">
        <v>41</v>
      </c>
      <c r="B14" s="2" t="s">
        <v>42</v>
      </c>
      <c r="C14" s="2" t="s">
        <v>44</v>
      </c>
      <c r="D14" s="2" t="s">
        <v>46</v>
      </c>
      <c r="E14" s="3"/>
    </row>
    <row r="15">
      <c r="A15" s="2" t="s">
        <v>47</v>
      </c>
      <c r="B15" s="2" t="s">
        <v>48</v>
      </c>
      <c r="C15" s="2" t="s">
        <v>49</v>
      </c>
      <c r="D15" s="2" t="s">
        <v>50</v>
      </c>
      <c r="E15" s="3"/>
    </row>
    <row r="16">
      <c r="A16" s="2" t="s">
        <v>51</v>
      </c>
      <c r="B16" s="2" t="s">
        <v>52</v>
      </c>
      <c r="C16" s="2" t="s">
        <v>54</v>
      </c>
      <c r="D16" s="2" t="s">
        <v>50</v>
      </c>
      <c r="E16" s="3"/>
    </row>
    <row r="17">
      <c r="A17" s="2" t="s">
        <v>57</v>
      </c>
      <c r="B17" s="2" t="s">
        <v>8</v>
      </c>
      <c r="C17" s="2" t="s">
        <v>60</v>
      </c>
      <c r="D17" s="2" t="s">
        <v>61</v>
      </c>
      <c r="E17" s="3"/>
    </row>
    <row r="18">
      <c r="A18" s="2" t="s">
        <v>62</v>
      </c>
      <c r="B18" s="2" t="s">
        <v>13</v>
      </c>
      <c r="C18" s="2" t="s">
        <v>63</v>
      </c>
      <c r="D18" s="2" t="s">
        <v>64</v>
      </c>
      <c r="E18" s="3"/>
    </row>
    <row r="19">
      <c r="A19" s="3"/>
      <c r="B19" s="2" t="s">
        <v>17</v>
      </c>
      <c r="C19" s="2" t="s">
        <v>63</v>
      </c>
      <c r="D19" s="2" t="s">
        <v>65</v>
      </c>
      <c r="E19" s="3"/>
    </row>
  </sheetData>
  <mergeCells count="2">
    <mergeCell ref="A1:B1"/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8.29"/>
    <col customWidth="1" min="2" max="2" width="11.71"/>
    <col customWidth="1" min="3" max="3" width="9.71"/>
    <col customWidth="1" min="4" max="4" width="9.14"/>
    <col customWidth="1" min="5" max="5" width="12.0"/>
    <col customWidth="1" min="6" max="6" width="7.0"/>
    <col customWidth="1" min="7" max="7" width="7.86"/>
    <col customWidth="1" min="8" max="8" width="7.43"/>
    <col customWidth="1" min="9" max="9" width="7.57"/>
    <col customWidth="1" min="10" max="10" width="6.43"/>
    <col customWidth="1" min="11" max="11" width="6.71"/>
    <col customWidth="1" min="12" max="12" width="8.29"/>
    <col customWidth="1" min="13" max="13" width="7.43"/>
    <col customWidth="1" min="14" max="14" width="8.71"/>
    <col customWidth="1" min="15" max="15" width="9.14"/>
    <col customWidth="1" min="16" max="17" width="7.0"/>
  </cols>
  <sheetData>
    <row r="1">
      <c r="A1" s="1"/>
    </row>
    <row r="2">
      <c r="B2" s="1"/>
    </row>
    <row r="3">
      <c r="A3" s="1"/>
      <c r="B3" s="1"/>
      <c r="C3" s="1"/>
      <c r="F3" s="4" t="s">
        <v>1</v>
      </c>
      <c r="G3" s="5"/>
      <c r="H3" s="4" t="s">
        <v>27</v>
      </c>
      <c r="I3" s="5"/>
      <c r="J3" s="4" t="s">
        <v>29</v>
      </c>
      <c r="K3" s="5"/>
      <c r="L3" s="4" t="s">
        <v>32</v>
      </c>
      <c r="M3" s="5"/>
      <c r="N3" s="4" t="s">
        <v>33</v>
      </c>
      <c r="O3" s="5"/>
      <c r="P3" s="4" t="s">
        <v>35</v>
      </c>
      <c r="Q3" s="6"/>
      <c r="R3" s="1" t="s">
        <v>43</v>
      </c>
    </row>
    <row r="4">
      <c r="A4" s="1" t="s">
        <v>3</v>
      </c>
      <c r="B4" s="7" t="s">
        <v>45</v>
      </c>
      <c r="C4" s="7" t="s">
        <v>53</v>
      </c>
      <c r="D4" s="7" t="s">
        <v>55</v>
      </c>
      <c r="E4" s="7" t="s">
        <v>56</v>
      </c>
      <c r="F4" s="7" t="s">
        <v>58</v>
      </c>
      <c r="G4" s="7" t="s">
        <v>59</v>
      </c>
      <c r="H4" s="7" t="s">
        <v>58</v>
      </c>
      <c r="I4" s="7" t="s">
        <v>59</v>
      </c>
      <c r="J4" s="6"/>
      <c r="K4" s="7" t="s">
        <v>59</v>
      </c>
      <c r="L4" s="7" t="s">
        <v>58</v>
      </c>
      <c r="M4" s="7" t="s">
        <v>59</v>
      </c>
      <c r="N4" s="7" t="s">
        <v>58</v>
      </c>
      <c r="O4" s="7" t="s">
        <v>59</v>
      </c>
      <c r="P4" s="7" t="s">
        <v>58</v>
      </c>
      <c r="Q4" s="7" t="s">
        <v>59</v>
      </c>
    </row>
    <row r="5">
      <c r="A5" s="1">
        <v>1.0</v>
      </c>
      <c r="B5" s="8">
        <v>42429.0</v>
      </c>
      <c r="C5" s="9">
        <f t="shared" ref="C5:C12" si="1">B5+6</f>
        <v>42435</v>
      </c>
      <c r="D5" s="1" t="s">
        <v>66</v>
      </c>
      <c r="E5" s="10">
        <v>10.0</v>
      </c>
      <c r="F5" s="11">
        <v>0.5</v>
      </c>
      <c r="G5" s="12">
        <f t="shared" ref="G5:G12" si="2">$E5*F5</f>
        <v>5</v>
      </c>
      <c r="H5" s="11">
        <v>0.1</v>
      </c>
      <c r="I5" s="12">
        <f t="shared" ref="I5:I12" si="3">$E5*H5</f>
        <v>1</v>
      </c>
      <c r="J5" s="11">
        <v>0.0</v>
      </c>
      <c r="K5" s="12">
        <f t="shared" ref="K5:K12" si="4">$E5*J5</f>
        <v>0</v>
      </c>
      <c r="L5" s="11">
        <v>0.2</v>
      </c>
      <c r="M5" s="12">
        <f t="shared" ref="M5:M12" si="5">$E5*L5</f>
        <v>2</v>
      </c>
      <c r="N5" s="11">
        <v>0.2</v>
      </c>
      <c r="O5" s="12">
        <f t="shared" ref="O5:O12" si="6">$E5*N5</f>
        <v>2</v>
      </c>
      <c r="P5" s="11">
        <v>0.0</v>
      </c>
      <c r="Q5" s="12">
        <f t="shared" ref="Q5:Q12" si="7">$E5*P5</f>
        <v>0</v>
      </c>
      <c r="R5" s="13">
        <f>SUM(H5,F5,J5,L5,N5,P5)</f>
        <v>1</v>
      </c>
    </row>
    <row r="6">
      <c r="A6" s="1">
        <v>2.0</v>
      </c>
      <c r="B6" s="14">
        <v>42436.0</v>
      </c>
      <c r="C6" s="15">
        <f t="shared" si="1"/>
        <v>42442</v>
      </c>
      <c r="D6" s="1" t="s">
        <v>66</v>
      </c>
      <c r="E6" s="10">
        <v>11.0</v>
      </c>
      <c r="F6" s="11">
        <v>0.55</v>
      </c>
      <c r="G6" s="12">
        <f t="shared" si="2"/>
        <v>6.05</v>
      </c>
      <c r="H6" s="11">
        <v>0.05</v>
      </c>
      <c r="I6" s="12">
        <f t="shared" si="3"/>
        <v>0.55</v>
      </c>
      <c r="J6" s="11">
        <v>0.0</v>
      </c>
      <c r="K6" s="12">
        <f t="shared" si="4"/>
        <v>0</v>
      </c>
      <c r="L6" s="11">
        <v>0.1</v>
      </c>
      <c r="M6" s="12">
        <f t="shared" si="5"/>
        <v>1.1</v>
      </c>
      <c r="N6" s="11">
        <v>0.3</v>
      </c>
      <c r="O6" s="12">
        <f t="shared" si="6"/>
        <v>3.3</v>
      </c>
      <c r="P6" s="11">
        <v>0.0</v>
      </c>
      <c r="Q6" s="12">
        <f t="shared" si="7"/>
        <v>0</v>
      </c>
      <c r="R6" s="13">
        <f t="shared" ref="R6:R12" si="8">F6+H6+J6+L6+N6+P6</f>
        <v>1</v>
      </c>
    </row>
    <row r="7">
      <c r="A7" s="1">
        <v>3.0</v>
      </c>
      <c r="B7" s="14">
        <v>42443.0</v>
      </c>
      <c r="C7" s="15">
        <f t="shared" si="1"/>
        <v>42449</v>
      </c>
      <c r="D7" s="1" t="s">
        <v>66</v>
      </c>
      <c r="E7" s="10">
        <v>12.1</v>
      </c>
      <c r="F7" s="11">
        <v>0.55</v>
      </c>
      <c r="G7" s="12">
        <f t="shared" si="2"/>
        <v>6.655</v>
      </c>
      <c r="H7" s="11">
        <v>0.0</v>
      </c>
      <c r="I7" s="12">
        <f t="shared" si="3"/>
        <v>0</v>
      </c>
      <c r="J7" s="11">
        <v>0.05</v>
      </c>
      <c r="K7" s="12">
        <f t="shared" si="4"/>
        <v>0.605</v>
      </c>
      <c r="L7" s="11">
        <v>0.1</v>
      </c>
      <c r="M7" s="12">
        <f t="shared" si="5"/>
        <v>1.21</v>
      </c>
      <c r="N7" s="11">
        <v>0.25</v>
      </c>
      <c r="O7" s="12">
        <f t="shared" si="6"/>
        <v>3.025</v>
      </c>
      <c r="P7" s="11">
        <v>0.05</v>
      </c>
      <c r="Q7" s="12">
        <f t="shared" si="7"/>
        <v>0.605</v>
      </c>
      <c r="R7" s="13">
        <f t="shared" si="8"/>
        <v>1</v>
      </c>
    </row>
    <row r="8">
      <c r="A8" s="1">
        <v>4.0</v>
      </c>
      <c r="B8" s="14">
        <v>42450.0</v>
      </c>
      <c r="C8" s="15">
        <f t="shared" si="1"/>
        <v>42456</v>
      </c>
      <c r="D8" s="1" t="s">
        <v>66</v>
      </c>
      <c r="E8" s="10">
        <v>8.47</v>
      </c>
      <c r="F8" s="11">
        <v>0.7</v>
      </c>
      <c r="G8" s="12">
        <f t="shared" si="2"/>
        <v>5.929</v>
      </c>
      <c r="H8" s="11">
        <v>0.0</v>
      </c>
      <c r="I8" s="12">
        <f t="shared" si="3"/>
        <v>0</v>
      </c>
      <c r="J8" s="11">
        <v>0.0</v>
      </c>
      <c r="K8" s="12">
        <f t="shared" si="4"/>
        <v>0</v>
      </c>
      <c r="L8" s="11">
        <v>0.25</v>
      </c>
      <c r="M8" s="12">
        <f t="shared" si="5"/>
        <v>2.1175</v>
      </c>
      <c r="N8" s="11">
        <v>0.0</v>
      </c>
      <c r="O8" s="12">
        <f t="shared" si="6"/>
        <v>0</v>
      </c>
      <c r="P8" s="11">
        <v>0.05</v>
      </c>
      <c r="Q8" s="12">
        <f t="shared" si="7"/>
        <v>0.4235</v>
      </c>
      <c r="R8" s="13">
        <f t="shared" si="8"/>
        <v>1</v>
      </c>
    </row>
    <row r="9">
      <c r="A9" s="1">
        <v>5.0</v>
      </c>
      <c r="B9" s="14">
        <v>42457.0</v>
      </c>
      <c r="C9" s="15">
        <f t="shared" si="1"/>
        <v>42463</v>
      </c>
      <c r="D9" s="1" t="s">
        <v>66</v>
      </c>
      <c r="E9" s="10">
        <v>8.47</v>
      </c>
      <c r="F9" s="11">
        <v>0.55</v>
      </c>
      <c r="G9" s="12">
        <f t="shared" si="2"/>
        <v>4.6585</v>
      </c>
      <c r="H9" s="11">
        <v>0.0</v>
      </c>
      <c r="I9" s="12">
        <f t="shared" si="3"/>
        <v>0</v>
      </c>
      <c r="J9" s="11">
        <v>0.2</v>
      </c>
      <c r="K9" s="12">
        <f t="shared" si="4"/>
        <v>1.694</v>
      </c>
      <c r="L9" s="11">
        <v>0.1</v>
      </c>
      <c r="M9" s="12">
        <f t="shared" si="5"/>
        <v>0.847</v>
      </c>
      <c r="N9" s="11">
        <v>0.15</v>
      </c>
      <c r="O9" s="12">
        <f t="shared" si="6"/>
        <v>1.2705</v>
      </c>
      <c r="P9" s="11">
        <v>0.0</v>
      </c>
      <c r="Q9" s="12">
        <f t="shared" si="7"/>
        <v>0</v>
      </c>
      <c r="R9" s="13">
        <f t="shared" si="8"/>
        <v>1</v>
      </c>
    </row>
    <row r="10">
      <c r="A10" s="1">
        <v>6.0</v>
      </c>
      <c r="B10" s="14">
        <v>42464.0</v>
      </c>
      <c r="C10" s="15">
        <f t="shared" si="1"/>
        <v>42470</v>
      </c>
      <c r="D10" s="1" t="s">
        <v>66</v>
      </c>
      <c r="E10" s="10">
        <v>8.47</v>
      </c>
      <c r="F10" s="11">
        <v>0.6</v>
      </c>
      <c r="G10" s="12">
        <f t="shared" si="2"/>
        <v>5.082</v>
      </c>
      <c r="H10" s="11">
        <v>0.0</v>
      </c>
      <c r="I10" s="12">
        <f t="shared" si="3"/>
        <v>0</v>
      </c>
      <c r="J10" s="11">
        <v>0.0</v>
      </c>
      <c r="K10" s="12">
        <f t="shared" si="4"/>
        <v>0</v>
      </c>
      <c r="L10" s="11">
        <v>0.2</v>
      </c>
      <c r="M10" s="12">
        <f t="shared" si="5"/>
        <v>1.694</v>
      </c>
      <c r="N10" s="11">
        <v>0.2</v>
      </c>
      <c r="O10" s="12">
        <f t="shared" si="6"/>
        <v>1.694</v>
      </c>
      <c r="P10" s="11">
        <v>0.0</v>
      </c>
      <c r="Q10" s="12">
        <f t="shared" si="7"/>
        <v>0</v>
      </c>
      <c r="R10" s="13">
        <f t="shared" si="8"/>
        <v>1</v>
      </c>
    </row>
    <row r="11">
      <c r="A11" s="1">
        <v>7.0</v>
      </c>
      <c r="B11" s="14">
        <v>42471.0</v>
      </c>
      <c r="C11" s="15">
        <f t="shared" si="1"/>
        <v>42477</v>
      </c>
      <c r="D11" s="1" t="s">
        <v>66</v>
      </c>
      <c r="E11" s="10">
        <v>10.59</v>
      </c>
      <c r="F11" s="11">
        <v>0.65</v>
      </c>
      <c r="G11" s="12">
        <f t="shared" si="2"/>
        <v>6.8835</v>
      </c>
      <c r="H11" s="11">
        <v>0.0</v>
      </c>
      <c r="I11" s="12">
        <f t="shared" si="3"/>
        <v>0</v>
      </c>
      <c r="J11" s="11">
        <v>0.0</v>
      </c>
      <c r="K11" s="12">
        <f t="shared" si="4"/>
        <v>0</v>
      </c>
      <c r="L11" s="11">
        <v>0.15</v>
      </c>
      <c r="M11" s="12">
        <f t="shared" si="5"/>
        <v>1.5885</v>
      </c>
      <c r="N11" s="11">
        <v>0.1</v>
      </c>
      <c r="O11" s="12">
        <f t="shared" si="6"/>
        <v>1.059</v>
      </c>
      <c r="P11" s="11">
        <v>0.1</v>
      </c>
      <c r="Q11" s="12">
        <f t="shared" si="7"/>
        <v>1.059</v>
      </c>
      <c r="R11" s="13">
        <f t="shared" si="8"/>
        <v>1</v>
      </c>
    </row>
    <row r="12">
      <c r="A12" s="1">
        <v>8.0</v>
      </c>
      <c r="B12" s="14">
        <v>42478.0</v>
      </c>
      <c r="C12" s="15">
        <f t="shared" si="1"/>
        <v>42484</v>
      </c>
      <c r="D12" s="1" t="s">
        <v>66</v>
      </c>
      <c r="E12" s="10">
        <v>5.3</v>
      </c>
      <c r="F12" s="11">
        <v>0.7</v>
      </c>
      <c r="G12" s="12">
        <f t="shared" si="2"/>
        <v>3.71</v>
      </c>
      <c r="H12" s="11">
        <v>0.0</v>
      </c>
      <c r="I12" s="12">
        <f t="shared" si="3"/>
        <v>0</v>
      </c>
      <c r="J12" s="11">
        <v>0.0</v>
      </c>
      <c r="K12" s="12">
        <f t="shared" si="4"/>
        <v>0</v>
      </c>
      <c r="L12" s="11">
        <v>0.2</v>
      </c>
      <c r="M12" s="12">
        <f t="shared" si="5"/>
        <v>1.06</v>
      </c>
      <c r="N12" s="11">
        <v>0.0</v>
      </c>
      <c r="O12" s="12">
        <f t="shared" si="6"/>
        <v>0</v>
      </c>
      <c r="P12" s="11">
        <v>0.0</v>
      </c>
      <c r="Q12" s="12">
        <f t="shared" si="7"/>
        <v>0</v>
      </c>
      <c r="R12" s="13">
        <f t="shared" si="8"/>
        <v>0.9</v>
      </c>
    </row>
    <row r="13">
      <c r="A13" s="1"/>
      <c r="B13" s="1"/>
      <c r="C13" s="1"/>
      <c r="G13" s="1"/>
      <c r="I13" s="1"/>
    </row>
    <row r="14">
      <c r="B14" s="7" t="s">
        <v>67</v>
      </c>
      <c r="C14" s="1"/>
    </row>
    <row r="15">
      <c r="B15" s="16" t="s">
        <v>68</v>
      </c>
    </row>
    <row r="16">
      <c r="B16" s="16" t="s">
        <v>69</v>
      </c>
    </row>
    <row r="17">
      <c r="B17" s="16" t="s">
        <v>70</v>
      </c>
    </row>
    <row r="18">
      <c r="B18" s="17" t="s">
        <v>71</v>
      </c>
    </row>
    <row r="20">
      <c r="B20" s="1"/>
      <c r="F20" s="1"/>
    </row>
    <row r="21">
      <c r="A21" s="1"/>
      <c r="B21" s="1"/>
      <c r="C21" s="1"/>
      <c r="F21" s="4" t="s">
        <v>1</v>
      </c>
      <c r="G21" s="5"/>
      <c r="H21" s="4" t="s">
        <v>27</v>
      </c>
      <c r="I21" s="5"/>
      <c r="J21" s="4" t="s">
        <v>29</v>
      </c>
      <c r="K21" s="5"/>
      <c r="L21" s="18" t="s">
        <v>72</v>
      </c>
      <c r="M21" s="5"/>
      <c r="N21" s="4" t="s">
        <v>33</v>
      </c>
      <c r="O21" s="5"/>
      <c r="P21" s="4" t="s">
        <v>35</v>
      </c>
      <c r="Q21" s="6"/>
      <c r="R21" s="1" t="s">
        <v>43</v>
      </c>
    </row>
    <row r="22">
      <c r="A22" s="1" t="s">
        <v>3</v>
      </c>
      <c r="B22" s="7" t="s">
        <v>45</v>
      </c>
      <c r="C22" s="7" t="s">
        <v>53</v>
      </c>
      <c r="D22" s="7" t="s">
        <v>55</v>
      </c>
      <c r="E22" s="7" t="s">
        <v>56</v>
      </c>
      <c r="F22" s="7" t="s">
        <v>58</v>
      </c>
      <c r="G22" s="7" t="s">
        <v>59</v>
      </c>
      <c r="H22" s="7" t="s">
        <v>58</v>
      </c>
      <c r="I22" s="7" t="s">
        <v>59</v>
      </c>
      <c r="J22" s="6"/>
      <c r="K22" s="7" t="s">
        <v>59</v>
      </c>
      <c r="L22" s="7" t="s">
        <v>58</v>
      </c>
      <c r="M22" s="7" t="s">
        <v>59</v>
      </c>
      <c r="N22" s="7" t="s">
        <v>58</v>
      </c>
      <c r="O22" s="7" t="s">
        <v>59</v>
      </c>
      <c r="P22" s="7" t="s">
        <v>58</v>
      </c>
      <c r="Q22" s="7" t="s">
        <v>59</v>
      </c>
    </row>
    <row r="23">
      <c r="A23" s="1">
        <v>9.0</v>
      </c>
      <c r="B23" s="8">
        <v>42485.0</v>
      </c>
      <c r="C23" s="9">
        <f t="shared" ref="C23:C30" si="9">B23+6</f>
        <v>42491</v>
      </c>
      <c r="D23" s="1" t="s">
        <v>66</v>
      </c>
      <c r="E23" s="10">
        <v>12.1</v>
      </c>
      <c r="F23" s="11">
        <v>0.6</v>
      </c>
      <c r="G23" s="12">
        <f t="shared" ref="G23:G30" si="10">$E23*F23</f>
        <v>7.26</v>
      </c>
      <c r="H23" s="11">
        <v>0.0</v>
      </c>
      <c r="I23" s="12">
        <f t="shared" ref="I23:I30" si="11">$E23*H23</f>
        <v>0</v>
      </c>
      <c r="J23" s="11">
        <v>0.08</v>
      </c>
      <c r="K23" s="12">
        <f t="shared" ref="K23:K30" si="12">$E23*J23</f>
        <v>0.968</v>
      </c>
      <c r="L23" s="11">
        <v>0.2</v>
      </c>
      <c r="M23" s="12">
        <f t="shared" ref="M23:M30" si="13">$E23*L23</f>
        <v>2.42</v>
      </c>
      <c r="N23" s="11">
        <v>0.0</v>
      </c>
      <c r="O23" s="12">
        <f t="shared" ref="O23:O30" si="14">$E23*N23</f>
        <v>0</v>
      </c>
      <c r="P23" s="11">
        <v>0.12</v>
      </c>
      <c r="Q23" s="12">
        <f t="shared" ref="Q23:Q30" si="15">$E23*P23</f>
        <v>1.452</v>
      </c>
      <c r="R23" s="13">
        <f>SUM(H23,F23,J23,L23,N23,P23)</f>
        <v>1</v>
      </c>
    </row>
    <row r="24">
      <c r="A24" s="1">
        <v>10.0</v>
      </c>
      <c r="B24" s="14">
        <v>42492.0</v>
      </c>
      <c r="C24" s="15">
        <f t="shared" si="9"/>
        <v>42498</v>
      </c>
      <c r="D24" s="1" t="s">
        <v>66</v>
      </c>
      <c r="E24" s="10">
        <v>12.7</v>
      </c>
      <c r="F24" s="11">
        <v>0.6</v>
      </c>
      <c r="G24" s="12">
        <f t="shared" si="10"/>
        <v>7.62</v>
      </c>
      <c r="H24" s="11">
        <v>0.0</v>
      </c>
      <c r="I24" s="12">
        <f t="shared" si="11"/>
        <v>0</v>
      </c>
      <c r="J24" s="11">
        <v>0.08</v>
      </c>
      <c r="K24" s="12">
        <f t="shared" si="12"/>
        <v>1.016</v>
      </c>
      <c r="L24" s="11">
        <v>0.18</v>
      </c>
      <c r="M24" s="12">
        <f t="shared" si="13"/>
        <v>2.286</v>
      </c>
      <c r="N24" s="11">
        <v>0.0</v>
      </c>
      <c r="O24" s="12">
        <f t="shared" si="14"/>
        <v>0</v>
      </c>
      <c r="P24" s="11">
        <v>0.14</v>
      </c>
      <c r="Q24" s="12">
        <f t="shared" si="15"/>
        <v>1.778</v>
      </c>
      <c r="R24" s="13">
        <f t="shared" ref="R24:R30" si="16">F24+H24+J24+L24+N24+P24</f>
        <v>1</v>
      </c>
    </row>
    <row r="25">
      <c r="A25" s="1">
        <v>11.0</v>
      </c>
      <c r="B25" s="14">
        <v>42499.0</v>
      </c>
      <c r="C25" s="15">
        <f t="shared" si="9"/>
        <v>42505</v>
      </c>
      <c r="D25" s="1" t="s">
        <v>66</v>
      </c>
      <c r="E25" s="10">
        <v>13.34</v>
      </c>
      <c r="F25" s="11">
        <v>0.7</v>
      </c>
      <c r="G25" s="12">
        <f t="shared" si="10"/>
        <v>9.338</v>
      </c>
      <c r="H25" s="11">
        <v>0.0</v>
      </c>
      <c r="I25" s="12">
        <f t="shared" si="11"/>
        <v>0</v>
      </c>
      <c r="J25" s="11">
        <v>0.03</v>
      </c>
      <c r="K25" s="12">
        <f t="shared" si="12"/>
        <v>0.4002</v>
      </c>
      <c r="L25" s="11">
        <v>0.17</v>
      </c>
      <c r="M25" s="12">
        <f t="shared" si="13"/>
        <v>2.2678</v>
      </c>
      <c r="N25" s="11">
        <v>0.0</v>
      </c>
      <c r="O25" s="12">
        <f t="shared" si="14"/>
        <v>0</v>
      </c>
      <c r="P25" s="11">
        <v>0.1</v>
      </c>
      <c r="Q25" s="12">
        <f t="shared" si="15"/>
        <v>1.334</v>
      </c>
      <c r="R25" s="13">
        <f t="shared" si="16"/>
        <v>1</v>
      </c>
      <c r="S25" s="1" t="s">
        <v>73</v>
      </c>
    </row>
    <row r="26">
      <c r="A26" s="1">
        <v>12.0</v>
      </c>
      <c r="B26" s="14">
        <v>42506.0</v>
      </c>
      <c r="C26" s="15">
        <f t="shared" si="9"/>
        <v>42512</v>
      </c>
      <c r="D26" s="1" t="s">
        <v>66</v>
      </c>
      <c r="E26" s="10">
        <v>6.67</v>
      </c>
      <c r="F26" s="11">
        <v>0.8</v>
      </c>
      <c r="G26" s="12">
        <f t="shared" si="10"/>
        <v>5.336</v>
      </c>
      <c r="H26" s="11">
        <v>0.0</v>
      </c>
      <c r="I26" s="12">
        <f t="shared" si="11"/>
        <v>0</v>
      </c>
      <c r="J26" s="11">
        <v>0.0</v>
      </c>
      <c r="K26" s="12">
        <f t="shared" si="12"/>
        <v>0</v>
      </c>
      <c r="L26" s="11">
        <v>0.2</v>
      </c>
      <c r="M26" s="12">
        <f t="shared" si="13"/>
        <v>1.334</v>
      </c>
      <c r="N26" s="11">
        <v>0.0</v>
      </c>
      <c r="O26" s="12">
        <f t="shared" si="14"/>
        <v>0</v>
      </c>
      <c r="P26" s="11">
        <v>0.0</v>
      </c>
      <c r="Q26" s="12">
        <f t="shared" si="15"/>
        <v>0</v>
      </c>
      <c r="R26" s="13">
        <f t="shared" si="16"/>
        <v>1</v>
      </c>
    </row>
    <row r="27">
      <c r="A27" s="1">
        <v>13.0</v>
      </c>
      <c r="B27" s="14">
        <v>42513.0</v>
      </c>
      <c r="C27" s="15">
        <f t="shared" si="9"/>
        <v>42519</v>
      </c>
      <c r="D27" s="1" t="s">
        <v>66</v>
      </c>
      <c r="E27" s="10">
        <v>13.34</v>
      </c>
      <c r="F27" s="11">
        <v>0.7</v>
      </c>
      <c r="G27" s="12">
        <f t="shared" si="10"/>
        <v>9.338</v>
      </c>
      <c r="H27" s="11">
        <v>0.0</v>
      </c>
      <c r="I27" s="12">
        <f t="shared" si="11"/>
        <v>0</v>
      </c>
      <c r="J27" s="11">
        <v>0.075</v>
      </c>
      <c r="K27" s="12">
        <f t="shared" si="12"/>
        <v>1.0005</v>
      </c>
      <c r="L27" s="11">
        <v>0.15</v>
      </c>
      <c r="M27" s="12">
        <f t="shared" si="13"/>
        <v>2.001</v>
      </c>
      <c r="N27" s="11">
        <v>0.0</v>
      </c>
      <c r="O27" s="12">
        <f t="shared" si="14"/>
        <v>0</v>
      </c>
      <c r="P27" s="11">
        <v>0.075</v>
      </c>
      <c r="Q27" s="12">
        <f t="shared" si="15"/>
        <v>1.0005</v>
      </c>
      <c r="R27" s="13">
        <f t="shared" si="16"/>
        <v>1</v>
      </c>
      <c r="S27" s="13">
        <f>sum(G27,I27,K27,M27,O27,Q27)</f>
        <v>13.34</v>
      </c>
    </row>
    <row r="28">
      <c r="A28" s="1">
        <v>14.0</v>
      </c>
      <c r="B28" s="14">
        <v>42520.0</v>
      </c>
      <c r="C28" s="15">
        <f t="shared" si="9"/>
        <v>42526</v>
      </c>
      <c r="D28" s="1" t="s">
        <v>66</v>
      </c>
      <c r="E28" s="10">
        <v>13.34</v>
      </c>
      <c r="F28" s="11">
        <v>0.7</v>
      </c>
      <c r="G28" s="12">
        <f t="shared" si="10"/>
        <v>9.338</v>
      </c>
      <c r="H28" s="11">
        <v>0.0</v>
      </c>
      <c r="I28" s="12">
        <f t="shared" si="11"/>
        <v>0</v>
      </c>
      <c r="J28" s="11">
        <v>0.075</v>
      </c>
      <c r="K28" s="12">
        <f t="shared" si="12"/>
        <v>1.0005</v>
      </c>
      <c r="L28" s="11">
        <v>0.15</v>
      </c>
      <c r="M28" s="12">
        <f t="shared" si="13"/>
        <v>2.001</v>
      </c>
      <c r="N28" s="11">
        <v>0.0</v>
      </c>
      <c r="O28" s="12">
        <f t="shared" si="14"/>
        <v>0</v>
      </c>
      <c r="P28" s="11">
        <v>0.075</v>
      </c>
      <c r="Q28" s="12">
        <f t="shared" si="15"/>
        <v>1.0005</v>
      </c>
      <c r="R28" s="13">
        <f t="shared" si="16"/>
        <v>1</v>
      </c>
    </row>
    <row r="29">
      <c r="A29" s="1">
        <v>15.0</v>
      </c>
      <c r="B29" s="14">
        <v>42527.0</v>
      </c>
      <c r="C29" s="15">
        <f t="shared" si="9"/>
        <v>42533</v>
      </c>
      <c r="D29" s="1" t="s">
        <v>66</v>
      </c>
      <c r="E29" s="10">
        <v>16.01</v>
      </c>
      <c r="F29" s="11">
        <v>0.75</v>
      </c>
      <c r="G29" s="12">
        <f t="shared" si="10"/>
        <v>12.0075</v>
      </c>
      <c r="H29" s="11">
        <v>0.0</v>
      </c>
      <c r="I29" s="12">
        <f t="shared" si="11"/>
        <v>0</v>
      </c>
      <c r="J29" s="11">
        <v>0.075</v>
      </c>
      <c r="K29" s="12">
        <f t="shared" si="12"/>
        <v>1.20075</v>
      </c>
      <c r="L29" s="11">
        <v>0.1</v>
      </c>
      <c r="M29" s="12">
        <f t="shared" si="13"/>
        <v>1.601</v>
      </c>
      <c r="N29" s="11">
        <v>0.0</v>
      </c>
      <c r="O29" s="12">
        <f t="shared" si="14"/>
        <v>0</v>
      </c>
      <c r="P29" s="11">
        <v>0.08</v>
      </c>
      <c r="Q29" s="12">
        <f t="shared" si="15"/>
        <v>1.2808</v>
      </c>
      <c r="R29" s="13">
        <f t="shared" si="16"/>
        <v>1.005</v>
      </c>
    </row>
    <row r="30">
      <c r="A30" s="1">
        <v>16.0</v>
      </c>
      <c r="B30" s="14">
        <v>42534.0</v>
      </c>
      <c r="C30" s="15">
        <f t="shared" si="9"/>
        <v>42540</v>
      </c>
      <c r="D30" s="1" t="s">
        <v>66</v>
      </c>
      <c r="E30" s="10">
        <v>8.01</v>
      </c>
      <c r="F30" s="11">
        <v>0.8</v>
      </c>
      <c r="G30" s="12">
        <f t="shared" si="10"/>
        <v>6.408</v>
      </c>
      <c r="H30" s="11">
        <v>0.0</v>
      </c>
      <c r="I30" s="12">
        <f t="shared" si="11"/>
        <v>0</v>
      </c>
      <c r="J30" s="11">
        <v>0.0</v>
      </c>
      <c r="K30" s="12">
        <f t="shared" si="12"/>
        <v>0</v>
      </c>
      <c r="L30" s="11">
        <v>0.2</v>
      </c>
      <c r="M30" s="12">
        <f t="shared" si="13"/>
        <v>1.602</v>
      </c>
      <c r="N30" s="11">
        <v>0.0</v>
      </c>
      <c r="O30" s="12">
        <f t="shared" si="14"/>
        <v>0</v>
      </c>
      <c r="P30" s="11">
        <v>0.0</v>
      </c>
      <c r="Q30" s="12">
        <f t="shared" si="15"/>
        <v>0</v>
      </c>
      <c r="R30" s="13">
        <f t="shared" si="16"/>
        <v>1</v>
      </c>
    </row>
    <row r="32">
      <c r="B32" s="7" t="s">
        <v>67</v>
      </c>
    </row>
    <row r="33">
      <c r="B33" s="1" t="s">
        <v>74</v>
      </c>
    </row>
    <row r="34">
      <c r="B34" s="1" t="s">
        <v>75</v>
      </c>
    </row>
    <row r="35">
      <c r="B35" s="1" t="s">
        <v>76</v>
      </c>
    </row>
    <row r="36">
      <c r="B36" s="1" t="s">
        <v>77</v>
      </c>
    </row>
    <row r="37">
      <c r="B37" s="1" t="s">
        <v>78</v>
      </c>
    </row>
    <row r="38">
      <c r="B38" s="1" t="s">
        <v>79</v>
      </c>
    </row>
  </sheetData>
  <drawing r:id="rId1"/>
</worksheet>
</file>