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 (4-10-25)" sheetId="212" r:id="rId174"/>
    <sheet name="Standings" sheetId="4" r:id="rId175"/>
    <sheet name="Anaheim_Ducks" sheetId="5" r:id="rId176"/>
    <sheet name="Boston_Bruins" sheetId="7" r:id="rId177"/>
    <sheet name="Buffalo_Sabres" sheetId="8" r:id="rId178"/>
    <sheet name="Calgary_Flames" sheetId="9" r:id="rId179"/>
    <sheet name="Carolina_Hurricanes" sheetId="10" r:id="rId180"/>
    <sheet name="Chicago_Blackhawks" sheetId="11" r:id="rId181"/>
    <sheet name="Colorado_Avalanche" sheetId="12" r:id="rId182"/>
    <sheet name="Columbus_Blue_Jackets" sheetId="13" r:id="rId183"/>
    <sheet name="Dallas_Stars" sheetId="14" r:id="rId184"/>
    <sheet name="Detroit_Red_Wings" sheetId="15" r:id="rId185"/>
    <sheet name="Edmonton_Oilers" sheetId="16" r:id="rId186"/>
    <sheet name="Florida_Panthers" sheetId="17" r:id="rId187"/>
    <sheet name="Los_Angeles_Kings" sheetId="18" r:id="rId188"/>
    <sheet name="Minnesota_Wild" sheetId="19" r:id="rId189"/>
    <sheet name="Montreal_Canadiens" sheetId="20" r:id="rId190"/>
    <sheet name="Sheet1" sheetId="140" r:id="rId191"/>
    <sheet name="Nashville_Predators" sheetId="21" r:id="rId192"/>
    <sheet name="New_Jersey_Devils" sheetId="22" r:id="rId193"/>
    <sheet name="New_York_Islanders" sheetId="23" r:id="rId194"/>
    <sheet name="New_York_Rangers" sheetId="24" r:id="rId195"/>
    <sheet name="Ottawa_Senators" sheetId="25" r:id="rId196"/>
    <sheet name="Philadelphia_Flyers" sheetId="26" r:id="rId197"/>
    <sheet name="Pittsburgh_Penguins" sheetId="27" r:id="rId198"/>
    <sheet name="San_Jose_Sharks" sheetId="28" r:id="rId199"/>
    <sheet name="Seattle_Kraken" sheetId="29" r:id="rId200"/>
    <sheet name="St_Louis_Blues" sheetId="30" r:id="rId201"/>
    <sheet name="Tampa_Bay_Lightning" sheetId="31" r:id="rId202"/>
    <sheet name="Toronto_Maple_Leafs" sheetId="32" r:id="rId203"/>
    <sheet name="Utah_Hockey_Club" sheetId="6" r:id="rId204"/>
    <sheet name="Vancouver_Canucks" sheetId="33" r:id="rId205"/>
    <sheet name="Vegas_Golden_Knights" sheetId="34" r:id="rId206"/>
    <sheet name="Washington_Capitals" sheetId="35" r:id="rId207"/>
    <sheet name="Winnipeg_Jets" sheetId="36" r:id="rId20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15" i="4" l="1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<sst xmlns="http://schemas.openxmlformats.org/spreadsheetml/2006/main" count="67773" uniqueCount="1958">
  <si>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</si>
  <si>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</si>
  <si>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</si>
  <si>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</si>
  <si>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</si>
  <si>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</si>
  <si>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</si>
  <si>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</si>
  <si>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</si>
  <si>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</si>
  <si>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</si>
  <si>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</si>
  <si>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</si>
  <si>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</si>
  <si>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</si>
  <si>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</si>
  <si>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</si>
  <si>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</si>
  <si>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</si>
  <si>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</si>
  <si>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</si>
  <si>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</si>
  <si>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</si>
  <si>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</si>
  <si>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</si>
  <si>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</si>
  <si>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</si>
  <si>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</si>
  <si>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</si>
  <si>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</si>
  <si>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</si>
  <si>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</si>
  <si>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</si>
  <si>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</si>
  <si>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</si>
  <si>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</si>
  <si>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</si>
  <si>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</si>
  <si>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</si>
  <si>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</si>
  <si>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</si>
  <si>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</si>
  <si>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</si>
  <si>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</si>
  <si>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</si>
  <si>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</si>
  <si>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</si>
  <si>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</si>
  <si>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</si>
  <si>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</si>
  <si>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</si>
  <si>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</si>
  <si>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</si>
  <si>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</si>
  <si>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</si>
  <si>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</si>
  <si>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</si>
  <si>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</si>
  <si>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</si>
  <si>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</si>
  <si>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</si>
  <si>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</si>
  <si>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</si>
  <si>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</si>
  <si>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</si>
  <si>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</si>
  <si>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</si>
  <si>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</si>
  <si>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</si>
  <si>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</si>
  <si>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</si>
  <si>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</si>
  <si>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</si>
  <si>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</si>
  <si>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</si>
  <si>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</si>
  <si>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</si>
  <si>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</si>
  <si>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</si>
  <si>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</si>
  <si>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</si>
  <si>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</si>
  <si>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</si>
  <si>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</si>
  <si>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</si>
  <si>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</si>
  <si>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</si>
  <si>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</si>
  <si>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</si>
  <si>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</si>
  <si>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</si>
  <si>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</si>
  <si>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</si>
  <si>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</si>
  <si>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</si>
  <si>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</si>
  <si>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</si>
  <si>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</si>
  <si>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</si>
  <si>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</si>
  <si>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</si>
  <si>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</si>
  <si>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</si>
  <si>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</si>
  <si>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</si>
  <si>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</si>
  <si>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</si>
  <si>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</si>
  <si>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</si>
  <si>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</si>
  <si>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</si>
  <si>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</si>
  <si>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</si>
  <si>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</si>
  <si>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</si>
  <si>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</si>
  <si>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</si>
  <si>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</si>
  <si>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</si>
  <si>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</si>
  <si>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</si>
  <si>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</si>
  <si>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</si>
  <si>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</si>
  <si>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</si>
  <si>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</si>
  <si>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</si>
  <si>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</si>
  <si>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</si>
  <si>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</si>
  <si>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</si>
  <si>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</si>
  <si>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</si>
  <si>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</si>
  <si>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</si>
  <si>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</si>
  <si>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</si>
  <si>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</si>
  <si>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</si>
  <si>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</si>
  <si>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</si>
  <si>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</si>
  <si>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</si>
  <si>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</si>
  <si>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</si>
  <si>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</si>
  <si>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</si>
  <si>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</si>
  <si>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</si>
  <si>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</si>
  <si>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</si>
  <si>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</si>
  <si>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</si>
  <si>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</si>
  <si>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</si>
  <si>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</si>
  <si>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</si>
  <si>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</si>
  <si>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</si>
  <si>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</si>
  <si>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</si>
  <si>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</si>
  <si>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</si>
  <si>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</si>
  <si>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</si>
  <si>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</si>
  <si>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</si>
  <si>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</si>
  <si>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</si>
  <si>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</si>
  <si>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</si>
  <si>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</si>
  <si>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</si>
  <si>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</si>
  <si>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</si>
  <si>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</si>
  <si>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</si>
  <si>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</si>
  <si>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</si>
  <si>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</si>
  <si>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</si>
  <si>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</si>
  <si>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</si>
  <si>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</si>
  <si>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</si>
  <si>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</si>
  <si>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</si>
  <si>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</si>
  <si>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</si>
  <si>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</si>
  <si>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</si>
  <si>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</si>
  <si>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</si>
  <si>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</si>
  <si>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</si>
  <si>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</si>
  <si>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</si>
  <si>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</si>
  <si>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</si>
  <si>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</si>
  <si>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</si>
  <si>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</si>
  <si>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</si>
  <si>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</si>
  <si>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</si>
  <si>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</si>
  <si>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</si>
  <si>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</si>
  <si>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</si>
  <si>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</si>
  <si>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</si>
  <si>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</si>
  <si>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</si>
  <si>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</si>
  <si>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</si>
  <si>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</si>
  <si>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</si>
  <si>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</si>
  <si>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</si>
  <si>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</si>
  <si>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</si>
  <si>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</si>
  <si>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</si>
  <si>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</si>
  <si>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</si>
  <si>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</si>
  <si>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</si>
  <si>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</si>
  <si>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</si>
  <si>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</si>
  <si>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</si>
  <si>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</si>
  <si>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</si>
  <si>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</si>
  <si>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</si>
  <si>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</si>
  <si>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</si>
  <si>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</si>
  <si>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</si>
  <si>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</si>
  <si>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</si>
  <si>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</si>
  <si>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</si>
  <si>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</si>
  <si>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</si>
  <si>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</si>
  <si>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</si>
  <si>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</si>
  <si>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</si>
  <si>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</si>
  <si>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</si>
  <si>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</si>
  <si>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</si>
  <si>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</si>
  <si>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</si>
  <si>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</si>
  <si>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</si>
  <si>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</si>
  <si>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</si>
  <si>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</si>
  <si>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</si>
  <si>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</si>
  <si>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</si>
  <si>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</si>
  <si>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</si>
  <si>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</si>
  <si>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</si>
  <si>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</si>
  <si>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</si>
  <si>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</si>
  <si>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</si>
  <si>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</si>
  <si>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</si>
  <si>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</si>
  <si>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</si>
  <si>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</si>
  <si>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</si>
  <si>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</si>
  <si>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</si>
  <si>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</si>
  <si>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</si>
  <si>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</si>
  <si>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</si>
  <si>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</si>
  <si>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</si>
  <si>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</si>
  <si>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</si>
  <si>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</si>
  <si>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</si>
  <si>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</si>
  <si>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</si>
  <si>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</si>
  <si>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</si>
  <si>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</si>
  <si>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</si>
  <si>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</si>
  <si>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</si>
  <si>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</si>
  <si>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</si>
  <si>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</si>
  <si>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</si>
  <si>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</si>
  <si>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</si>
  <si>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</si>
  <si>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</si>
  <si>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</si>
  <si>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</si>
  <si>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</si>
  <si>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</si>
  <si>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</si>
  <si>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</si>
  <si>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</si>
  <si>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</si>
  <si>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</si>
  <si>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</si>
  <si>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</si>
  <si>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</si>
  <si>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</si>
  <si>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</si>
  <si>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</si>
  <si>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</si>
  <si>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</si>
  <si>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</si>
  <si>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</si>
  <si>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</si>
  <si>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</si>
  <si>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</si>
  <si>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</si>
  <si>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</si>
  <si>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</si>
  <si>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</si>
  <si>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</si>
  <si>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</si>
  <si>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</si>
  <si>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</si>
  <si>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</si>
  <si>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</si>
  <si>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</si>
  <si>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</si>
  <si>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</si>
  <si>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</si>
  <si>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</si>
  <si>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</si>
  <si>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</si>
  <si>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</si>
  <si>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</si>
  <si>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</si>
  <si>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</si>
  <si>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</si>
  <si>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</si>
  <si>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</si>
  <si>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</si>
  <si>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</si>
  <si>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</si>
  <si>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</si>
  <si>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</si>
  <si>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</si>
  <si>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</si>
  <si>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</si>
  <si>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</si>
  <si>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</si>
  <si>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</si>
  <si>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</si>
  <si>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</si>
  <si>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</si>
  <si>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</si>
  <si>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</si>
  <si>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</si>
  <si>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</si>
  <si>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</si>
  <si>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</si>
  <si>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</si>
  <si>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</si>
  <si>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</si>
  <si>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</si>
  <si>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</si>
  <si>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</si>
  <si>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</si>
  <si>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</si>
  <si>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</si>
  <si>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</si>
  <si>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</si>
  <si>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</si>
  <si>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</si>
  <si>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</si>
  <si>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</si>
  <si>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</si>
  <si>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</si>
  <si>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</si>
  <si>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</si>
  <si>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</si>
  <si>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</si>
  <si>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</si>
  <si>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</si>
  <si>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</si>
  <si>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</si>
  <si>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</si>
  <si>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</si>
  <si>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</si>
  <si>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</si>
  <si>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</si>
  <si>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</si>
  <si>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</si>
  <si>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</si>
  <si>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</si>
  <si>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</si>
  <si>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</si>
  <si>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</si>
  <si>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</si>
  <si>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</si>
  <si>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</si>
  <si>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</si>
  <si>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</si>
  <si>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</si>
  <si>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</si>
  <si>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</si>
  <si>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</si>
  <si>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</si>
  <si>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</si>
  <si>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</si>
  <si>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</si>
  <si>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</si>
  <si>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</si>
  <si>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</si>
  <si>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</si>
  <si>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</si>
  <si>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</si>
  <si>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</si>
  <si>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</si>
  <si>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</si>
  <si>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</si>
  <si>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</si>
  <si>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</si>
  <si>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</si>
  <si>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</si>
  <si>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</si>
  <si>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</si>
  <si>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</si>
  <si>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</si>
  <si>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</si>
  <si>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</si>
  <si>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</si>
  <si>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</si>
  <si>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</si>
  <si>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</si>
  <si>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</si>
  <si>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</si>
  <si>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</si>
  <si>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</si>
  <si>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</si>
  <si>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</si>
  <si>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</si>
  <si>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</si>
  <si>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</si>
  <si>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</si>
  <si>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</si>
  <si>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</si>
  <si>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</si>
  <si>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</si>
  <si>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</si>
  <si>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</si>
  <si>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</si>
  <si>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</si>
  <si>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</si>
  <si>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</si>
  <si>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</si>
  <si>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</si>
  <si>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</si>
  <si>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</si>
  <si>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</si>
  <si>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</si>
  <si>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</si>
  <si>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</si>
  <si>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</si>
  <si>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</si>
  <si>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</si>
  <si>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</si>
  <si>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</si>
  <si>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</si>
  <si>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</si>
  <si>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</si>
  <si>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</si>
  <si>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</si>
  <si>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</si>
  <si>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</si>
  <si>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</si>
  <si>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</si>
  <si>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</si>
  <si>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</si>
  <si>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</si>
  <si>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</si>
  <si>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</si>
  <si>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</si>
  <si>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</si>
  <si>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</si>
  <si>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</si>
  <si>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</si>
  <si>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</si>
  <si>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</si>
  <si>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</si>
  <si>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</si>
  <si>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</si>
  <si>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</si>
  <si>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</si>
  <si>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</si>
  <si>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</si>
  <si>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</si>
  <si>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</si>
  <si>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</si>
  <si>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</si>
  <si>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</si>
  <si>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</si>
  <si>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</si>
  <si>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</si>
  <si>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</si>
  <si>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</si>
  <si>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</si>
  <si>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</si>
  <si>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</si>
  <si>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</si>
  <si>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</si>
  <si>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</si>
  <si>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</si>
  <si>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</si>
  <si>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</si>
  <si>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</si>
  <si>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</si>
  <si>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</si>
  <si>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</si>
  <si>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</si>
  <si>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</si>
  <si>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</si>
  <si>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</si>
  <si>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</si>
  <si>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</si>
  <si>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</si>
  <si>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</si>
  <si>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</si>
  <si>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</si>
  <si>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</si>
  <si>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</si>
  <si>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</si>
  <si>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</si>
  <si>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</si>
  <si>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</si>
  <si>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</si>
  <si>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</si>
  <si>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</si>
  <si>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</si>
  <si>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</si>
  <si>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</si>
  <si>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</si>
  <si>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</si>
  <si>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</si>
  <si>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</si>
  <si>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</si>
  <si>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</si>
  <si>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</si>
  <si>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</si>
  <si>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</si>
  <si>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</si>
  <si>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</si>
  <si>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</si>
  <si>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</si>
  <si>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</si>
  <si>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</si>
  <si>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</si>
  <si>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</si>
  <si>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</si>
  <si>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</si>
  <si>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</si>
  <si>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</si>
  <si>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</si>
  <si>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</si>
  <si>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</si>
  <si>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</si>
  <si>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</si>
  <si>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</si>
  <si>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</si>
  <si>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</si>
  <si>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</si>
  <si>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</si>
  <si>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</si>
  <si>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</si>
  <si>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</si>
  <si>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</si>
  <si>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</si>
  <si>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</si>
  <si>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</si>
  <si>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</si>
  <si>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</si>
  <si>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</si>
  <si>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</si>
  <si>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</si>
  <si>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</si>
  <si>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</si>
  <si>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</si>
  <si>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</si>
  <si>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</si>
  <si>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</si>
  <si>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</si>
  <si>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</si>
  <si>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</si>
  <si>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</si>
  <si>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</si>
  <si>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</si>
  <si>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</si>
  <si>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</si>
  <si>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</si>
  <si>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</si>
  <si>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</si>
  <si>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</si>
  <si>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</si>
  <si>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</si>
  <si>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</si>
  <si>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</si>
  <si>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</si>
  <si>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</si>
  <si>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</si>
  <si>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</si>
  <si>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</si>
  <si>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</si>
  <si>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</si>
  <si>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</si>
  <si>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</si>
  <si>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</si>
  <si>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</si>
  <si>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</si>
  <si>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</si>
  <si>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</si>
  <si>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</si>
  <si>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</si>
  <si>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</si>
  <si>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</si>
  <si>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</si>
  <si>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</si>
  <si>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</si>
  <si>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</si>
  <si>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</si>
  <si>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</si>
  <si>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</si>
  <si>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</si>
  <si>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</si>
  <si>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</si>
  <si>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</si>
  <si>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</si>
  <si>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</si>
  <si>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</si>
  <si>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</si>
  <si>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</si>
  <si>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</si>
  <si>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</si>
  <si>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</si>
  <si>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</si>
  <si>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</si>
  <si>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</si>
  <si>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</si>
  <si>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</si>
  <si>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</si>
  <si>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</si>
  <si>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</si>
  <si>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</si>
  <si>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</si>
  <si>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</si>
  <si>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</si>
  <si>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</si>
  <si>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</si>
  <si>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</si>
  <si>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</si>
  <si>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</si>
  <si>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</si>
  <si>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</si>
  <si>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</si>
  <si>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</si>
  <si>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</si>
  <si>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</si>
  <si>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</si>
  <si>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</si>
  <si>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</si>
  <si>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</si>
  <si>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</si>
  <si>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</si>
  <si>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</si>
  <si>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</si>
  <si>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</si>
  <si>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</si>
  <si>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</si>
  <si>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</si>
  <si>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</si>
  <si>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</si>
  <si>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</si>
  <si>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</si>
  <si>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</si>
  <si>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</si>
  <si>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</si>
  <si>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</si>
  <si>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</si>
  <si>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</si>
  <si>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</si>
  <si>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</si>
  <si>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</si>
  <si>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</si>
  <si>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</si>
  <si>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</si>
  <si>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</si>
  <si>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</si>
  <si>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</si>
  <si>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</si>
  <si>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</si>
  <si>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</si>
  <si>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</si>
  <si>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</si>
  <si>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</si>
  <si>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</si>
  <si>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</si>
  <si>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</si>
  <si>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</si>
  <si>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</si>
  <si>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</si>
  <si>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</si>
  <si>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</si>
  <si>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</si>
  <si>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</si>
  <si>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</si>
  <si>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</si>
  <si>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</si>
  <si>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</si>
  <si>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</si>
  <si>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</si>
  <si>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</si>
  <si>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</si>
  <si>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</si>
  <si>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</si>
  <si>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</si>
  <si>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</si>
  <si>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</si>
  <si>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</si>
  <si>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</si>
  <si>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</si>
  <si>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</si>
  <si>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</si>
  <si>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</si>
  <si>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</si>
  <si>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</si>
  <si>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</si>
  <si>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</si>
  <si>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</si>
  <si>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</si>
  <si>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</si>
  <si>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</si>
  <si>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</si>
  <si>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</si>
  <si>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</si>
  <si>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</si>
  <si>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</si>
  <si>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</si>
  <si>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</si>
  <si>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</si>
  <si>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</si>
  <si>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</si>
  <si>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</si>
  <si>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</si>
  <si>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</si>
  <si>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</si>
  <si>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</si>
  <si>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</si>
  <si>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</si>
  <si>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</si>
  <si>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</si>
  <si>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</si>
  <si>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</si>
  <si>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</si>
  <si>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</si>
  <si>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</si>
  <si>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</si>
  <si>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</si>
  <si>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</si>
  <si>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</si>
  <si>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</si>
  <si>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</si>
  <si>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</si>
  <si>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</si>
  <si>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</si>
  <si>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</si>
  <si>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</si>
  <si>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</si>
  <si>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</si>
  <si>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</si>
  <si>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</si>
  <si>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</si>
  <si>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</si>
  <si>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</si>
  <si>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</si>
  <si>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</si>
  <si>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</si>
  <si>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</si>
  <si>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</si>
  <si>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</si>
  <si>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</si>
  <si>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</si>
  <si>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</si>
  <si>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</si>
  <si>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</si>
  <si>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</si>
  <si>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</si>
  <si>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</si>
  <si>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</si>
  <si>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</si>
  <si>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</si>
  <si>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</si>
  <si>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</si>
  <si>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</si>
  <si>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</si>
  <si>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</si>
  <si>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</si>
  <si>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</si>
  <si>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</si>
  <si>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</si>
  <si>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</si>
  <si>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</si>
  <si>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</si>
  <si>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</si>
  <si>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</si>
  <si>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</si>
  <si>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</si>
  <si>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</si>
  <si>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</si>
  <si>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</si>
  <si>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</si>
  <si>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</si>
  <si>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</si>
  <si>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</si>
  <si>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</si>
  <si>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</si>
  <si>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</si>
  <si>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</si>
  <si>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</si>
  <si>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</si>
  <si>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</si>
  <si>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</si>
  <si>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</si>
  <si>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</si>
  <si>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</si>
  <si>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</si>
  <si>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</si>
  <si>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</si>
  <si>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</si>
  <si>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</si>
  <si>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</si>
  <si>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</si>
  <si>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</si>
  <si>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</si>
  <si>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</si>
  <si>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</si>
  <si>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</si>
  <si>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</si>
  <si>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</si>
  <si>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</si>
  <si>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</si>
  <si>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</si>
  <si>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</si>
  <si>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</si>
  <si>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</si>
  <si>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</si>
  <si>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</si>
  <si>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</si>
  <si>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</si>
  <si>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</si>
  <si>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</si>
  <si>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</si>
  <si>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</si>
  <si>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</si>
  <si>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</si>
  <si>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</si>
  <si>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</si>
  <si>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</si>
  <si>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</si>
  <si>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</si>
  <si>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</si>
  <si>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</si>
  <si>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</si>
  <si>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</si>
  <si>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</si>
  <si>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</si>
  <si>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</si>
  <si>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</si>
  <si>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</si>
  <si>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</si>
  <si>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</si>
  <si>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</si>
  <si>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</si>
  <si>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</si>
  <si>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</si>
  <si>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</si>
  <si>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</si>
  <si>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</si>
  <si>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</si>
  <si>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</si>
  <si>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</si>
  <si>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</si>
  <si>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</si>
  <si>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</si>
  <si>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</si>
  <si>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</si>
  <si>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</si>
  <si>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</si>
  <si>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</si>
  <si>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</si>
  <si>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</si>
  <si>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</si>
  <si>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</si>
  <si>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</si>
  <si>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</si>
  <si>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</si>
  <si>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</si>
  <si>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</si>
  <si>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</si>
  <si>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</si>
  <si>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</si>
  <si>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</si>
  <si>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</si>
  <si>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</si>
  <si>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</si>
  <si>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</si>
  <si>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</si>
  <si>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</si>
  <si>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</si>
  <si>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</si>
  <si>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</si>
  <si>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</si>
  <si>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</si>
  <si>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</si>
  <si>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</si>
  <si>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</si>
  <si>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</si>
  <si>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</si>
  <si>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</si>
  <si>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</si>
  <si>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</si>
  <si>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</si>
  <si>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</si>
  <si>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</si>
  <si>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</si>
  <si>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</si>
  <si>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</si>
  <si>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</si>
  <si>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</si>
  <si>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</si>
  <si>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</si>
  <si>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</si>
  <si>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</si>
  <si>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</si>
  <si>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</si>
  <si>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</si>
  <si>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</si>
  <si>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</si>
  <si>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</si>
  <si>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</si>
  <si>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</si>
  <si>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</si>
  <si>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</si>
  <si>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</si>
  <si>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</si>
  <si>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</si>
  <si>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</si>
  <si>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</si>
  <si>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</si>
  <si>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</si>
  <si>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</si>
  <si>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</si>
  <si>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</si>
  <si>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</si>
  <si>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</si>
  <si>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</si>
  <si>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</si>
  <si>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</si>
  <si>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</si>
  <si>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</si>
  <si>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</si>
  <si>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</si>
  <si>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</si>
  <si>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</si>
  <si>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</si>
  <si>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</si>
  <si>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</si>
  <si>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</si>
  <si>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</si>
  <si>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</si>
  <si>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</si>
  <si>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</si>
  <si>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</si>
  <si>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</si>
  <si>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</si>
  <si>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</si>
  <si>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</si>
  <si>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</si>
  <si>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</si>
  <si>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</si>
  <si>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</si>
  <si>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</si>
  <si>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</si>
  <si>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</si>
  <si>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</si>
  <si>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</si>
  <si>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</si>
  <si>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</si>
  <si>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</si>
  <si>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</si>
  <si>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</si>
  <si>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</si>
  <si>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</si>
  <si>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</si>
  <si>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</si>
  <si>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</si>
  <si>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</si>
  <si>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</si>
  <si>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</si>
  <si>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</si>
  <si>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</si>
  <si>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</si>
  <si>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</si>
  <si>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</si>
  <si>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</si>
  <si>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</si>
  <si>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</si>
  <si>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</si>
  <si>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</si>
  <si>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</si>
  <si>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</si>
  <si>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</si>
  <si>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</si>
  <si>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</si>
  <si>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</si>
  <si>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</si>
  <si>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</si>
  <si>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</si>
  <si>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</si>
  <si>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</si>
  <si>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</si>
  <si>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</si>
  <si>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</si>
  <si>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</si>
  <si>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</si>
  <si>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</si>
  <si>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</si>
  <si>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</si>
  <si>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</si>
  <si>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</si>
  <si>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</si>
  <si>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</si>
  <si>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</si>
  <si>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</si>
  <si>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</si>
  <si>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</si>
  <si>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</si>
  <si>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</si>
  <si>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</si>
  <si>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</si>
  <si>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</si>
  <si>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</si>
  <si>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</si>
  <si>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</si>
  <si>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</si>
  <si>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</si>
  <si>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</si>
  <si>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</si>
  <si>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</si>
  <si>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</si>
  <si>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</si>
  <si>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</si>
  <si>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</si>
  <si>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</si>
  <si>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</si>
  <si>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</si>
  <si>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</si>
  <si>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</si>
  <si>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</si>
  <si>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</si>
  <si>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</si>
  <si>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</si>
  <si>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</si>
  <si>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</si>
  <si>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</si>
  <si>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</si>
  <si>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</si>
  <si>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</si>
  <si>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</si>
  <si>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</si>
  <si>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</si>
  <si>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</si>
  <si>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</si>
  <si>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</si>
  <si>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</si>
  <si>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</si>
  <si>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</si>
  <si>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</si>
  <si>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</si>
  <si>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</si>
  <si>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</si>
  <si>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</si>
  <si>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</si>
  <si>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</si>
  <si>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</si>
  <si>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</si>
  <si>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</si>
  <si>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</si>
  <si>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</si>
  <si>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</si>
  <si>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</si>
  <si>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</si>
  <si>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</si>
  <si>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</si>
  <si>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</si>
  <si>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</si>
  <si>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</si>
  <si>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</si>
  <si>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</si>
  <si>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</si>
  <si>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</si>
  <si>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</si>
  <si>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</si>
  <si>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</si>
  <si>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</si>
  <si>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</si>
  <si>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</si>
  <si>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</si>
  <si>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</si>
  <si>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</si>
  <si>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</si>
  <si>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</si>
  <si>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</si>
  <si>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</si>
  <si>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</si>
  <si>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</si>
  <si>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</si>
  <si>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</si>
  <si>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</si>
  <si>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</si>
  <si>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</si>
  <si>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</si>
  <si>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</si>
  <si>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</si>
  <si>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</si>
  <si>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</si>
  <si>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</si>
  <si>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</si>
  <si>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</si>
  <si>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</si>
  <si>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</si>
  <si>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</si>
  <si>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</si>
  <si>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</si>
  <si>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</si>
  <si>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</si>
  <si>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</si>
  <si>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</si>
  <si>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</si>
  <si>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</si>
  <si>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</si>
  <si>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</si>
  <si>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</si>
  <si>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</si>
  <si>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</si>
  <si>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</si>
  <si>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</si>
  <si>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</si>
  <si>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</si>
  <si>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</si>
  <si>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</si>
  <si>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</si>
  <si>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</si>
  <si>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</si>
  <si>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</si>
  <si>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</si>
  <si>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</si>
  <si>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</si>
  <si>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</si>
  <si>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</si>
  <si>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</si>
  <si>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</si>
  <si>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</si>
  <si>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</si>
  <si>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</si>
  <si>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</si>
  <si>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</si>
  <si>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</si>
  <si>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</si>
  <si>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</si>
  <si>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</si>
  <si>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</si>
  <si>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</si>
  <si>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</si>
  <si>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</si>
  <si>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</si>
  <si>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</si>
  <si>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</si>
  <si>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</si>
  <si>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</si>
  <si>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</si>
  <si>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</si>
  <si>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</si>
  <si>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</si>
  <si>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</si>
  <si>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</si>
  <si>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</si>
  <si>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</si>
  <si>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</si>
  <si>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</si>
  <si>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</si>
  <si>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</si>
  <si>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</si>
  <si>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</si>
  <si>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</si>
  <si>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</si>
  <si>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</si>
  <si>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</si>
  <si>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</si>
  <si>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</si>
  <si>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</si>
  <si>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</si>
  <si>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</si>
  <si>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</si>
  <si>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</si>
  <si>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</si>
  <si>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</si>
  <si>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</si>
  <si>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</si>
  <si>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</si>
  <si>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</si>
  <si>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</si>
  <si>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</si>
  <si>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</si>
  <si>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</si>
  <si>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</si>
  <si>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</si>
  <si>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</si>
  <si>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</si>
  <si>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</si>
  <si>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</si>
  <si>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</si>
  <si>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</si>
  <si>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</si>
  <si>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</si>
  <si>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</si>
  <si>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</si>
  <si>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</si>
  <si>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</si>
  <si>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</si>
  <si>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</si>
  <si>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</si>
  <si>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</si>
  <si>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</si>
  <si>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</si>
  <si>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</si>
  <si>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</si>
  <si>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</si>
  <si>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</si>
  <si>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</si>
  <si>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</si>
  <si>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</si>
  <si>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</si>
  <si>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</si>
  <si>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</si>
  <si>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</si>
  <si>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</si>
  <si>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</si>
  <si>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</si>
  <si>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</si>
  <si>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</si>
  <si>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</si>
  <si>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</si>
  <si>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</si>
  <si>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</si>
  <si>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</si>
  <si>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</si>
  <si>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</si>
  <si>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</si>
  <si>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</si>
  <si>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</si>
  <si>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</si>
  <si>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</si>
  <si>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</si>
  <si>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</si>
  <si>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</si>
  <si>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</si>
  <si>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</si>
  <si>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</si>
  <si>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</si>
  <si>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</si>
  <si>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</si>
  <si>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</si>
  <si>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</si>
  <si>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</si>
  <si>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</si>
  <si>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</si>
  <si>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</si>
  <si>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</si>
  <si>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</si>
  <si>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</si>
  <si>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</si>
  <si>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</si>
  <si>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</si>
  <si>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</si>
  <si>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</si>
  <si>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</si>
  <si>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</si>
  <si>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</si>
  <si>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</si>
  <si>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</si>
  <si>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</si>
  <si>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</si>
  <si>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</si>
  <si>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</si>
  <si>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</si>
  <si>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</si>
  <si>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</si>
  <si>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</si>
  <si>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</si>
  <si>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</si>
  <si>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</si>
  <si>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</si>
  <si>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</si>
  <si>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</si>
  <si>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</si>
  <si>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</si>
  <si>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</si>
  <si>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</si>
  <si>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</si>
  <si>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</si>
  <si>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</si>
  <si>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</si>
  <si>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</si>
  <si>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</si>
  <si>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</si>
  <si>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</si>
  <si>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</si>
  <si>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</si>
  <si>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</si>
  <si>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</si>
  <si>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</si>
  <si>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</si>
  <si>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</si>
  <si>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</si>
  <si>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</si>
  <si>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</si>
  <si>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</si>
  <si>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</si>
  <si>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</si>
  <si>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</si>
  <si>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</si>
  <si>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</si>
  <si>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</si>
  <si>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</si>
  <si>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</si>
  <si>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</si>
  <si>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</si>
  <si>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</si>
  <si>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</si>
  <si>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</si>
  <si>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</si>
  <si>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</si>
  <si>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</si>
  <si>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</si>
  <si>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</si>
  <si>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</si>
  <si>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</si>
  <si>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</si>
  <si>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</si>
  <si>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</si>
  <si>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</si>
  <si>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</si>
  <si>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</si>
  <si>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</si>
  <si>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</si>
  <si>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</si>
  <si>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</si>
  <si>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</si>
  <si>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</si>
  <si>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</si>
  <si>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</si>
  <si>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</si>
  <si>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</si>
  <si>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</si>
  <si>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</si>
  <si>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</si>
  <si>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</si>
  <si>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</si>
  <si>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</si>
  <si>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</si>
  <si>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</si>
  <si>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</si>
  <si>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</si>
  <si>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</si>
  <si>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</si>
  <si>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</si>
  <si>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</si>
  <si>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</si>
  <si>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</si>
  <si>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</si>
  <si>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</si>
  <si>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</si>
  <si>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</si>
  <si>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</si>
  <si>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</si>
  <si>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</si>
  <si>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</si>
  <si>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</si>
  <si>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</si>
  <si>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</si>
  <si>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</si>
  <si>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</si>
  <si>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</si>
  <si>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</si>
  <si>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</si>
  <si>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</si>
  <si>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</si>
  <si>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</si>
  <si>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</si>
  <si>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</si>
  <si>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</si>
  <si>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</si>
  <si>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</si>
  <si>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</si>
  <si>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</si>
  <si>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</si>
  <si>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</si>
  <si>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</si>
  <si>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</si>
  <si>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</si>
  <si>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</si>
  <si>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</si>
  <si>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</si>
  <si>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</si>
  <si>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</si>
  <si>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</si>
  <si>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</si>
  <si>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</si>
  <si>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</si>
  <si>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</si>
  <si>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</si>
  <si>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</si>
  <si>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</si>
  <si>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</si>
  <si>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</si>
  <si>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</si>
  <si>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</si>
  <si>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</si>
  <si>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</si>
  <si>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</si>
  <si>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</si>
  <si>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</si>
  <si>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</si>
  <si>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</si>
  <si>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</si>
  <si>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</si>
  <si>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</si>
  <si>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</si>
  <si>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</si>
  <si>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</si>
  <si>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</si>
  <si>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</si>
  <si>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</si>
  <si>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</si>
  <si>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</si>
  <si>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</si>
  <si>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</si>
  <si>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</si>
  <si>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</si>
  <si>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</si>
  <si>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</si>
  <si>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</si>
  <si>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</si>
  <si>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</si>
  <si>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</si>
  <si>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</si>
  <si>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</si>
  <si>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</si>
  <si>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</si>
  <si>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</si>
  <si>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</si>
  <si>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</si>
  <si>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</si>
  <si>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</si>
  <si>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</si>
  <si>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</si>
  <si>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</si>
  <si>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</si>
  <si>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</si>
  <si>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</si>
  <si>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</si>
  <si>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</si>
  <si>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</si>
  <si>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</si>
  <si>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</si>
  <si>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</si>
  <si>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</si>
  <si>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</si>
  <si>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</si>
  <si>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</si>
  <si>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</si>
  <si>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</si>
  <si>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</si>
  <si>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</si>
  <si>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</si>
  <si>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</si>
  <si>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</si>
  <si>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</si>
  <si>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</si>
  <si>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</si>
  <si>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</si>
  <si>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</si>
  <si>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</si>
  <si>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</si>
  <si>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</si>
  <si>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</si>
  <si>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</si>
  <si>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</si>
  <si>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</si>
  <si>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</si>
  <si>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</si>
  <si>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</si>
  <si>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</si>
  <si>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</si>
  <si>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</si>
  <si>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</si>
  <si>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</si>
  <si>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</si>
  <si>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</si>
  <si>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</si>
  <si>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</si>
  <si>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</si>
  <si>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</si>
  <si>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</si>
  <si>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</si>
  <si>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</si>
  <si>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</si>
  <si>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</si>
  <si>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</si>
  <si>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</si>
  <si>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</si>
  <si>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</si>
  <si>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</si>
  <si>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</si>
  <si>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</si>
  <si>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</si>
  <si>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</si>
  <si>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</si>
  <si>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</si>
  <si>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</si>
  <si>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</si>
  <si>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</si>
  <si>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</si>
  <si>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</si>
  <si>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</si>
  <si>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</si>
  <si>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</si>
  <si>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</si>
  <si>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</si>
  <si>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</si>
  <si>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</si>
  <si>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</si>
  <si>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</si>
  <si>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</si>
  <si>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</si>
  <si>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</si>
  <si>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</si>
  <si>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</si>
  <si>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</si>
  <si>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</si>
  <si>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</si>
  <si>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</si>
  <si>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</si>
  <si>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</si>
  <si>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</si>
  <si>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</si>
  <si>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</si>
  <si>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</si>
  <si>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</si>
  <si>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</si>
  <si>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</si>
  <si>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</si>
  <si>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</si>
  <si>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</si>
  <si>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</si>
  <si>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</si>
  <si>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</si>
  <si>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</si>
  <si>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</si>
  <si>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</si>
  <si>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</si>
  <si>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</si>
  <si>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</si>
  <si>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</si>
  <si>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</si>
  <si>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</si>
  <si>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</si>
  <si>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</si>
  <si>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</si>
  <si>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</si>
  <si>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</si>
  <si>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</si>
  <si>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</si>
  <si>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</si>
  <si>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</si>
  <si>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</si>
  <si>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</si>
  <si>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</si>
  <si>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</si>
  <si>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</si>
  <si>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</si>
  <si>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</si>
  <si>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</si>
  <si>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</si>
  <si>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</si>
  <si>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</si>
  <si>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</si>
  <si>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</si>
  <si>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</si>
  <si>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</si>
  <si>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</si>
  <si>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</si>
  <si>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</si>
  <si>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</si>
  <si>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</si>
  <si>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</si>
  <si>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</si>
  <si>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</si>
  <si>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</si>
  <si>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</si>
  <si>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</si>
  <si>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</si>
  <si>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</si>
  <si>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</si>
  <si>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</si>
  <si>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</si>
  <si>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</si>
  <si>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</si>
  <si>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</si>
  <si>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</si>
  <si>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</si>
  <si>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</si>
  <si>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</si>
  <si>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</si>
  <si>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</si>
  <si>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</si>
  <si>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</si>
  <si>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</si>
  <si>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</si>
  <si>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</si>
  <si>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</si>
  <si>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</si>
  <si>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</si>
  <si>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</si>
  <si>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</si>
  <si>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</si>
  <si>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</si>
  <si>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</si>
  <si>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</si>
  <si>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</si>
  <si>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</si>
  <si>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</si>
  <si>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</si>
  <si>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</si>
  <si>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</si>
  <si>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</si>
  <si>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</si>
  <si>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</si>
  <si>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</si>
  <si>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</si>
  <si>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</si>
  <si>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</si>
  <si>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</si>
  <si>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</si>
  <si>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</si>
  <si>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</si>
  <si>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</si>
  <si>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</si>
  <si>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</si>
  <si>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</si>
  <si>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</si>
  <si>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</si>
  <si>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</si>
  <si>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</si>
  <si>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</si>
  <si>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</si>
  <si>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</si>
  <si>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</si>
  <si>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</si>
  <si>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</si>
  <si>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</si>
  <si>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</si>
  <si>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</si>
  <si>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</si>
  <si>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</si>
  <si>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</si>
  <si>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</si>
  <si>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</si>
  <si>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</si>
  <si>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</si>
  <si>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</si>
  <si>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</si>
  <si>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</si>
  <si>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</si>
  <si>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</si>
  <si>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</si>
  <si>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</si>
  <si>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</si>
  <si>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</si>
  <si>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</si>
  <si>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</si>
  <si>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</si>
  <si>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</si>
  <si>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</si>
  <si>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</si>
  <si>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</si>
  <si>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</si>
  <si>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</si>
  <si>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</si>
  <si>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</si>
  <si>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</si>
  <si>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</si>
  <si>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</si>
  <si>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</si>
  <si>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</si>
  <si>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</si>
  <si>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</si>
  <si>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</si>
  <si>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</si>
  <si>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</si>
  <si>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</si>
  <si>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</si>
  <si>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</si>
  <si>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</si>
  <si>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</si>
  <si>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</si>
  <si>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</si>
  <si>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</si>
  <si>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</si>
  <si>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</si>
  <si>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</si>
  <si>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</si>
  <si>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</si>
  <si>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</si>
  <si>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</si>
  <si>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</si>
  <si>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</si>
  <si>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</si>
  <si>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</si>
  <si>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</si>
  <si>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</si>
  <si>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</si>
  <si>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</si>
  <si>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</si>
  <si>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</si>
  <si>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</si>
  <si>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</si>
  <si>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</si>
  <si>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</si>
  <si>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</si>
  <si>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</si>
  <si>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</si>
  <si>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</si>
  <si>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</si>
  <si>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</si>
  <si>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</si>
  <si>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</si>
  <si>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</si>
  <si>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</si>
  <si>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</si>
  <si>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</si>
  <si>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</si>
  <si>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</si>
  <si>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</si>
  <si>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</si>
  <si>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</si>
  <si>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</si>
  <si>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</si>
  <si>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</si>
  <si>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</si>
  <si>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</si>
  <si>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</si>
  <si>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</si>
  <si>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</si>
  <si>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</si>
  <si>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</si>
  <si>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</si>
  <si>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</si>
  <si>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</si>
  <si>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</si>
  <si>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</si>
  <si>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</si>
  <si>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</si>
  <si>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</si>
  <si>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</si>
  <si>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</si>
  <si>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</si>
  <si>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</si>
  <si>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</si>
  <si>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</si>
  <si>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</si>
  <si>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</si>
  <si>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</si>
  <si>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</si>
  <si>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</si>
  <si>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</si>
  <si>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</si>
  <si>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</si>
  <si>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</si>
  <si>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</si>
  <si>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</si>
  <si>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</si>
  <si>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</si>
  <si>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</si>
  <si>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</si>
  <si>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</si>
  <si>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</si>
  <si>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</si>
  <si>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</si>
  <si>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</si>
  <si>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</si>
  <si>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</si>
  <si>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</si>
  <si>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</si>
  <si>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</si>
  <si>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</si>
  <si>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</si>
  <si>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</si>
  <si>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</si>
  <si>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</si>
  <si>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</si>
  <si>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</si>
  <si>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</si>
  <si>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</si>
  <si>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</si>
  <si>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</si>
  <si>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</si>
  <si>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</si>
  <si>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</si>
  <si>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</si>
  <si>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</si>
  <si>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</si>
  <si>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</si>
  <si>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</si>
  <si>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</si>
  <si>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</si>
  <si>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</si>
  <si>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</si>
  <si>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</si>
  <si>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</si>
  <si>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</si>
  <si>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</si>
  <si>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</si>
  <si>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</si>
  <si>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</si>
  <si>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</si>
  <si>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</si>
  <si>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</si>
  <si>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</si>
  <si>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</si>
  <si>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</si>
  <si>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</si>
  <si>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</si>
  <si>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</si>
  <si>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</si>
  <si>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</si>
  <si>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</si>
  <si>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</si>
  <si>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</si>
  <si>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</si>
  <si>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</si>
  <si>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</si>
  <si>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</si>
  <si>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</si>
  <si>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</si>
  <si>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</si>
  <si>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</si>
  <si>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</si>
  <si>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</si>
  <si>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</si>
  <si>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</si>
  <si>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</si>
  <si>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</si>
  <si>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</si>
  <si>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</si>
  <si>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</si>
  <si>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</si>
  <si>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</si>
  <si>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</si>
  <si>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</si>
  <si>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</si>
  <si>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</si>
  <si>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</si>
  <si>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</si>
  <si>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</si>
  <si>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</si>
  <si>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</si>
  <si>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</si>
  <si>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</si>
  <si>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</si>
  <si>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</si>
  <si>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</si>
  <si>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</si>
  <si>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</si>
  <si>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</si>
  <si>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</si>
  <si>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</si>
  <si>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</si>
  <si>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</si>
  <si>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</si>
  <si>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</si>
  <si>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</si>
  <si>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</si>
  <si>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</si>
  <si>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</si>
  <si>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</si>
  <si>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</si>
  <si>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</si>
  <si>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</si>
  <si>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</si>
  <si>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</si>
  <si>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</si>
  <si>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</si>
  <si>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</si>
  <si>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</si>
  <si>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</si>
  <si>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</si>
  <si>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</si>
  <si>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</si>
  <si>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</si>
  <si>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</si>
  <si>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</si>
  <si>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</si>
  <si>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</si>
  <si>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</si>
  <si>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</si>
  <si>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</si>
  <si>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</si>
  <si>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</si>
  <si>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</si>
  <si>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</si>
  <si>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</si>
  <si>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</si>
  <si>
    <t>25-14-7</t>
  </si>
  <si>
    <t>23-13-3</t>
  </si>
  <si>
    <t>29-16-1</t>
  </si>
  <si>
    <t>18-19-3</t>
  </si>
  <si>
    <t>22-21-3</t>
  </si>
  <si>
    <t>13-18-8</t>
  </si>
  <si>
    <t>21-17-2</t>
  </si>
  <si>
    <t>23-20-4</t>
  </si>
  <si>
    <t>28-16-4</t>
  </si>
  <si>
    <t>21-22-3</t>
  </si>
  <si>
    <t>17-15-8</t>
  </si>
  <si>
    <t>13-4-6</t>
  </si>
  <si>
    <t>24-12-3</t>
  </si>
  <si>
    <t>29-15-2</t>
  </si>
  <si>
    <t>8-21-9</t>
  </si>
  <si>
    <t>8-30-8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</si>
</sst>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12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calcChain" Target="calcChain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105</v>
      </c>
    </row>
    <row r="30" spans="1:1" ht="15">
      <c r="A30" s="3" t="s">
        <v>3</v>
      </c>
    </row>
    <row r="31" spans="1:1" ht="15.75" customHeight="1">
      <c r="A31" s="3" t="s">
        <v>2</v>
      </c>
    </row>
    <row r="32" spans="1:1" ht="15">
      <c r="A32" s="3" t="s">
        <v>1</v>
      </c>
    </row>
    <row r="33" spans="1:1" ht="15.75" thickBot="1">
      <c r="A33" s="2" t="s">
        <v>0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29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3"/>
  <sheetViews>
    <sheetView tabSelected="1" workbookViewId="0">
      <selection activeCell="B185" sqref="B185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5" t="s">
        <v>38</v>
      </c>
      <c r="B90" s="55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5" t="s">
        <v>37</v>
      </c>
      <c r="B123" s="55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5" t="s">
        <v>36</v>
      </c>
      <c r="B141" s="55"/>
    </row>
    <row r="142" spans="1:2" ht="16.5" hidden="1" outlineLevel="1" thickTop="1" thickBot="1">
      <c r="A142" s="16" t="s">
        <v>34</v>
      </c>
      <c r="B142" s="15" t="s">
        <v>32</v>
      </c>
    </row>
    <row r="143" spans="1:2" ht="15.75" hidden="1" outlineLevel="1" thickTop="1">
      <c r="A143" s="14">
        <v>45717</v>
      </c>
      <c r="B143" s="12" t="s">
        <v>32</v>
      </c>
    </row>
    <row r="144" spans="1:2" ht="15" hidden="1" outlineLevel="1">
      <c r="A144" s="13">
        <v>45718</v>
      </c>
      <c r="B144" s="48" t="s">
        <v>32</v>
      </c>
    </row>
    <row r="145" spans="1:2" ht="15" hidden="1" outlineLevel="1">
      <c r="A145" s="13">
        <v>45719</v>
      </c>
      <c r="B145" s="48" t="s">
        <v>32</v>
      </c>
    </row>
    <row r="146" spans="1:2" ht="15" hidden="1" outlineLevel="1">
      <c r="A146" s="13">
        <v>45720</v>
      </c>
      <c r="B146" s="48" t="s">
        <v>32</v>
      </c>
    </row>
    <row r="147" spans="1:2" ht="15" hidden="1" outlineLevel="1">
      <c r="A147" s="13">
        <v>45721</v>
      </c>
      <c r="B147" s="48" t="s">
        <v>32</v>
      </c>
    </row>
    <row r="148" spans="1:2" ht="15" hidden="1" outlineLevel="1">
      <c r="A148" s="13">
        <v>45722</v>
      </c>
      <c r="B148" s="48" t="s">
        <v>32</v>
      </c>
    </row>
    <row r="149" spans="1:2" ht="15" hidden="1" outlineLevel="1">
      <c r="A149" s="13">
        <v>45723</v>
      </c>
      <c r="B149" s="12" t="s">
        <v>32</v>
      </c>
    </row>
    <row r="150" spans="1:2" ht="15" hidden="1" outlineLevel="1">
      <c r="A150" s="13">
        <v>45724</v>
      </c>
      <c r="B150" s="12" t="s">
        <v>32</v>
      </c>
    </row>
    <row r="151" spans="1:2" ht="15" hidden="1" outlineLevel="1">
      <c r="A151" s="13">
        <v>45725</v>
      </c>
      <c r="B151" s="12" t="s">
        <v>32</v>
      </c>
    </row>
    <row r="152" spans="1:2" ht="15" hidden="1" outlineLevel="1">
      <c r="A152" s="13">
        <v>45726</v>
      </c>
      <c r="B152" s="48" t="s">
        <v>32</v>
      </c>
    </row>
    <row r="153" spans="1:2" ht="15" hidden="1" outlineLevel="1">
      <c r="A153" s="13">
        <v>45727</v>
      </c>
      <c r="B153" s="49" t="s">
        <v>32</v>
      </c>
    </row>
    <row r="154" spans="1:2" ht="15" hidden="1" outlineLevel="1">
      <c r="A154" s="13">
        <v>45728</v>
      </c>
      <c r="B154" s="12" t="s">
        <v>32</v>
      </c>
    </row>
    <row r="155" spans="1:2" ht="15" hidden="1" outlineLevel="1">
      <c r="A155" s="13">
        <v>45729</v>
      </c>
      <c r="B155" s="12" t="s">
        <v>32</v>
      </c>
    </row>
    <row r="156" spans="1:2" ht="15" hidden="1" outlineLevel="1">
      <c r="A156" s="13">
        <v>45730</v>
      </c>
      <c r="B156" s="12" t="s">
        <v>32</v>
      </c>
    </row>
    <row r="157" spans="1:2" ht="15" hidden="1" outlineLevel="1">
      <c r="A157" s="13">
        <v>45731</v>
      </c>
      <c r="B157" s="12" t="s">
        <v>32</v>
      </c>
    </row>
    <row r="158" spans="1:2" ht="15" hidden="1" outlineLevel="1">
      <c r="A158" s="13">
        <v>45732</v>
      </c>
      <c r="B158" s="12" t="s">
        <v>32</v>
      </c>
    </row>
    <row r="159" spans="1:2" ht="15" hidden="1" outlineLevel="1">
      <c r="A159" s="13">
        <v>45733</v>
      </c>
      <c r="B159" s="12" t="s">
        <v>32</v>
      </c>
    </row>
    <row r="160" spans="1:2" ht="15" hidden="1" outlineLevel="1">
      <c r="A160" s="13">
        <v>45734</v>
      </c>
      <c r="B160" s="12" t="s">
        <v>32</v>
      </c>
    </row>
    <row r="161" spans="1:2" ht="15" hidden="1" outlineLevel="1">
      <c r="A161" s="13">
        <v>45735</v>
      </c>
      <c r="B161" s="12" t="s">
        <v>32</v>
      </c>
    </row>
    <row r="162" spans="1:2" ht="15" hidden="1" outlineLevel="1">
      <c r="A162" s="13">
        <v>45736</v>
      </c>
      <c r="B162" s="12" t="s">
        <v>32</v>
      </c>
    </row>
    <row r="163" spans="1:2" ht="15" hidden="1" outlineLevel="1">
      <c r="A163" s="13">
        <v>45737</v>
      </c>
      <c r="B163" s="12" t="s">
        <v>32</v>
      </c>
    </row>
    <row r="164" spans="1:2" ht="15" hidden="1" outlineLevel="1">
      <c r="A164" s="13">
        <v>45738</v>
      </c>
      <c r="B164" s="12" t="s">
        <v>32</v>
      </c>
    </row>
    <row r="165" spans="1:2" ht="15" hidden="1" outlineLevel="1">
      <c r="A165" s="13">
        <v>45739</v>
      </c>
      <c r="B165" s="12" t="s">
        <v>32</v>
      </c>
    </row>
    <row r="166" spans="1:2" ht="15" hidden="1" outlineLevel="1">
      <c r="A166" s="13">
        <v>45740</v>
      </c>
      <c r="B166" s="12" t="s">
        <v>32</v>
      </c>
    </row>
    <row r="167" spans="1:2" ht="15" hidden="1" outlineLevel="1">
      <c r="A167" s="13">
        <v>45741</v>
      </c>
      <c r="B167" s="12" t="s">
        <v>32</v>
      </c>
    </row>
    <row r="168" spans="1:2" ht="15" hidden="1" outlineLevel="1">
      <c r="A168" s="13">
        <v>45742</v>
      </c>
      <c r="B168" s="12" t="s">
        <v>32</v>
      </c>
    </row>
    <row r="169" spans="1:2" ht="15" hidden="1" outlineLevel="1">
      <c r="A169" s="13">
        <v>45743</v>
      </c>
      <c r="B169" s="12" t="s">
        <v>32</v>
      </c>
    </row>
    <row r="170" spans="1:2" ht="15" hidden="1" outlineLevel="1">
      <c r="A170" s="13">
        <v>45744</v>
      </c>
      <c r="B170" s="12" t="s">
        <v>32</v>
      </c>
    </row>
    <row r="171" spans="1:2" ht="15" hidden="1" outlineLevel="1">
      <c r="A171" s="13">
        <v>45745</v>
      </c>
      <c r="B171" s="12" t="s">
        <v>32</v>
      </c>
    </row>
    <row r="172" spans="1:2" ht="15" hidden="1" outlineLevel="1">
      <c r="A172" s="13">
        <v>45746</v>
      </c>
      <c r="B172" s="12" t="s">
        <v>32</v>
      </c>
    </row>
    <row r="173" spans="1:2" ht="15.75" hidden="1" outlineLevel="1" thickBot="1">
      <c r="A173" s="13">
        <v>45747</v>
      </c>
      <c r="B173" s="12" t="s">
        <v>32</v>
      </c>
    </row>
    <row r="174" spans="1:2" ht="19.5" collapsed="1" thickTop="1" thickBot="1">
      <c r="A174" s="55" t="s">
        <v>35</v>
      </c>
      <c r="B174" s="55"/>
    </row>
    <row r="175" spans="1:2" ht="16.5" outlineLevel="1" thickTop="1" thickBot="1">
      <c r="A175" s="16" t="s">
        <v>34</v>
      </c>
      <c r="B175" s="15" t="s">
        <v>32</v>
      </c>
    </row>
    <row r="176" spans="1:2" ht="15.75" outlineLevel="1" thickTop="1">
      <c r="A176" s="14">
        <v>45748</v>
      </c>
      <c r="B176" s="12" t="s">
        <v>32</v>
      </c>
    </row>
    <row r="177" spans="1:2" ht="15" outlineLevel="1">
      <c r="A177" s="13">
        <v>45749</v>
      </c>
      <c r="B177" s="12" t="s">
        <v>32</v>
      </c>
    </row>
    <row r="178" spans="1:2" ht="15" outlineLevel="1">
      <c r="A178" s="13">
        <v>45750</v>
      </c>
      <c r="B178" s="12" t="s">
        <v>32</v>
      </c>
    </row>
    <row r="179" spans="1:2" ht="15" outlineLevel="1">
      <c r="A179" s="13">
        <v>45751</v>
      </c>
      <c r="B179" s="12" t="s">
        <v>32</v>
      </c>
    </row>
    <row r="180" spans="1:2" ht="15" outlineLevel="1">
      <c r="A180" s="13">
        <v>45752</v>
      </c>
      <c r="B180" s="12" t="s">
        <v>32</v>
      </c>
    </row>
    <row r="181" spans="1:2" ht="15" outlineLevel="1">
      <c r="A181" s="13">
        <v>45753</v>
      </c>
      <c r="B181" s="12" t="s">
        <v>32</v>
      </c>
    </row>
    <row r="182" spans="1:2" ht="15" outlineLevel="1">
      <c r="A182" s="13">
        <v>45754</v>
      </c>
      <c r="B182" s="12" t="s">
        <v>32</v>
      </c>
    </row>
    <row r="183" spans="1:2" ht="15" outlineLevel="1">
      <c r="A183" s="13">
        <v>45755</v>
      </c>
      <c r="B183" s="54" t="s">
        <v>32</v>
      </c>
    </row>
    <row r="184" spans="1:2" ht="15" outlineLevel="1">
      <c r="A184" s="13">
        <v>45756</v>
      </c>
      <c r="B184" s="54" t="s">
        <v>32</v>
      </c>
    </row>
    <row r="185" spans="1:2" ht="15" outlineLevel="1">
      <c r="A185" s="13">
        <v>45757</v>
      </c>
      <c r="B185" s="12"/>
    </row>
    <row r="186" spans="1:2" ht="15" outlineLevel="1">
      <c r="A186" s="13">
        <v>45758</v>
      </c>
      <c r="B186" s="12"/>
    </row>
    <row r="187" spans="1:2" ht="15" outlineLevel="1">
      <c r="A187" s="13">
        <v>45759</v>
      </c>
      <c r="B187" s="12"/>
    </row>
    <row r="188" spans="1:2" ht="15" outlineLevel="1">
      <c r="A188" s="13">
        <v>45760</v>
      </c>
      <c r="B188" s="12"/>
    </row>
    <row r="189" spans="1:2" ht="15" outlineLevel="1">
      <c r="A189" s="13">
        <v>45761</v>
      </c>
      <c r="B189" s="12"/>
    </row>
    <row r="190" spans="1:2" ht="15" outlineLevel="1">
      <c r="A190" s="13">
        <v>45762</v>
      </c>
      <c r="B190" s="12"/>
    </row>
    <row r="191" spans="1:2" ht="15" outlineLevel="1">
      <c r="A191" s="13">
        <v>45763</v>
      </c>
      <c r="B191" s="12"/>
    </row>
    <row r="192" spans="1:2" ht="15.75" outlineLevel="1" thickBot="1">
      <c r="A192" s="11">
        <v>45764</v>
      </c>
      <c r="B192" s="10"/>
    </row>
    <row r="193" ht="15" outlineLevel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  <hyperlink ref="B148" location="'Standings (3-6-25)'!A1" display="Standings"/>
    <hyperlink ref="B149" location="'Standings (3-7-25)'!A1" display="Standings"/>
    <hyperlink ref="B150" location="'Standings (3-8-25)'!A1" display="Standings"/>
    <hyperlink ref="B151" location="'Standings (3-9-25)'!A1" display="Standings"/>
    <hyperlink ref="B152" location="'Standings (3-10-25)'!A1" display="Standings"/>
    <hyperlink ref="B153" location="'Standings (3-11-25)'!A1" display="Standings"/>
    <hyperlink ref="B154" location="'Standings (3-12-25)'!A1" display="Standings"/>
    <hyperlink ref="B155" location="'Standings (3-13-25)'!A1" display="Standings"/>
    <hyperlink ref="B156" location="'Standings (3-14-25)'!A1" display="Standings"/>
    <hyperlink ref="B157" location="'Standings (3-15-25)'!A1" display="Standings"/>
    <hyperlink ref="B158" location="'Standings (3-16-25)'!A1" display="Standings"/>
    <hyperlink ref="B159" location="'Standings (3-17-25)'!A1" display="Standings"/>
    <hyperlink ref="B160" location="'Standings (3-18-25)'!A1" display="Standings"/>
    <hyperlink ref="B161" location="'Standings (3-19-25)'!A1" display="Standings"/>
    <hyperlink ref="B162" location="'Standings (3-20-25)'!A1" display="Standings"/>
    <hyperlink ref="B163" location="'Standings (3-21-25)'!A1" display="Standings"/>
    <hyperlink ref="B164" location="'Standings (3-22-25)'!A1" display="Standings"/>
    <hyperlink ref="B165" location="'Standings (3-23-25)'!A1" display="Standings"/>
    <hyperlink ref="B166" location="'Standings (3-24-25)'!A1" display="Standings"/>
    <hyperlink ref="B167" location="'Standings (3-25-25)'!A1" display="Standings"/>
    <hyperlink ref="B168" location="'Standings (3-26-25)'!A1" display="Standings"/>
    <hyperlink ref="B169" location="'Standings (3-27-25)'!A1" display="Standings"/>
    <hyperlink ref="B170" location="'Standings (3-28-25)'!A1" display="Standings"/>
    <hyperlink ref="B171" location="'Standings (3-29-25)'!A1" display="Standings"/>
    <hyperlink ref="B172" location="'Standings (3-30-25)'!A1" display="Standings"/>
    <hyperlink ref="B173" location="'Standings (3-31-25)'!A1" display="Standings"/>
    <hyperlink ref="B176" location="'Standings (4-1-25)'!A1" display="Standings"/>
    <hyperlink ref="B177" location="'Standings (4-2-25)'!A1" display="Standings"/>
    <hyperlink ref="B178" location="'Standings (4-3-25)'!A1" display="Standings"/>
    <hyperlink ref="B179" location="'Standings (4-4-25)'!A1" display="Standings"/>
    <hyperlink ref="B180" location="'Standings (4-5-25)'!A1" display="Standings"/>
    <hyperlink ref="B181" location="'Standings (4-6-25)'!A1" display="Standings"/>
    <hyperlink ref="B182" location="'Standings (4-7-25)'!A1" display="Standings"/>
    <hyperlink ref="B183" location="'Standings (4-8-25)'!A1" display="Standings"/>
    <hyperlink ref="B184" location="'Standings (4-9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F25" sqref="F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ht="1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ht="1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ht="1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9" sqref="F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ht="1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ht="1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ht="1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9" sqref="A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ht="1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ht="1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K29" sqref="K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ht="1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ht="1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ht="1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ht="1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f>Washington_Capitals!$D$86</f>
        <v>77</v>
      </c>
      <c r="C14" s="1">
        <f>Washington_Capitals!$I$84</f>
        <v>49</v>
      </c>
      <c r="D14" s="1">
        <f>Washington_Capitals!$J$84</f>
        <v>19</v>
      </c>
      <c r="E14" s="20">
        <f>Washington_Capitals!$L$84</f>
        <v>9</v>
      </c>
      <c r="F14" s="33">
        <f t="shared" ref="F14:F21" si="0">(C14*2)+E14</f>
        <v>107</v>
      </c>
      <c r="G14" s="20">
        <f>C14-(Washington_Capitals!$K$84+I14)</f>
        <v>41</v>
      </c>
      <c r="H14" s="20">
        <f t="shared" ref="H14:H21" si="1">C14-I14</f>
        <v>48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25-8-6</v>
      </c>
      <c r="L14" s="1" t="str">
        <f>Washington_Capitals!$R$85</f>
        <v>24-11-3</v>
      </c>
      <c r="M14" s="1" t="str">
        <f>Washington_Capitals!$U$85</f>
        <v>15-6-0</v>
      </c>
      <c r="N14" s="1" t="str">
        <f>Washington_Capitals!$X$85</f>
        <v>30-11-4</v>
      </c>
      <c r="O14" s="31">
        <f>Washington_Capitals!$E$85</f>
        <v>277</v>
      </c>
      <c r="P14" s="20">
        <f>Washington_Capitals!$F$85</f>
        <v>211</v>
      </c>
      <c r="Q14" s="30">
        <f t="shared" ref="Q14:Q21" si="2">O14-P14</f>
        <v>66</v>
      </c>
      <c r="R14" s="29" t="str">
        <f>Washington_Capitals!$AA$85</f>
        <v>L1</v>
      </c>
      <c r="S14" s="28" t="str">
        <f>Washington_Capitals!$AD$85</f>
        <v>5-4-1</v>
      </c>
    </row>
    <row r="15" spans="1:20" ht="15">
      <c r="A15" s="32" t="s">
        <v>26</v>
      </c>
      <c r="B15" s="1">
        <f>Carolina_Hurricanes!$D$86</f>
        <v>77</v>
      </c>
      <c r="C15" s="1">
        <f>Carolina_Hurricanes!$I$84</f>
        <v>46</v>
      </c>
      <c r="D15" s="1">
        <f>Carolina_Hurricanes!$J$84</f>
        <v>27</v>
      </c>
      <c r="E15" s="20">
        <f>Carolina_Hurricanes!$L$84</f>
        <v>4</v>
      </c>
      <c r="F15" s="30">
        <f t="shared" si="0"/>
        <v>96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30-8-1</v>
      </c>
      <c r="L15" s="1" t="str">
        <f>Carolina_Hurricanes!$R$85</f>
        <v>16-19-3</v>
      </c>
      <c r="M15" s="1" t="str">
        <f>Carolina_Hurricanes!$U$85</f>
        <v>17-4-2</v>
      </c>
      <c r="N15" s="1" t="str">
        <f>Carolina_Hurricanes!$X$85</f>
        <v>27-15-2</v>
      </c>
      <c r="O15" s="31">
        <f>Carolina_Hurricanes!$E$85</f>
        <v>247</v>
      </c>
      <c r="P15" s="20">
        <f>Carolina_Hurricanes!$F$85</f>
        <v>210</v>
      </c>
      <c r="Q15" s="30">
        <f t="shared" si="2"/>
        <v>37</v>
      </c>
      <c r="R15" s="29" t="str">
        <f>Carolina_Hurricanes!$AA$85</f>
        <v>L3</v>
      </c>
      <c r="S15" s="28" t="str">
        <f>Carolina_Hurricanes!$AD$85</f>
        <v>5-5-0</v>
      </c>
    </row>
    <row r="16" spans="1:20" ht="15">
      <c r="A16" s="32" t="s">
        <v>14</v>
      </c>
      <c r="B16" s="1">
        <f>New_Jersey_Devils!$D$86</f>
        <v>78</v>
      </c>
      <c r="C16" s="1">
        <f>New_Jersey_Devils!$I$84</f>
        <v>41</v>
      </c>
      <c r="D16" s="1">
        <f>New_Jersey_Devils!$J$84</f>
        <v>30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19-14-5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25-15-6</v>
      </c>
      <c r="O16" s="31">
        <f>New_Jersey_Devils!$E$85</f>
        <v>233</v>
      </c>
      <c r="P16" s="20">
        <f>New_Jersey_Devils!$F$85</f>
        <v>208</v>
      </c>
      <c r="Q16" s="30">
        <f t="shared" si="2"/>
        <v>25</v>
      </c>
      <c r="R16" s="29" t="str">
        <f>New_Jersey_Devils!$AA$85</f>
        <v>L1</v>
      </c>
      <c r="S16" s="28" t="str">
        <f>New_Jersey_Devils!$AD$85</f>
        <v>5-4-1</v>
      </c>
    </row>
    <row r="17" spans="1:19" ht="15">
      <c r="A17" s="32" t="s">
        <v>13</v>
      </c>
      <c r="B17" s="1">
        <f>New_York_Islanders!$D$86</f>
        <v>77</v>
      </c>
      <c r="C17" s="1">
        <f>New_York_Islanders!$I$84</f>
        <v>34</v>
      </c>
      <c r="D17" s="1">
        <f>New_York_Islanders!$J$84</f>
        <v>32</v>
      </c>
      <c r="E17" s="20">
        <f>New_York_Islanders!$L$84</f>
        <v>11</v>
      </c>
      <c r="F17" s="30">
        <f t="shared" si="0"/>
        <v>79</v>
      </c>
      <c r="G17" s="20">
        <f>C17-(New_York_Islanders!$K$84+I17)</f>
        <v>25</v>
      </c>
      <c r="H17" s="20">
        <f t="shared" si="1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15-17-6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216</v>
      </c>
      <c r="P17" s="20">
        <f>New_York_Islanders!$F$85</f>
        <v>238</v>
      </c>
      <c r="Q17" s="30">
        <f t="shared" si="2"/>
        <v>-22</v>
      </c>
      <c r="R17" s="29" t="str">
        <f>New_York_Islanders!$AA$85</f>
        <v>L1</v>
      </c>
      <c r="S17" s="28" t="str">
        <f>New_York_Islanders!$AD$85</f>
        <v>3-4-3</v>
      </c>
    </row>
    <row r="18" spans="1:19" ht="15">
      <c r="A18" s="32" t="s">
        <v>12</v>
      </c>
      <c r="B18" s="1">
        <f>New_York_Rangers!$D$86</f>
        <v>78</v>
      </c>
      <c r="C18" s="1">
        <f>New_York_Rangers!$I$84</f>
        <v>36</v>
      </c>
      <c r="D18" s="1">
        <f>New_York_Rangers!$J$84</f>
        <v>35</v>
      </c>
      <c r="E18" s="20">
        <f>New_York_Rangers!$L$84</f>
        <v>7</v>
      </c>
      <c r="F18" s="30">
        <f t="shared" si="0"/>
        <v>79</v>
      </c>
      <c r="G18" s="20">
        <f>C18-(New_York_Rangers!$K$84+I18)</f>
        <v>31</v>
      </c>
      <c r="H18" s="20">
        <f t="shared" si="1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18-16-4</v>
      </c>
      <c r="M18" s="1" t="str">
        <f>New_York_Rangers!$U$85</f>
        <v>11-12-1</v>
      </c>
      <c r="N18" s="1" t="str">
        <f>New_York_Rangers!$X$85</f>
        <v>22-21-3</v>
      </c>
      <c r="O18" s="31">
        <f>New_York_Rangers!$E$85</f>
        <v>235</v>
      </c>
      <c r="P18" s="20">
        <f>New_York_Rangers!$F$85</f>
        <v>243</v>
      </c>
      <c r="Q18" s="30">
        <f t="shared" si="2"/>
        <v>-8</v>
      </c>
      <c r="R18" s="29" t="str">
        <f>New_York_Rangers!$AA$85</f>
        <v>L3</v>
      </c>
      <c r="S18" s="28" t="str">
        <f>New_York_Rangers!$AD$85</f>
        <v>3-6-1</v>
      </c>
    </row>
    <row r="19" spans="1:19" ht="15">
      <c r="A19" s="32" t="s">
        <v>23</v>
      </c>
      <c r="B19" s="1">
        <f>Columbus_Blue_Jackets!$D$86</f>
        <v>77</v>
      </c>
      <c r="C19" s="1">
        <f>Columbus_Blue_Jackets!$I$84</f>
        <v>35</v>
      </c>
      <c r="D19" s="1">
        <f>Columbus_Blue_Jackets!$J$84</f>
        <v>33</v>
      </c>
      <c r="E19" s="20">
        <f>Columbus_Blue_Jackets!$L$84</f>
        <v>9</v>
      </c>
      <c r="F19" s="30">
        <f t="shared" si="0"/>
        <v>79</v>
      </c>
      <c r="G19" s="20">
        <f>C19-(Columbus_Blue_Jackets!$K$84+I19)</f>
        <v>19</v>
      </c>
      <c r="H19" s="20">
        <f t="shared" si="1"/>
        <v>29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23-10-5</v>
      </c>
      <c r="L19" s="1" t="str">
        <f>Columbus_Blue_Jackets!$R$85</f>
        <v>12-23-4</v>
      </c>
      <c r="M19" s="1" t="str">
        <f>Columbus_Blue_Jackets!$U$85</f>
        <v>9-10-3</v>
      </c>
      <c r="N19" s="1" t="str">
        <f>Columbus_Blue_Jackets!$X$85</f>
        <v>19-21-5</v>
      </c>
      <c r="O19" s="31">
        <f>Columbus_Blue_Jackets!$E$85</f>
        <v>250</v>
      </c>
      <c r="P19" s="20">
        <f>Columbus_Blue_Jackets!$F$85</f>
        <v>264</v>
      </c>
      <c r="Q19" s="30">
        <f t="shared" si="2"/>
        <v>-14</v>
      </c>
      <c r="R19" s="29" t="str">
        <f>Columbus_Blue_Jackets!$AA$85</f>
        <v>W1</v>
      </c>
      <c r="S19" s="28" t="str">
        <f>Columbus_Blue_Jackets!$AD$85</f>
        <v>4-5-1</v>
      </c>
    </row>
    <row r="20" spans="1:19" ht="15">
      <c r="A20" s="32" t="s">
        <v>9</v>
      </c>
      <c r="B20" s="1">
        <f>Pittsburgh_Penguins!$D$86</f>
        <v>79</v>
      </c>
      <c r="C20" s="1">
        <f>Pittsburgh_Penguins!$I$84</f>
        <v>32</v>
      </c>
      <c r="D20" s="1">
        <f>Pittsburgh_Penguins!$J$84</f>
        <v>35</v>
      </c>
      <c r="E20" s="20">
        <f>Pittsburgh_Penguins!$L$84</f>
        <v>12</v>
      </c>
      <c r="F20" s="30">
        <f t="shared" si="0"/>
        <v>76</v>
      </c>
      <c r="G20" s="20">
        <f>C20-(Pittsburgh_Penguins!$K$84+I20)</f>
        <v>22</v>
      </c>
      <c r="H20" s="20">
        <f t="shared" si="1"/>
        <v>31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233</v>
      </c>
      <c r="P20" s="20">
        <f>Pittsburgh_Penguins!$F$85</f>
        <v>285</v>
      </c>
      <c r="Q20" s="30">
        <f t="shared" si="2"/>
        <v>-52</v>
      </c>
      <c r="R20" s="29" t="str">
        <f>Pittsburgh_Penguins!$AA$85</f>
        <v>W1</v>
      </c>
      <c r="S20" s="28" t="str">
        <f>Pittsburgh_Penguins!$AD$85</f>
        <v>4-4-2</v>
      </c>
    </row>
    <row r="21" spans="1:19" ht="15.75" thickBot="1">
      <c r="A21" s="27" t="s">
        <v>10</v>
      </c>
      <c r="B21" s="26">
        <f>Philadelphia_Flyers!$D$86</f>
        <v>78</v>
      </c>
      <c r="C21" s="26">
        <f>Philadelphia_Flyers!$I$84</f>
        <v>32</v>
      </c>
      <c r="D21" s="26">
        <f>Philadelphia_Flyers!$J$84</f>
        <v>37</v>
      </c>
      <c r="E21" s="24">
        <f>Philadelphia_Flyers!$L$84</f>
        <v>9</v>
      </c>
      <c r="F21" s="23">
        <f t="shared" si="0"/>
        <v>73</v>
      </c>
      <c r="G21" s="24">
        <f>C21-(Philadelphia_Flyers!$K$84+I21)</f>
        <v>16</v>
      </c>
      <c r="H21" s="24">
        <f t="shared" si="1"/>
        <v>27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13-18-8</v>
      </c>
      <c r="M21" s="26" t="str">
        <f>Philadelphia_Flyers!$U$85</f>
        <v>9-13-2</v>
      </c>
      <c r="N21" s="26" t="str">
        <f>Philadelphia_Flyers!$X$85</f>
        <v>19-22-5</v>
      </c>
      <c r="O21" s="25">
        <f>Philadelphia_Flyers!$E$85</f>
        <v>227</v>
      </c>
      <c r="P21" s="24">
        <f>Philadelphia_Flyers!$F$85</f>
        <v>271</v>
      </c>
      <c r="Q21" s="23">
        <f t="shared" si="2"/>
        <v>-44</v>
      </c>
      <c r="R21" s="22" t="str">
        <f>Philadelphia_Flyers!$AA$85</f>
        <v>W1</v>
      </c>
      <c r="S21" s="21" t="str">
        <f>Philadelphia_Flyers!$AD$85</f>
        <v>4-5-1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ht="1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ht="1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ht="1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ht="1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ht="1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ht="1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ht="1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ht="1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ht="1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ht="1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ht="1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ht="1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" sqref="F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ht="1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8" sqref="F8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ht="1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ht="1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51">
        <v>78</v>
      </c>
      <c r="C11" s="51">
        <v>31</v>
      </c>
      <c r="D11" s="5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51" t="s">
        <v>1884</v>
      </c>
      <c r="M11" s="51" t="s">
        <v>935</v>
      </c>
      <c r="N11" s="51" t="s">
        <v>1885</v>
      </c>
      <c r="O11" s="31">
        <v>205</v>
      </c>
      <c r="P11" s="52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51">
        <v>77</v>
      </c>
      <c r="C30" s="51">
        <v>35</v>
      </c>
      <c r="D30" s="51">
        <v>30</v>
      </c>
      <c r="E30" s="52">
        <v>12</v>
      </c>
      <c r="F30" s="30">
        <v>82</v>
      </c>
      <c r="G30" s="52">
        <v>26</v>
      </c>
      <c r="H30" s="52">
        <v>34</v>
      </c>
      <c r="I30" s="52">
        <v>1</v>
      </c>
      <c r="J30" s="52">
        <v>3</v>
      </c>
      <c r="K30" s="29" t="s">
        <v>1859</v>
      </c>
      <c r="L30" s="51" t="s">
        <v>1752</v>
      </c>
      <c r="M30" s="51" t="s">
        <v>679</v>
      </c>
      <c r="N30" s="51" t="s">
        <v>1860</v>
      </c>
      <c r="O30" s="31">
        <v>218</v>
      </c>
      <c r="P30" s="52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77</v>
      </c>
      <c r="C35" s="51">
        <v>47</v>
      </c>
      <c r="D35" s="51">
        <v>22</v>
      </c>
      <c r="E35" s="52">
        <v>8</v>
      </c>
      <c r="F35" s="33">
        <v>102</v>
      </c>
      <c r="G35" s="52">
        <v>42</v>
      </c>
      <c r="H35" s="52">
        <v>46</v>
      </c>
      <c r="I35" s="52">
        <v>1</v>
      </c>
      <c r="J35" s="52">
        <v>3</v>
      </c>
      <c r="K35" s="29" t="s">
        <v>1838</v>
      </c>
      <c r="L35" s="51" t="s">
        <v>1522</v>
      </c>
      <c r="M35" s="51" t="s">
        <v>875</v>
      </c>
      <c r="N35" s="51" t="s">
        <v>1899</v>
      </c>
      <c r="O35" s="31">
        <v>258</v>
      </c>
      <c r="P35" s="52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51">
        <v>79</v>
      </c>
      <c r="C11" s="51">
        <v>32</v>
      </c>
      <c r="D11" s="5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51" t="s">
        <v>1918</v>
      </c>
      <c r="M11" s="51" t="s">
        <v>935</v>
      </c>
      <c r="N11" s="51" t="s">
        <v>1919</v>
      </c>
      <c r="O11" s="31">
        <v>212</v>
      </c>
      <c r="P11" s="52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51">
        <v>77</v>
      </c>
      <c r="C15" s="51">
        <v>46</v>
      </c>
      <c r="D15" s="51">
        <v>27</v>
      </c>
      <c r="E15" s="52">
        <v>4</v>
      </c>
      <c r="F15" s="30">
        <v>96</v>
      </c>
      <c r="G15" s="52">
        <v>41</v>
      </c>
      <c r="H15" s="52">
        <v>46</v>
      </c>
      <c r="I15" s="52">
        <v>0</v>
      </c>
      <c r="J15" s="52">
        <v>2</v>
      </c>
      <c r="K15" s="29" t="s">
        <v>1798</v>
      </c>
      <c r="L15" s="51" t="s">
        <v>1926</v>
      </c>
      <c r="M15" s="51" t="s">
        <v>1799</v>
      </c>
      <c r="N15" s="51" t="s">
        <v>1927</v>
      </c>
      <c r="O15" s="31">
        <v>247</v>
      </c>
      <c r="P15" s="52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51">
        <v>78</v>
      </c>
      <c r="C30" s="51">
        <v>36</v>
      </c>
      <c r="D30" s="51">
        <v>30</v>
      </c>
      <c r="E30" s="52">
        <v>12</v>
      </c>
      <c r="F30" s="30">
        <v>84</v>
      </c>
      <c r="G30" s="52">
        <v>27</v>
      </c>
      <c r="H30" s="52">
        <v>35</v>
      </c>
      <c r="I30" s="52">
        <v>1</v>
      </c>
      <c r="J30" s="52">
        <v>3</v>
      </c>
      <c r="K30" s="29" t="s">
        <v>1932</v>
      </c>
      <c r="L30" s="51" t="s">
        <v>1752</v>
      </c>
      <c r="M30" s="51" t="s">
        <v>679</v>
      </c>
      <c r="N30" s="51" t="s">
        <v>1933</v>
      </c>
      <c r="O30" s="31">
        <v>225</v>
      </c>
      <c r="P30" s="52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51">
        <v>78</v>
      </c>
      <c r="C31" s="51">
        <v>28</v>
      </c>
      <c r="D31" s="51">
        <v>42</v>
      </c>
      <c r="E31" s="52">
        <v>8</v>
      </c>
      <c r="F31" s="30">
        <v>64</v>
      </c>
      <c r="G31" s="52">
        <v>22</v>
      </c>
      <c r="H31" s="52">
        <v>27</v>
      </c>
      <c r="I31" s="52">
        <v>1</v>
      </c>
      <c r="J31" s="52">
        <v>0</v>
      </c>
      <c r="K31" s="29" t="s">
        <v>1511</v>
      </c>
      <c r="L31" s="51" t="s">
        <v>1824</v>
      </c>
      <c r="M31" s="51" t="s">
        <v>815</v>
      </c>
      <c r="N31" s="51" t="s">
        <v>1825</v>
      </c>
      <c r="O31" s="31">
        <v>199</v>
      </c>
      <c r="P31" s="52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78</v>
      </c>
      <c r="C35" s="51">
        <v>47</v>
      </c>
      <c r="D35" s="51">
        <v>22</v>
      </c>
      <c r="E35" s="52">
        <v>9</v>
      </c>
      <c r="F35" s="33">
        <v>103</v>
      </c>
      <c r="G35" s="52">
        <v>42</v>
      </c>
      <c r="H35" s="52">
        <v>46</v>
      </c>
      <c r="I35" s="52">
        <v>1</v>
      </c>
      <c r="J35" s="52">
        <v>4</v>
      </c>
      <c r="K35" s="29" t="s">
        <v>1838</v>
      </c>
      <c r="L35" s="51" t="s">
        <v>1567</v>
      </c>
      <c r="M35" s="51" t="s">
        <v>875</v>
      </c>
      <c r="N35" s="51" t="s">
        <v>1937</v>
      </c>
      <c r="O35" s="31">
        <v>260</v>
      </c>
      <c r="P35" s="52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51">
        <v>77</v>
      </c>
      <c r="C40" s="51">
        <v>34</v>
      </c>
      <c r="D40" s="51">
        <v>35</v>
      </c>
      <c r="E40" s="52">
        <v>8</v>
      </c>
      <c r="F40" s="30">
        <v>76</v>
      </c>
      <c r="G40" s="52">
        <v>20</v>
      </c>
      <c r="H40" s="52">
        <v>30</v>
      </c>
      <c r="I40" s="52">
        <v>4</v>
      </c>
      <c r="J40" s="52">
        <v>2</v>
      </c>
      <c r="K40" s="29" t="s">
        <v>1900</v>
      </c>
      <c r="L40" s="51" t="s">
        <v>1845</v>
      </c>
      <c r="M40" s="51" t="s">
        <v>650</v>
      </c>
      <c r="N40" s="51" t="s">
        <v>1908</v>
      </c>
      <c r="O40" s="31">
        <v>211</v>
      </c>
      <c r="P40" s="52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0" customWidth="1"/>
    <col min="2" max="4" width="9.125" style="50"/>
    <col min="5" max="10" width="9.125" style="20"/>
    <col min="11" max="13" width="9.125" style="50"/>
    <col min="14" max="14" width="13.375" style="50" customWidth="1"/>
    <col min="15" max="15" width="9.125" style="19"/>
    <col min="16" max="16" width="10" style="19" customWidth="1"/>
    <col min="17" max="17" width="9.125" style="19"/>
    <col min="18" max="16384" width="9.125" style="50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50">
        <v>78</v>
      </c>
      <c r="C5" s="50">
        <v>45</v>
      </c>
      <c r="D5" s="50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50" t="s">
        <v>1875</v>
      </c>
      <c r="M5" s="50" t="s">
        <v>723</v>
      </c>
      <c r="N5" s="50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50">
        <v>78</v>
      </c>
      <c r="C6" s="50">
        <v>45</v>
      </c>
      <c r="D6" s="50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50" t="s">
        <v>1888</v>
      </c>
      <c r="M6" s="50" t="s">
        <v>815</v>
      </c>
      <c r="N6" s="50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50">
        <v>78</v>
      </c>
      <c r="C7" s="50">
        <v>42</v>
      </c>
      <c r="D7" s="50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50" t="s">
        <v>1518</v>
      </c>
      <c r="M7" s="50" t="s">
        <v>1873</v>
      </c>
      <c r="N7" s="50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50">
        <v>78</v>
      </c>
      <c r="C8" s="50">
        <v>39</v>
      </c>
      <c r="D8" s="50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0" t="s">
        <v>1890</v>
      </c>
      <c r="M8" s="50" t="s">
        <v>837</v>
      </c>
      <c r="N8" s="50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50">
        <v>77</v>
      </c>
      <c r="C9" s="50">
        <v>36</v>
      </c>
      <c r="D9" s="50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50" t="s">
        <v>1711</v>
      </c>
      <c r="M9" s="50" t="s">
        <v>614</v>
      </c>
      <c r="N9" s="50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50">
        <v>77</v>
      </c>
      <c r="C10" s="50">
        <v>35</v>
      </c>
      <c r="D10" s="50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50" t="s">
        <v>1788</v>
      </c>
      <c r="M10" s="50" t="s">
        <v>815</v>
      </c>
      <c r="N10" s="50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51">
        <v>79</v>
      </c>
      <c r="C11" s="51">
        <v>32</v>
      </c>
      <c r="D11" s="5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51" t="s">
        <v>1918</v>
      </c>
      <c r="M11" s="51" t="s">
        <v>935</v>
      </c>
      <c r="N11" s="51" t="s">
        <v>1919</v>
      </c>
      <c r="O11" s="31">
        <v>212</v>
      </c>
      <c r="P11" s="52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51">
        <v>77</v>
      </c>
      <c r="C15" s="51">
        <v>46</v>
      </c>
      <c r="D15" s="51">
        <v>27</v>
      </c>
      <c r="E15" s="52">
        <v>4</v>
      </c>
      <c r="F15" s="30">
        <v>96</v>
      </c>
      <c r="G15" s="52">
        <v>41</v>
      </c>
      <c r="H15" s="52">
        <v>46</v>
      </c>
      <c r="I15" s="52">
        <v>0</v>
      </c>
      <c r="J15" s="52">
        <v>2</v>
      </c>
      <c r="K15" s="29" t="s">
        <v>1798</v>
      </c>
      <c r="L15" s="51" t="s">
        <v>1926</v>
      </c>
      <c r="M15" s="51" t="s">
        <v>1799</v>
      </c>
      <c r="N15" s="51" t="s">
        <v>1927</v>
      </c>
      <c r="O15" s="31">
        <v>247</v>
      </c>
      <c r="P15" s="52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50">
        <v>78</v>
      </c>
      <c r="C16" s="50">
        <v>41</v>
      </c>
      <c r="D16" s="50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50" t="s">
        <v>1726</v>
      </c>
      <c r="M16" s="50" t="s">
        <v>607</v>
      </c>
      <c r="N16" s="50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51">
        <v>77</v>
      </c>
      <c r="C17" s="51">
        <v>35</v>
      </c>
      <c r="D17" s="51">
        <v>33</v>
      </c>
      <c r="E17" s="52">
        <v>9</v>
      </c>
      <c r="F17" s="30">
        <v>79</v>
      </c>
      <c r="G17" s="52">
        <v>19</v>
      </c>
      <c r="H17" s="52">
        <v>29</v>
      </c>
      <c r="I17" s="52">
        <v>6</v>
      </c>
      <c r="J17" s="52">
        <v>1</v>
      </c>
      <c r="K17" s="29" t="s">
        <v>1928</v>
      </c>
      <c r="L17" s="51" t="s">
        <v>1892</v>
      </c>
      <c r="M17" s="51" t="s">
        <v>754</v>
      </c>
      <c r="N17" s="51" t="s">
        <v>1929</v>
      </c>
      <c r="O17" s="31">
        <v>250</v>
      </c>
      <c r="P17" s="52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50">
        <v>77</v>
      </c>
      <c r="C18" s="50">
        <v>34</v>
      </c>
      <c r="D18" s="50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50" t="s">
        <v>1930</v>
      </c>
      <c r="M18" s="50" t="s">
        <v>534</v>
      </c>
      <c r="N18" s="50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50">
        <v>78</v>
      </c>
      <c r="C19" s="50">
        <v>36</v>
      </c>
      <c r="D19" s="50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50" t="s">
        <v>1378</v>
      </c>
      <c r="M19" s="50" t="s">
        <v>646</v>
      </c>
      <c r="N19" s="50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ht="15">
      <c r="A20" s="32" t="s">
        <v>9</v>
      </c>
      <c r="B20" s="50">
        <v>79</v>
      </c>
      <c r="C20" s="50">
        <v>32</v>
      </c>
      <c r="D20" s="50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50" t="s">
        <v>1894</v>
      </c>
      <c r="M20" s="50" t="s">
        <v>560</v>
      </c>
      <c r="N20" s="50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50">
        <v>78</v>
      </c>
      <c r="C26" s="50">
        <v>50</v>
      </c>
      <c r="D26" s="50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50" t="s">
        <v>1898</v>
      </c>
      <c r="M26" s="50" t="s">
        <v>860</v>
      </c>
      <c r="N26" s="50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50">
        <v>79</v>
      </c>
      <c r="C27" s="50">
        <v>48</v>
      </c>
      <c r="D27" s="50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50" t="s">
        <v>1861</v>
      </c>
      <c r="M27" s="50" t="s">
        <v>811</v>
      </c>
      <c r="N27" s="50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17</v>
      </c>
      <c r="B28" s="50">
        <v>79</v>
      </c>
      <c r="C28" s="50">
        <v>43</v>
      </c>
      <c r="D28" s="50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50" t="s">
        <v>1844</v>
      </c>
      <c r="M28" s="50" t="s">
        <v>879</v>
      </c>
      <c r="N28" s="50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51">
        <v>80</v>
      </c>
      <c r="C29" s="51">
        <v>43</v>
      </c>
      <c r="D29" s="51">
        <v>30</v>
      </c>
      <c r="E29" s="52">
        <v>7</v>
      </c>
      <c r="F29" s="30">
        <v>93</v>
      </c>
      <c r="G29" s="52">
        <v>27</v>
      </c>
      <c r="H29" s="52">
        <v>39</v>
      </c>
      <c r="I29" s="52">
        <v>4</v>
      </c>
      <c r="J29" s="52">
        <v>1</v>
      </c>
      <c r="K29" s="29" t="s">
        <v>1864</v>
      </c>
      <c r="L29" s="51" t="s">
        <v>1692</v>
      </c>
      <c r="M29" s="51" t="s">
        <v>851</v>
      </c>
      <c r="N29" s="51" t="s">
        <v>1950</v>
      </c>
      <c r="O29" s="31">
        <v>245</v>
      </c>
      <c r="P29" s="52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51">
        <v>78</v>
      </c>
      <c r="C30" s="51">
        <v>36</v>
      </c>
      <c r="D30" s="51">
        <v>30</v>
      </c>
      <c r="E30" s="52">
        <v>12</v>
      </c>
      <c r="F30" s="30">
        <v>84</v>
      </c>
      <c r="G30" s="52">
        <v>27</v>
      </c>
      <c r="H30" s="52">
        <v>35</v>
      </c>
      <c r="I30" s="52">
        <v>1</v>
      </c>
      <c r="J30" s="52">
        <v>3</v>
      </c>
      <c r="K30" s="29" t="s">
        <v>1932</v>
      </c>
      <c r="L30" s="51" t="s">
        <v>1752</v>
      </c>
      <c r="M30" s="51" t="s">
        <v>679</v>
      </c>
      <c r="N30" s="51" t="s">
        <v>1933</v>
      </c>
      <c r="O30" s="31">
        <v>225</v>
      </c>
      <c r="P30" s="52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51">
        <v>78</v>
      </c>
      <c r="C31" s="51">
        <v>28</v>
      </c>
      <c r="D31" s="51">
        <v>42</v>
      </c>
      <c r="E31" s="52">
        <v>8</v>
      </c>
      <c r="F31" s="30">
        <v>64</v>
      </c>
      <c r="G31" s="52">
        <v>22</v>
      </c>
      <c r="H31" s="52">
        <v>27</v>
      </c>
      <c r="I31" s="52">
        <v>1</v>
      </c>
      <c r="J31" s="52">
        <v>0</v>
      </c>
      <c r="K31" s="29" t="s">
        <v>1511</v>
      </c>
      <c r="L31" s="51" t="s">
        <v>1824</v>
      </c>
      <c r="M31" s="51" t="s">
        <v>815</v>
      </c>
      <c r="N31" s="51" t="s">
        <v>1825</v>
      </c>
      <c r="O31" s="31">
        <v>199</v>
      </c>
      <c r="P31" s="52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50">
        <v>78</v>
      </c>
      <c r="C32" s="50">
        <v>22</v>
      </c>
      <c r="D32" s="50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50" t="s">
        <v>1934</v>
      </c>
      <c r="M32" s="50" t="s">
        <v>592</v>
      </c>
      <c r="N32" s="50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78</v>
      </c>
      <c r="C35" s="51">
        <v>47</v>
      </c>
      <c r="D35" s="51">
        <v>22</v>
      </c>
      <c r="E35" s="52">
        <v>9</v>
      </c>
      <c r="F35" s="33">
        <v>103</v>
      </c>
      <c r="G35" s="52">
        <v>42</v>
      </c>
      <c r="H35" s="52">
        <v>46</v>
      </c>
      <c r="I35" s="52">
        <v>1</v>
      </c>
      <c r="J35" s="52">
        <v>4</v>
      </c>
      <c r="K35" s="29" t="s">
        <v>1838</v>
      </c>
      <c r="L35" s="51" t="s">
        <v>1567</v>
      </c>
      <c r="M35" s="51" t="s">
        <v>875</v>
      </c>
      <c r="N35" s="51" t="s">
        <v>1937</v>
      </c>
      <c r="O35" s="31">
        <v>260</v>
      </c>
      <c r="P35" s="52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50">
        <v>77</v>
      </c>
      <c r="C36" s="50">
        <v>44</v>
      </c>
      <c r="D36" s="50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50" t="s">
        <v>1834</v>
      </c>
      <c r="M36" s="50" t="s">
        <v>775</v>
      </c>
      <c r="N36" s="50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50">
        <v>78</v>
      </c>
      <c r="C37" s="50">
        <v>45</v>
      </c>
      <c r="D37" s="50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50" t="s">
        <v>1389</v>
      </c>
      <c r="M37" s="50" t="s">
        <v>790</v>
      </c>
      <c r="N37" s="50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50">
        <v>78</v>
      </c>
      <c r="C38" s="50">
        <v>37</v>
      </c>
      <c r="D38" s="50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50" t="s">
        <v>1952</v>
      </c>
      <c r="M38" s="50" t="s">
        <v>1953</v>
      </c>
      <c r="N38" s="50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50">
        <v>78</v>
      </c>
      <c r="C39" s="50">
        <v>36</v>
      </c>
      <c r="D39" s="50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50" t="s">
        <v>1940</v>
      </c>
      <c r="M39" s="50" t="s">
        <v>840</v>
      </c>
      <c r="N39" s="50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51">
        <v>78</v>
      </c>
      <c r="C40" s="51">
        <v>35</v>
      </c>
      <c r="D40" s="51">
        <v>35</v>
      </c>
      <c r="E40" s="52">
        <v>8</v>
      </c>
      <c r="F40" s="30">
        <v>78</v>
      </c>
      <c r="G40" s="52">
        <v>20</v>
      </c>
      <c r="H40" s="52">
        <v>31</v>
      </c>
      <c r="I40" s="52">
        <v>4</v>
      </c>
      <c r="J40" s="52">
        <v>2</v>
      </c>
      <c r="K40" s="29" t="s">
        <v>1948</v>
      </c>
      <c r="L40" s="51" t="s">
        <v>1845</v>
      </c>
      <c r="M40" s="51" t="s">
        <v>688</v>
      </c>
      <c r="N40" s="51" t="s">
        <v>1951</v>
      </c>
      <c r="O40" s="31">
        <v>215</v>
      </c>
      <c r="P40" s="52">
        <v>248</v>
      </c>
      <c r="Q40" s="30">
        <v>-33</v>
      </c>
      <c r="R40" s="29" t="s">
        <v>104</v>
      </c>
      <c r="S40" s="28" t="s">
        <v>245</v>
      </c>
    </row>
    <row r="41" spans="1:19" ht="15">
      <c r="A41" s="32" t="s">
        <v>7</v>
      </c>
      <c r="B41" s="51">
        <v>79</v>
      </c>
      <c r="C41" s="51">
        <v>34</v>
      </c>
      <c r="D41" s="51">
        <v>39</v>
      </c>
      <c r="E41" s="52">
        <v>6</v>
      </c>
      <c r="F41" s="30">
        <v>74</v>
      </c>
      <c r="G41" s="52">
        <v>27</v>
      </c>
      <c r="H41" s="52">
        <v>33</v>
      </c>
      <c r="I41" s="52">
        <v>1</v>
      </c>
      <c r="J41" s="52">
        <v>3</v>
      </c>
      <c r="K41" s="29" t="s">
        <v>1772</v>
      </c>
      <c r="L41" s="51" t="s">
        <v>1938</v>
      </c>
      <c r="M41" s="51" t="s">
        <v>840</v>
      </c>
      <c r="N41" s="51" t="s">
        <v>1939</v>
      </c>
      <c r="O41" s="31">
        <v>237</v>
      </c>
      <c r="P41" s="52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50" t="s">
        <v>57</v>
      </c>
      <c r="B44" s="56" t="s">
        <v>56</v>
      </c>
      <c r="C44" s="56"/>
      <c r="D44" s="56"/>
    </row>
    <row r="45" spans="1:19">
      <c r="A45" s="50" t="s">
        <v>55</v>
      </c>
      <c r="B45" s="56" t="s">
        <v>54</v>
      </c>
      <c r="C45" s="56"/>
      <c r="D45" s="56"/>
    </row>
    <row r="46" spans="1:19">
      <c r="A46" s="50" t="s">
        <v>53</v>
      </c>
      <c r="B46" s="56" t="s">
        <v>52</v>
      </c>
      <c r="C46" s="56"/>
      <c r="D46" s="56"/>
    </row>
    <row r="47" spans="1:19">
      <c r="A47" s="50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53">
        <v>78</v>
      </c>
      <c r="C5" s="53">
        <v>45</v>
      </c>
      <c r="D5" s="53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53" t="s">
        <v>1875</v>
      </c>
      <c r="M5" s="53" t="s">
        <v>723</v>
      </c>
      <c r="N5" s="53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53">
        <v>78</v>
      </c>
      <c r="C6" s="53">
        <v>45</v>
      </c>
      <c r="D6" s="53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53" t="s">
        <v>1888</v>
      </c>
      <c r="M6" s="53" t="s">
        <v>815</v>
      </c>
      <c r="N6" s="53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53">
        <v>78</v>
      </c>
      <c r="C7" s="53">
        <v>42</v>
      </c>
      <c r="D7" s="53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53" t="s">
        <v>1518</v>
      </c>
      <c r="M7" s="53" t="s">
        <v>1873</v>
      </c>
      <c r="N7" s="53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53">
        <v>78</v>
      </c>
      <c r="C8" s="53">
        <v>39</v>
      </c>
      <c r="D8" s="53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3" t="s">
        <v>1890</v>
      </c>
      <c r="M8" s="53" t="s">
        <v>837</v>
      </c>
      <c r="N8" s="53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53">
        <v>77</v>
      </c>
      <c r="C9" s="53">
        <v>36</v>
      </c>
      <c r="D9" s="53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53" t="s">
        <v>1711</v>
      </c>
      <c r="M9" s="53" t="s">
        <v>614</v>
      </c>
      <c r="N9" s="53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53">
        <v>77</v>
      </c>
      <c r="C10" s="53">
        <v>35</v>
      </c>
      <c r="D10" s="53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53" t="s">
        <v>1788</v>
      </c>
      <c r="M10" s="53" t="s">
        <v>815</v>
      </c>
      <c r="N10" s="53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51">
        <v>79</v>
      </c>
      <c r="C11" s="51">
        <v>32</v>
      </c>
      <c r="D11" s="5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51" t="s">
        <v>1918</v>
      </c>
      <c r="M11" s="51" t="s">
        <v>935</v>
      </c>
      <c r="N11" s="51" t="s">
        <v>1919</v>
      </c>
      <c r="O11" s="31">
        <v>212</v>
      </c>
      <c r="P11" s="52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51">
        <v>77</v>
      </c>
      <c r="C15" s="51">
        <v>46</v>
      </c>
      <c r="D15" s="51">
        <v>27</v>
      </c>
      <c r="E15" s="52">
        <v>4</v>
      </c>
      <c r="F15" s="30">
        <v>96</v>
      </c>
      <c r="G15" s="52">
        <v>41</v>
      </c>
      <c r="H15" s="52">
        <v>46</v>
      </c>
      <c r="I15" s="52">
        <v>0</v>
      </c>
      <c r="J15" s="52">
        <v>2</v>
      </c>
      <c r="K15" s="29" t="s">
        <v>1798</v>
      </c>
      <c r="L15" s="51" t="s">
        <v>1926</v>
      </c>
      <c r="M15" s="51" t="s">
        <v>1799</v>
      </c>
      <c r="N15" s="51" t="s">
        <v>1927</v>
      </c>
      <c r="O15" s="31">
        <v>247</v>
      </c>
      <c r="P15" s="52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53">
        <v>78</v>
      </c>
      <c r="C16" s="53">
        <v>41</v>
      </c>
      <c r="D16" s="53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53" t="s">
        <v>1726</v>
      </c>
      <c r="M16" s="53" t="s">
        <v>607</v>
      </c>
      <c r="N16" s="53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51">
        <v>77</v>
      </c>
      <c r="C17" s="51">
        <v>35</v>
      </c>
      <c r="D17" s="51">
        <v>33</v>
      </c>
      <c r="E17" s="52">
        <v>9</v>
      </c>
      <c r="F17" s="30">
        <v>79</v>
      </c>
      <c r="G17" s="52">
        <v>19</v>
      </c>
      <c r="H17" s="52">
        <v>29</v>
      </c>
      <c r="I17" s="52">
        <v>6</v>
      </c>
      <c r="J17" s="52">
        <v>1</v>
      </c>
      <c r="K17" s="29" t="s">
        <v>1928</v>
      </c>
      <c r="L17" s="51" t="s">
        <v>1892</v>
      </c>
      <c r="M17" s="51" t="s">
        <v>754</v>
      </c>
      <c r="N17" s="51" t="s">
        <v>1929</v>
      </c>
      <c r="O17" s="31">
        <v>250</v>
      </c>
      <c r="P17" s="52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53">
        <v>77</v>
      </c>
      <c r="C18" s="53">
        <v>34</v>
      </c>
      <c r="D18" s="53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53" t="s">
        <v>1930</v>
      </c>
      <c r="M18" s="53" t="s">
        <v>534</v>
      </c>
      <c r="N18" s="53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53">
        <v>78</v>
      </c>
      <c r="C19" s="53">
        <v>36</v>
      </c>
      <c r="D19" s="53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53" t="s">
        <v>1378</v>
      </c>
      <c r="M19" s="53" t="s">
        <v>646</v>
      </c>
      <c r="N19" s="53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ht="15">
      <c r="A20" s="32" t="s">
        <v>9</v>
      </c>
      <c r="B20" s="53">
        <v>79</v>
      </c>
      <c r="C20" s="53">
        <v>32</v>
      </c>
      <c r="D20" s="53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53" t="s">
        <v>1894</v>
      </c>
      <c r="M20" s="53" t="s">
        <v>560</v>
      </c>
      <c r="N20" s="53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53">
        <v>78</v>
      </c>
      <c r="C26" s="53">
        <v>50</v>
      </c>
      <c r="D26" s="53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53" t="s">
        <v>1898</v>
      </c>
      <c r="M26" s="53" t="s">
        <v>860</v>
      </c>
      <c r="N26" s="53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53">
        <v>79</v>
      </c>
      <c r="C27" s="53">
        <v>48</v>
      </c>
      <c r="D27" s="53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53" t="s">
        <v>1861</v>
      </c>
      <c r="M27" s="53" t="s">
        <v>811</v>
      </c>
      <c r="N27" s="53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17</v>
      </c>
      <c r="B28" s="53">
        <v>79</v>
      </c>
      <c r="C28" s="53">
        <v>43</v>
      </c>
      <c r="D28" s="53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53" t="s">
        <v>1844</v>
      </c>
      <c r="M28" s="53" t="s">
        <v>879</v>
      </c>
      <c r="N28" s="53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51">
        <v>80</v>
      </c>
      <c r="C29" s="51">
        <v>43</v>
      </c>
      <c r="D29" s="51">
        <v>30</v>
      </c>
      <c r="E29" s="52">
        <v>7</v>
      </c>
      <c r="F29" s="30">
        <v>93</v>
      </c>
      <c r="G29" s="52">
        <v>27</v>
      </c>
      <c r="H29" s="52">
        <v>39</v>
      </c>
      <c r="I29" s="52">
        <v>4</v>
      </c>
      <c r="J29" s="52">
        <v>1</v>
      </c>
      <c r="K29" s="29" t="s">
        <v>1864</v>
      </c>
      <c r="L29" s="51" t="s">
        <v>1692</v>
      </c>
      <c r="M29" s="51" t="s">
        <v>851</v>
      </c>
      <c r="N29" s="51" t="s">
        <v>1950</v>
      </c>
      <c r="O29" s="31">
        <v>245</v>
      </c>
      <c r="P29" s="52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51">
        <v>78</v>
      </c>
      <c r="C30" s="51">
        <v>36</v>
      </c>
      <c r="D30" s="51">
        <v>30</v>
      </c>
      <c r="E30" s="52">
        <v>12</v>
      </c>
      <c r="F30" s="30">
        <v>84</v>
      </c>
      <c r="G30" s="52">
        <v>27</v>
      </c>
      <c r="H30" s="52">
        <v>35</v>
      </c>
      <c r="I30" s="52">
        <v>1</v>
      </c>
      <c r="J30" s="52">
        <v>3</v>
      </c>
      <c r="K30" s="29" t="s">
        <v>1932</v>
      </c>
      <c r="L30" s="51" t="s">
        <v>1752</v>
      </c>
      <c r="M30" s="51" t="s">
        <v>679</v>
      </c>
      <c r="N30" s="51" t="s">
        <v>1933</v>
      </c>
      <c r="O30" s="31">
        <v>225</v>
      </c>
      <c r="P30" s="52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51">
        <v>78</v>
      </c>
      <c r="C31" s="51">
        <v>28</v>
      </c>
      <c r="D31" s="51">
        <v>42</v>
      </c>
      <c r="E31" s="52">
        <v>8</v>
      </c>
      <c r="F31" s="30">
        <v>64</v>
      </c>
      <c r="G31" s="52">
        <v>22</v>
      </c>
      <c r="H31" s="52">
        <v>27</v>
      </c>
      <c r="I31" s="52">
        <v>1</v>
      </c>
      <c r="J31" s="52">
        <v>0</v>
      </c>
      <c r="K31" s="29" t="s">
        <v>1511</v>
      </c>
      <c r="L31" s="51" t="s">
        <v>1824</v>
      </c>
      <c r="M31" s="51" t="s">
        <v>815</v>
      </c>
      <c r="N31" s="51" t="s">
        <v>1825</v>
      </c>
      <c r="O31" s="31">
        <v>199</v>
      </c>
      <c r="P31" s="52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53">
        <v>78</v>
      </c>
      <c r="C32" s="53">
        <v>22</v>
      </c>
      <c r="D32" s="53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53" t="s">
        <v>1934</v>
      </c>
      <c r="M32" s="53" t="s">
        <v>592</v>
      </c>
      <c r="N32" s="53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78</v>
      </c>
      <c r="C35" s="51">
        <v>47</v>
      </c>
      <c r="D35" s="51">
        <v>22</v>
      </c>
      <c r="E35" s="52">
        <v>9</v>
      </c>
      <c r="F35" s="33">
        <v>103</v>
      </c>
      <c r="G35" s="52">
        <v>42</v>
      </c>
      <c r="H35" s="52">
        <v>46</v>
      </c>
      <c r="I35" s="52">
        <v>1</v>
      </c>
      <c r="J35" s="52">
        <v>4</v>
      </c>
      <c r="K35" s="29" t="s">
        <v>1838</v>
      </c>
      <c r="L35" s="51" t="s">
        <v>1567</v>
      </c>
      <c r="M35" s="51" t="s">
        <v>875</v>
      </c>
      <c r="N35" s="51" t="s">
        <v>1937</v>
      </c>
      <c r="O35" s="31">
        <v>260</v>
      </c>
      <c r="P35" s="52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53">
        <v>77</v>
      </c>
      <c r="C36" s="53">
        <v>44</v>
      </c>
      <c r="D36" s="53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53" t="s">
        <v>1834</v>
      </c>
      <c r="M36" s="53" t="s">
        <v>775</v>
      </c>
      <c r="N36" s="53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53">
        <v>78</v>
      </c>
      <c r="C37" s="53">
        <v>45</v>
      </c>
      <c r="D37" s="53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53" t="s">
        <v>1389</v>
      </c>
      <c r="M37" s="53" t="s">
        <v>790</v>
      </c>
      <c r="N37" s="53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53">
        <v>78</v>
      </c>
      <c r="C38" s="53">
        <v>37</v>
      </c>
      <c r="D38" s="53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53" t="s">
        <v>1952</v>
      </c>
      <c r="M38" s="53" t="s">
        <v>1953</v>
      </c>
      <c r="N38" s="53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53">
        <v>78</v>
      </c>
      <c r="C39" s="53">
        <v>36</v>
      </c>
      <c r="D39" s="53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53" t="s">
        <v>1940</v>
      </c>
      <c r="M39" s="53" t="s">
        <v>840</v>
      </c>
      <c r="N39" s="53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51">
        <v>78</v>
      </c>
      <c r="C40" s="51">
        <v>35</v>
      </c>
      <c r="D40" s="51">
        <v>35</v>
      </c>
      <c r="E40" s="52">
        <v>8</v>
      </c>
      <c r="F40" s="30">
        <v>78</v>
      </c>
      <c r="G40" s="52">
        <v>20</v>
      </c>
      <c r="H40" s="52">
        <v>31</v>
      </c>
      <c r="I40" s="52">
        <v>4</v>
      </c>
      <c r="J40" s="52">
        <v>2</v>
      </c>
      <c r="K40" s="29" t="s">
        <v>1948</v>
      </c>
      <c r="L40" s="51" t="s">
        <v>1845</v>
      </c>
      <c r="M40" s="51" t="s">
        <v>688</v>
      </c>
      <c r="N40" s="51" t="s">
        <v>1951</v>
      </c>
      <c r="O40" s="31">
        <v>215</v>
      </c>
      <c r="P40" s="52">
        <v>248</v>
      </c>
      <c r="Q40" s="30">
        <v>-33</v>
      </c>
      <c r="R40" s="29" t="s">
        <v>104</v>
      </c>
      <c r="S40" s="28" t="s">
        <v>245</v>
      </c>
    </row>
    <row r="41" spans="1:19" ht="15">
      <c r="A41" s="32" t="s">
        <v>7</v>
      </c>
      <c r="B41" s="51">
        <v>79</v>
      </c>
      <c r="C41" s="51">
        <v>34</v>
      </c>
      <c r="D41" s="51">
        <v>39</v>
      </c>
      <c r="E41" s="52">
        <v>6</v>
      </c>
      <c r="F41" s="30">
        <v>74</v>
      </c>
      <c r="G41" s="52">
        <v>27</v>
      </c>
      <c r="H41" s="52">
        <v>33</v>
      </c>
      <c r="I41" s="52">
        <v>1</v>
      </c>
      <c r="J41" s="52">
        <v>3</v>
      </c>
      <c r="K41" s="29" t="s">
        <v>1772</v>
      </c>
      <c r="L41" s="51" t="s">
        <v>1938</v>
      </c>
      <c r="M41" s="51" t="s">
        <v>840</v>
      </c>
      <c r="N41" s="51" t="s">
        <v>1939</v>
      </c>
      <c r="O41" s="31">
        <v>237</v>
      </c>
      <c r="P41" s="52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79</v>
      </c>
      <c r="C4" s="40">
        <f>Boston_Bruins!$I$84</f>
        <v>32</v>
      </c>
      <c r="D4" s="40">
        <f>Boston_Bruins!$J$84</f>
        <v>38</v>
      </c>
      <c r="E4" s="38">
        <f>Boston_Bruins!$L$84</f>
        <v>9</v>
      </c>
      <c r="F4" s="33">
        <f t="shared" ref="F4:F11" si="0">(C4*2)+E4</f>
        <v>73</v>
      </c>
      <c r="G4" s="39">
        <f>C4-(Boston_Bruins!$K$84+I4)</f>
        <v>25</v>
      </c>
      <c r="H4" s="38">
        <f t="shared" ref="H4:H11" si="1">C4-I4</f>
        <v>32</v>
      </c>
      <c r="I4" s="38">
        <f>Boston_Bruins!$M$84</f>
        <v>0</v>
      </c>
      <c r="J4" s="33">
        <f>Boston_Bruins!$N$84</f>
        <v>1</v>
      </c>
      <c r="K4" s="37" t="str">
        <f>Boston_Bruins!$O$85</f>
        <v>20-13-6</v>
      </c>
      <c r="L4" s="40" t="str">
        <f>Boston_Bruins!$R$85</f>
        <v>12-25-3</v>
      </c>
      <c r="M4" s="40" t="str">
        <f>Boston_Bruins!$U$85</f>
        <v>11-11-4</v>
      </c>
      <c r="N4" s="40" t="str">
        <f>Boston_Bruins!$X$85</f>
        <v>20-23-5</v>
      </c>
      <c r="O4" s="39">
        <f>Boston_Bruins!$E$85</f>
        <v>212</v>
      </c>
      <c r="P4" s="38">
        <f>Boston_Bruins!$F$85</f>
        <v>261</v>
      </c>
      <c r="Q4" s="33">
        <f t="shared" ref="Q4:Q11" si="2">O4-P4</f>
        <v>-49</v>
      </c>
      <c r="R4" s="37" t="str">
        <f>Boston_Bruins!$AA$85</f>
        <v>W1</v>
      </c>
      <c r="S4" s="36" t="str">
        <f>Boston_Bruins!$AD$85</f>
        <v>2-8-0</v>
      </c>
    </row>
    <row r="5" spans="1:20" ht="15">
      <c r="A5" s="32" t="s">
        <v>28</v>
      </c>
      <c r="B5" s="1">
        <f>Buffalo_Sabres!$D$86</f>
        <v>77</v>
      </c>
      <c r="C5" s="1">
        <f>Buffalo_Sabres!$I$84</f>
        <v>35</v>
      </c>
      <c r="D5" s="1">
        <f>Buffalo_Sabres!$J$84</f>
        <v>36</v>
      </c>
      <c r="E5" s="20">
        <f>Buffalo_Sabres!$L$84</f>
        <v>6</v>
      </c>
      <c r="F5" s="30">
        <f t="shared" si="0"/>
        <v>76</v>
      </c>
      <c r="G5" s="31">
        <f>C5-(Buffalo_Sabres!$K$84+I5)</f>
        <v>24</v>
      </c>
      <c r="H5" s="20">
        <f t="shared" si="1"/>
        <v>31</v>
      </c>
      <c r="I5" s="20">
        <f>Buffalo_Sabres!$M$84</f>
        <v>4</v>
      </c>
      <c r="J5" s="30">
        <f>Buffalo_Sabres!$N$84</f>
        <v>1</v>
      </c>
      <c r="K5" s="29" t="str">
        <f>Buffalo_Sabres!$O$85</f>
        <v>22-14-3</v>
      </c>
      <c r="L5" s="1" t="str">
        <f>Buffalo_Sabres!$R$85</f>
        <v>13-22-3</v>
      </c>
      <c r="M5" s="1" t="str">
        <f>Buffalo_Sabres!$U$85</f>
        <v>10-11-2</v>
      </c>
      <c r="N5" s="1" t="str">
        <f>Buffalo_Sabres!$X$85</f>
        <v>19-22-3</v>
      </c>
      <c r="O5" s="31">
        <f>Buffalo_Sabres!$E$85</f>
        <v>256</v>
      </c>
      <c r="P5" s="20">
        <f>Buffalo_Sabres!$F$85</f>
        <v>268</v>
      </c>
      <c r="Q5" s="30">
        <f t="shared" si="2"/>
        <v>-12</v>
      </c>
      <c r="R5" s="29" t="str">
        <f>Buffalo_Sabres!$AA$85</f>
        <v>W5</v>
      </c>
      <c r="S5" s="28" t="str">
        <f>Buffalo_Sabres!$AD$85</f>
        <v>8-2-0</v>
      </c>
    </row>
    <row r="6" spans="1:20" ht="15">
      <c r="A6" s="32" t="s">
        <v>21</v>
      </c>
      <c r="B6" s="1">
        <f>Detroit_Red_Wings!$D$86</f>
        <v>77</v>
      </c>
      <c r="C6" s="1">
        <f>Detroit_Red_Wings!$I$84</f>
        <v>36</v>
      </c>
      <c r="D6" s="1">
        <f>Detroit_Red_Wings!$J$84</f>
        <v>34</v>
      </c>
      <c r="E6" s="20">
        <f>Detroit_Red_Wings!$L$84</f>
        <v>7</v>
      </c>
      <c r="F6" s="30">
        <f t="shared" si="0"/>
        <v>79</v>
      </c>
      <c r="G6" s="31">
        <f>C6-(Detroit_Red_Wings!$K$84+I6)</f>
        <v>25</v>
      </c>
      <c r="H6" s="20">
        <f t="shared" si="1"/>
        <v>33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21-16-3</v>
      </c>
      <c r="L6" s="1" t="str">
        <f>Detroit_Red_Wings!$R$85</f>
        <v>15-18-4</v>
      </c>
      <c r="M6" s="1" t="str">
        <f>Detroit_Red_Wings!$U$85</f>
        <v>10-12-1</v>
      </c>
      <c r="N6" s="1" t="str">
        <f>Detroit_Red_Wings!$X$85</f>
        <v>20-24-2</v>
      </c>
      <c r="O6" s="31">
        <f>Detroit_Red_Wings!$E$85</f>
        <v>219</v>
      </c>
      <c r="P6" s="20">
        <f>Detroit_Red_Wings!$F$85</f>
        <v>242</v>
      </c>
      <c r="Q6" s="30">
        <f t="shared" si="2"/>
        <v>-23</v>
      </c>
      <c r="R6" s="29" t="str">
        <f>Detroit_Red_Wings!$AA$85</f>
        <v>L1</v>
      </c>
      <c r="S6" s="28" t="str">
        <f>Detroit_Red_Wings!$AD$85</f>
        <v>4-5-1</v>
      </c>
    </row>
    <row r="7" spans="1:20" ht="15">
      <c r="A7" s="32" t="s">
        <v>19</v>
      </c>
      <c r="B7" s="1">
        <f>Florida_Panthers!$D$86</f>
        <v>78</v>
      </c>
      <c r="C7" s="1">
        <f>Florida_Panthers!$I$84</f>
        <v>45</v>
      </c>
      <c r="D7" s="1">
        <f>Florida_Panthers!$J$84</f>
        <v>29</v>
      </c>
      <c r="E7" s="20">
        <f>Florida_Panthers!$L$84</f>
        <v>4</v>
      </c>
      <c r="F7" s="30">
        <f t="shared" si="0"/>
        <v>94</v>
      </c>
      <c r="G7" s="31">
        <f>C7-(Florida_Panthers!$K$84+I7)</f>
        <v>31</v>
      </c>
      <c r="H7" s="20">
        <f t="shared" si="1"/>
        <v>40</v>
      </c>
      <c r="I7" s="20">
        <f>Florida_Panthers!$M$84</f>
        <v>5</v>
      </c>
      <c r="J7" s="30">
        <f>Florida_Panthers!$N$84</f>
        <v>0</v>
      </c>
      <c r="K7" s="29" t="str">
        <f>Florida_Panthers!$O$85</f>
        <v>26-11-2</v>
      </c>
      <c r="L7" s="1" t="str">
        <f>Florida_Panthers!$R$85</f>
        <v>19-18-2</v>
      </c>
      <c r="M7" s="1" t="str">
        <f>Florida_Panthers!$U$85</f>
        <v>10-11-2</v>
      </c>
      <c r="N7" s="1" t="str">
        <f>Florida_Panthers!$X$85</f>
        <v>24-19-3</v>
      </c>
      <c r="O7" s="31">
        <f>Florida_Panthers!$E$85</f>
        <v>241</v>
      </c>
      <c r="P7" s="20">
        <f>Florida_Panthers!$F$85</f>
        <v>210</v>
      </c>
      <c r="Q7" s="30">
        <f t="shared" si="2"/>
        <v>31</v>
      </c>
      <c r="R7" s="29" t="str">
        <f>Florida_Panthers!$AA$85</f>
        <v>W1</v>
      </c>
      <c r="S7" s="28" t="str">
        <f>Florida_Panthers!$AD$85</f>
        <v>4-5-1</v>
      </c>
    </row>
    <row r="8" spans="1:20" ht="15">
      <c r="A8" s="32" t="s">
        <v>16</v>
      </c>
      <c r="B8" s="1">
        <f>Montreal_Canadiens!$D$86</f>
        <v>78</v>
      </c>
      <c r="C8" s="1">
        <f>Montreal_Canadiens!$I$84</f>
        <v>39</v>
      </c>
      <c r="D8" s="1">
        <f>Montreal_Canadiens!$J$84</f>
        <v>30</v>
      </c>
      <c r="E8" s="20">
        <f>Montreal_Canadiens!$L$84</f>
        <v>9</v>
      </c>
      <c r="F8" s="30">
        <f t="shared" si="0"/>
        <v>87</v>
      </c>
      <c r="G8" s="31">
        <f>C8-(Montreal_Canadiens!$K$84+I8)</f>
        <v>27</v>
      </c>
      <c r="H8" s="20">
        <f t="shared" si="1"/>
        <v>37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22-12-5</v>
      </c>
      <c r="L8" s="1" t="str">
        <f>Montreal_Canadiens!$R$85</f>
        <v>17-18-4</v>
      </c>
      <c r="M8" s="1" t="str">
        <f>Montreal_Canadiens!$U$85</f>
        <v>18-6-0</v>
      </c>
      <c r="N8" s="1" t="str">
        <f>Montreal_Canadiens!$X$85</f>
        <v>26-18-3</v>
      </c>
      <c r="O8" s="31">
        <f>Montreal_Canadiens!$E$85</f>
        <v>236</v>
      </c>
      <c r="P8" s="20">
        <f>Montreal_Canadiens!$F$85</f>
        <v>253</v>
      </c>
      <c r="Q8" s="30">
        <f t="shared" si="2"/>
        <v>-17</v>
      </c>
      <c r="R8" s="29" t="str">
        <f>Montreal_Canadiens!$AA$85</f>
        <v>W6</v>
      </c>
      <c r="S8" s="28" t="str">
        <f>Montreal_Canadiens!$AD$85</f>
        <v>6-3-1</v>
      </c>
    </row>
    <row r="9" spans="1:20" ht="15">
      <c r="A9" s="32" t="s">
        <v>11</v>
      </c>
      <c r="B9" s="1">
        <f>Ottawa_Senators!$D$86</f>
        <v>78</v>
      </c>
      <c r="C9" s="1">
        <f>Ottawa_Senators!$I$84</f>
        <v>42</v>
      </c>
      <c r="D9" s="1">
        <f>Ottawa_Senators!$J$84</f>
        <v>30</v>
      </c>
      <c r="E9" s="20">
        <f>Ottawa_Senators!$L$84</f>
        <v>6</v>
      </c>
      <c r="F9" s="30">
        <f t="shared" si="0"/>
        <v>90</v>
      </c>
      <c r="G9" s="31">
        <f>C9-(Ottawa_Senators!$K$84+I9)</f>
        <v>32</v>
      </c>
      <c r="H9" s="20">
        <f t="shared" si="1"/>
        <v>41</v>
      </c>
      <c r="I9" s="20">
        <f>Ottawa_Senators!$M$84</f>
        <v>1</v>
      </c>
      <c r="J9" s="30">
        <f>Ottawa_Senators!$N$84</f>
        <v>2</v>
      </c>
      <c r="K9" s="29" t="str">
        <f>Ottawa_Senators!$O$85</f>
        <v>24-11-2</v>
      </c>
      <c r="L9" s="1" t="str">
        <f>Ottawa_Senators!$R$85</f>
        <v>18-19-4</v>
      </c>
      <c r="M9" s="1" t="str">
        <f>Ottawa_Senators!$U$85</f>
        <v>13-11-1</v>
      </c>
      <c r="N9" s="1" t="str">
        <f>Ottawa_Senators!$X$85</f>
        <v>23-18-5</v>
      </c>
      <c r="O9" s="31">
        <f>Ottawa_Senators!$E$85</f>
        <v>224</v>
      </c>
      <c r="P9" s="20">
        <f>Ottawa_Senators!$F$85</f>
        <v>220</v>
      </c>
      <c r="Q9" s="30">
        <f t="shared" si="2"/>
        <v>4</v>
      </c>
      <c r="R9" s="29" t="str">
        <f>Ottawa_Senators!$AA$85</f>
        <v>L1</v>
      </c>
      <c r="S9" s="28" t="str">
        <f>Ottawa_Senators!$AD$85</f>
        <v>6-3-1</v>
      </c>
    </row>
    <row r="10" spans="1:20" ht="15">
      <c r="A10" s="32" t="s">
        <v>5</v>
      </c>
      <c r="B10" s="1">
        <f>Tampa_Bay_Lightning!$D$86</f>
        <v>78</v>
      </c>
      <c r="C10" s="1">
        <f>Tampa_Bay_Lightning!$I$84</f>
        <v>45</v>
      </c>
      <c r="D10" s="1">
        <f>Tampa_Bay_Lightning!$J$84</f>
        <v>26</v>
      </c>
      <c r="E10" s="20">
        <f>Tampa_Bay_Lightning!$L$84</f>
        <v>7</v>
      </c>
      <c r="F10" s="30">
        <f t="shared" si="0"/>
        <v>97</v>
      </c>
      <c r="G10" s="31">
        <f>C10-(Tampa_Bay_Lightning!$K$84+I10)</f>
        <v>37</v>
      </c>
      <c r="H10" s="20">
        <f t="shared" si="1"/>
        <v>43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24-11-3</v>
      </c>
      <c r="L10" s="1" t="str">
        <f>Tampa_Bay_Lightning!$R$85</f>
        <v>21-15-4</v>
      </c>
      <c r="M10" s="1" t="str">
        <f>Tampa_Bay_Lightning!$U$85</f>
        <v>9-12-2</v>
      </c>
      <c r="N10" s="1" t="str">
        <f>Tampa_Bay_Lightning!$X$85</f>
        <v>25-14-7</v>
      </c>
      <c r="O10" s="31">
        <f>Tampa_Bay_Lightning!$E$85</f>
        <v>279</v>
      </c>
      <c r="P10" s="20">
        <f>Tampa_Bay_Lightning!$F$85</f>
        <v>206</v>
      </c>
      <c r="Q10" s="30">
        <f t="shared" si="2"/>
        <v>73</v>
      </c>
      <c r="R10" s="29" t="str">
        <f>Tampa_Bay_Lightning!$AA$85</f>
        <v>L1</v>
      </c>
      <c r="S10" s="28" t="str">
        <f>Tampa_Bay_Lightning!$AD$85</f>
        <v>5-3-2</v>
      </c>
    </row>
    <row r="11" spans="1:20" ht="15.75" thickBot="1">
      <c r="A11" s="32" t="s">
        <v>4</v>
      </c>
      <c r="B11" s="1">
        <f>Toronto_Maple_Leafs!$D$86</f>
        <v>78</v>
      </c>
      <c r="C11" s="1">
        <f>Toronto_Maple_Leafs!$I$84</f>
        <v>48</v>
      </c>
      <c r="D11" s="1">
        <f>Toronto_Maple_Leafs!$J$84</f>
        <v>26</v>
      </c>
      <c r="E11" s="24">
        <f>Toronto_Maple_Leafs!$L$84</f>
        <v>4</v>
      </c>
      <c r="F11" s="23">
        <f t="shared" si="0"/>
        <v>100</v>
      </c>
      <c r="G11" s="25">
        <f>C11-(Toronto_Maple_Leafs!$K$84+I11)</f>
        <v>38</v>
      </c>
      <c r="H11" s="24">
        <f t="shared" si="1"/>
        <v>47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25-13-1</v>
      </c>
      <c r="L11" s="1" t="str">
        <f>Toronto_Maple_Leafs!$R$85</f>
        <v>23-13-3</v>
      </c>
      <c r="M11" s="1" t="str">
        <f>Toronto_Maple_Leafs!$U$85</f>
        <v>14-8-1</v>
      </c>
      <c r="N11" s="1" t="str">
        <f>Toronto_Maple_Leafs!$X$85</f>
        <v>29-16-1</v>
      </c>
      <c r="O11" s="31">
        <f>Toronto_Maple_Leafs!$E$85</f>
        <v>255</v>
      </c>
      <c r="P11" s="20">
        <f>Toronto_Maple_Leafs!$F$85</f>
        <v>227</v>
      </c>
      <c r="Q11" s="30">
        <f t="shared" si="2"/>
        <v>28</v>
      </c>
      <c r="R11" s="29" t="str">
        <f>Toronto_Maple_Leafs!$AA$85</f>
        <v>W1</v>
      </c>
      <c r="S11" s="28" t="str">
        <f>Toronto_Maple_Leafs!$AD$85</f>
        <v>7-2-1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77</v>
      </c>
      <c r="C14" s="1">
        <f>Carolina_Hurricanes!$I$84</f>
        <v>46</v>
      </c>
      <c r="D14" s="1">
        <f>Carolina_Hurricanes!$J$84</f>
        <v>27</v>
      </c>
      <c r="E14" s="20">
        <f>Carolina_Hurricanes!$L$84</f>
        <v>4</v>
      </c>
      <c r="F14" s="33">
        <f t="shared" ref="F14:F21" si="3">(C14*2)+E14</f>
        <v>96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30-8-1</v>
      </c>
      <c r="L14" s="1" t="str">
        <f>Carolina_Hurricanes!$R$85</f>
        <v>16-19-3</v>
      </c>
      <c r="M14" s="1" t="str">
        <f>Carolina_Hurricanes!$U$85</f>
        <v>17-4-2</v>
      </c>
      <c r="N14" s="1" t="str">
        <f>Carolina_Hurricanes!$X$85</f>
        <v>27-15-2</v>
      </c>
      <c r="O14" s="31">
        <f>Carolina_Hurricanes!$E$85</f>
        <v>247</v>
      </c>
      <c r="P14" s="20">
        <f>Carolina_Hurricanes!$F$85</f>
        <v>210</v>
      </c>
      <c r="Q14" s="30">
        <f t="shared" ref="Q14:Q21" si="5">O14-P14</f>
        <v>37</v>
      </c>
      <c r="R14" s="29" t="str">
        <f>Carolina_Hurricanes!$AA$85</f>
        <v>L3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77</v>
      </c>
      <c r="C15" s="1">
        <f>Columbus_Blue_Jackets!$I$84</f>
        <v>35</v>
      </c>
      <c r="D15" s="1">
        <f>Columbus_Blue_Jackets!$J$84</f>
        <v>33</v>
      </c>
      <c r="E15" s="20">
        <f>Columbus_Blue_Jackets!$L$84</f>
        <v>9</v>
      </c>
      <c r="F15" s="30">
        <f t="shared" si="3"/>
        <v>79</v>
      </c>
      <c r="G15" s="20">
        <f>C15-(Columbus_Blue_Jackets!$K$84+I15)</f>
        <v>19</v>
      </c>
      <c r="H15" s="20">
        <f t="shared" si="4"/>
        <v>29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23-10-5</v>
      </c>
      <c r="L15" s="1" t="str">
        <f>Columbus_Blue_Jackets!$R$85</f>
        <v>12-23-4</v>
      </c>
      <c r="M15" s="1" t="str">
        <f>Columbus_Blue_Jackets!$U$85</f>
        <v>9-10-3</v>
      </c>
      <c r="N15" s="1" t="str">
        <f>Columbus_Blue_Jackets!$X$85</f>
        <v>19-21-5</v>
      </c>
      <c r="O15" s="31">
        <f>Columbus_Blue_Jackets!$E$85</f>
        <v>250</v>
      </c>
      <c r="P15" s="20">
        <f>Columbus_Blue_Jackets!$F$85</f>
        <v>264</v>
      </c>
      <c r="Q15" s="30">
        <f t="shared" si="5"/>
        <v>-14</v>
      </c>
      <c r="R15" s="29" t="str">
        <f>Columbus_Blue_Jackets!$AA$85</f>
        <v>W1</v>
      </c>
      <c r="S15" s="28" t="str">
        <f>Columbus_Blue_Jackets!$AD$85</f>
        <v>4-5-1</v>
      </c>
    </row>
    <row r="16" spans="1:20" ht="15">
      <c r="A16" s="32" t="s">
        <v>14</v>
      </c>
      <c r="B16" s="1">
        <f>New_Jersey_Devils!$D$86</f>
        <v>78</v>
      </c>
      <c r="C16" s="1">
        <f>New_Jersey_Devils!$I$84</f>
        <v>41</v>
      </c>
      <c r="D16" s="1">
        <f>New_Jersey_Devils!$J$84</f>
        <v>30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19-14-5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25-15-6</v>
      </c>
      <c r="O16" s="31">
        <f>New_Jersey_Devils!$E$85</f>
        <v>233</v>
      </c>
      <c r="P16" s="20">
        <f>New_Jersey_Devils!$F$85</f>
        <v>208</v>
      </c>
      <c r="Q16" s="30">
        <f t="shared" si="5"/>
        <v>25</v>
      </c>
      <c r="R16" s="29" t="str">
        <f>New_Jersey_Devils!$AA$85</f>
        <v>L1</v>
      </c>
      <c r="S16" s="28" t="str">
        <f>New_Jersey_Devils!$AD$85</f>
        <v>5-4-1</v>
      </c>
    </row>
    <row r="17" spans="1:19" ht="15">
      <c r="A17" s="32" t="s">
        <v>13</v>
      </c>
      <c r="B17" s="1">
        <f>New_York_Islanders!$D$86</f>
        <v>77</v>
      </c>
      <c r="C17" s="1">
        <f>New_York_Islanders!$I$84</f>
        <v>34</v>
      </c>
      <c r="D17" s="1">
        <f>New_York_Islanders!$J$84</f>
        <v>32</v>
      </c>
      <c r="E17" s="20">
        <f>New_York_Islanders!$L$84</f>
        <v>11</v>
      </c>
      <c r="F17" s="30">
        <f t="shared" si="3"/>
        <v>79</v>
      </c>
      <c r="G17" s="20">
        <f>C17-(New_York_Islanders!$K$84+I17)</f>
        <v>25</v>
      </c>
      <c r="H17" s="20">
        <f t="shared" si="4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15-17-6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216</v>
      </c>
      <c r="P17" s="20">
        <f>New_York_Islanders!$F$85</f>
        <v>238</v>
      </c>
      <c r="Q17" s="30">
        <f t="shared" si="5"/>
        <v>-22</v>
      </c>
      <c r="R17" s="29" t="str">
        <f>New_York_Islanders!$AA$85</f>
        <v>L1</v>
      </c>
      <c r="S17" s="28" t="str">
        <f>New_York_Islanders!$AD$85</f>
        <v>3-4-3</v>
      </c>
    </row>
    <row r="18" spans="1:19" ht="15">
      <c r="A18" s="32" t="s">
        <v>12</v>
      </c>
      <c r="B18" s="1">
        <f>New_York_Rangers!$D$86</f>
        <v>78</v>
      </c>
      <c r="C18" s="1">
        <f>New_York_Rangers!$I$84</f>
        <v>36</v>
      </c>
      <c r="D18" s="1">
        <f>New_York_Rangers!$J$84</f>
        <v>35</v>
      </c>
      <c r="E18" s="20">
        <f>New_York_Rangers!$L$84</f>
        <v>7</v>
      </c>
      <c r="F18" s="30">
        <f t="shared" si="3"/>
        <v>79</v>
      </c>
      <c r="G18" s="20">
        <f>C18-(New_York_Rangers!$K$84+I18)</f>
        <v>31</v>
      </c>
      <c r="H18" s="20">
        <f t="shared" si="4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18-16-4</v>
      </c>
      <c r="M18" s="1" t="str">
        <f>New_York_Rangers!$U$85</f>
        <v>11-12-1</v>
      </c>
      <c r="N18" s="1" t="str">
        <f>New_York_Rangers!$X$85</f>
        <v>22-21-3</v>
      </c>
      <c r="O18" s="31">
        <f>New_York_Rangers!$E$85</f>
        <v>235</v>
      </c>
      <c r="P18" s="20">
        <f>New_York_Rangers!$F$85</f>
        <v>243</v>
      </c>
      <c r="Q18" s="30">
        <f t="shared" si="5"/>
        <v>-8</v>
      </c>
      <c r="R18" s="29" t="str">
        <f>New_York_Rangers!$AA$85</f>
        <v>L3</v>
      </c>
      <c r="S18" s="28" t="str">
        <f>New_York_Rangers!$AD$85</f>
        <v>3-6-1</v>
      </c>
    </row>
    <row r="19" spans="1:19" ht="15">
      <c r="A19" s="32" t="s">
        <v>10</v>
      </c>
      <c r="B19" s="1">
        <f>Philadelphia_Flyers!$D$86</f>
        <v>78</v>
      </c>
      <c r="C19" s="1">
        <f>Philadelphia_Flyers!$I$84</f>
        <v>32</v>
      </c>
      <c r="D19" s="1">
        <f>Philadelphia_Flyers!$J$84</f>
        <v>37</v>
      </c>
      <c r="E19" s="20">
        <f>Philadelphia_Flyers!$L$84</f>
        <v>9</v>
      </c>
      <c r="F19" s="30">
        <f t="shared" si="3"/>
        <v>73</v>
      </c>
      <c r="G19" s="20">
        <f>C19-(Philadelphia_Flyers!$K$84+I19)</f>
        <v>16</v>
      </c>
      <c r="H19" s="20">
        <f t="shared" si="4"/>
        <v>27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13-18-8</v>
      </c>
      <c r="M19" s="1" t="str">
        <f>Philadelphia_Flyers!$U$85</f>
        <v>9-13-2</v>
      </c>
      <c r="N19" s="1" t="str">
        <f>Philadelphia_Flyers!$X$85</f>
        <v>19-22-5</v>
      </c>
      <c r="O19" s="31">
        <f>Philadelphia_Flyers!$E$85</f>
        <v>227</v>
      </c>
      <c r="P19" s="20">
        <f>Philadelphia_Flyers!$F$85</f>
        <v>271</v>
      </c>
      <c r="Q19" s="30">
        <f t="shared" si="5"/>
        <v>-44</v>
      </c>
      <c r="R19" s="29" t="str">
        <f>Philadelphia_Flyers!$AA$85</f>
        <v>W1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79</v>
      </c>
      <c r="C20" s="1">
        <f>Pittsburgh_Penguins!$I$84</f>
        <v>32</v>
      </c>
      <c r="D20" s="1">
        <f>Pittsburgh_Penguins!$J$84</f>
        <v>35</v>
      </c>
      <c r="E20" s="20">
        <f>Pittsburgh_Penguins!$L$84</f>
        <v>12</v>
      </c>
      <c r="F20" s="30">
        <f t="shared" si="3"/>
        <v>76</v>
      </c>
      <c r="G20" s="20">
        <f>C20-(Pittsburgh_Penguins!$K$84+I20)</f>
        <v>22</v>
      </c>
      <c r="H20" s="20">
        <f t="shared" si="4"/>
        <v>31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233</v>
      </c>
      <c r="P20" s="20">
        <f>Pittsburgh_Penguins!$F$85</f>
        <v>285</v>
      </c>
      <c r="Q20" s="30">
        <f t="shared" si="5"/>
        <v>-52</v>
      </c>
      <c r="R20" s="29" t="str">
        <f>Pittsburgh_Penguins!$AA$85</f>
        <v>W1</v>
      </c>
      <c r="S20" s="28" t="str">
        <f>Pittsburgh_Penguins!$AD$85</f>
        <v>4-4-2</v>
      </c>
    </row>
    <row r="21" spans="1:19" ht="15.75" thickBot="1">
      <c r="A21" s="27" t="s">
        <v>1</v>
      </c>
      <c r="B21" s="26">
        <f>Washington_Capitals!$D$86</f>
        <v>77</v>
      </c>
      <c r="C21" s="26">
        <f>Washington_Capitals!$I$84</f>
        <v>49</v>
      </c>
      <c r="D21" s="26">
        <f>Washington_Capitals!$J$84</f>
        <v>19</v>
      </c>
      <c r="E21" s="24">
        <f>Washington_Capitals!$L$84</f>
        <v>9</v>
      </c>
      <c r="F21" s="23">
        <f t="shared" si="3"/>
        <v>107</v>
      </c>
      <c r="G21" s="24">
        <f>C21-(Washington_Capitals!$K$84+I21)</f>
        <v>41</v>
      </c>
      <c r="H21" s="24">
        <f t="shared" si="4"/>
        <v>48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25-8-6</v>
      </c>
      <c r="L21" s="26" t="str">
        <f>Washington_Capitals!$R$85</f>
        <v>24-11-3</v>
      </c>
      <c r="M21" s="26" t="str">
        <f>Washington_Capitals!$U$85</f>
        <v>15-6-0</v>
      </c>
      <c r="N21" s="26" t="str">
        <f>Washington_Capitals!$X$85</f>
        <v>30-11-4</v>
      </c>
      <c r="O21" s="25">
        <f>Washington_Capitals!$E$85</f>
        <v>277</v>
      </c>
      <c r="P21" s="24">
        <f>Washington_Capitals!$F$85</f>
        <v>211</v>
      </c>
      <c r="Q21" s="23">
        <f t="shared" si="5"/>
        <v>66</v>
      </c>
      <c r="R21" s="22" t="str">
        <f>Washington_Capitals!$AA$85</f>
        <v>L1</v>
      </c>
      <c r="S21" s="21" t="str">
        <f>Washington_Capitals!$AD$85</f>
        <v>5-4-1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78</v>
      </c>
      <c r="C25" s="40">
        <f>Utah_Hockey_Club!$I$84</f>
        <v>36</v>
      </c>
      <c r="D25" s="40">
        <f>Utah_Hockey_Club!$J$84</f>
        <v>30</v>
      </c>
      <c r="E25" s="38">
        <f>Utah_Hockey_Club!$L$84</f>
        <v>12</v>
      </c>
      <c r="F25" s="33">
        <f t="shared" ref="F25:F32" si="6">(C25*2)+E25</f>
        <v>84</v>
      </c>
      <c r="G25" s="38">
        <f>C25-(Utah_Hockey_Club!$K$84+I25)</f>
        <v>27</v>
      </c>
      <c r="H25" s="38">
        <f t="shared" ref="H25:H32" si="7">C25-I25</f>
        <v>35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18-15-7</v>
      </c>
      <c r="L25" s="40" t="str">
        <f>Utah_Hockey_Club!$R$85</f>
        <v>18-15-5</v>
      </c>
      <c r="M25" s="40" t="str">
        <f>Utah_Hockey_Club!$U$85</f>
        <v>11-8-3</v>
      </c>
      <c r="N25" s="40" t="str">
        <f>Utah_Hockey_Club!$X$85</f>
        <v>22-16-8</v>
      </c>
      <c r="O25" s="39">
        <f>Utah_Hockey_Club!$E$85</f>
        <v>225</v>
      </c>
      <c r="P25" s="38">
        <f>Utah_Hockey_Club!$F$85</f>
        <v>235</v>
      </c>
      <c r="Q25" s="33">
        <f t="shared" ref="Q25:Q32" si="8">O25-P25</f>
        <v>-10</v>
      </c>
      <c r="R25" s="37" t="str">
        <f>Utah_Hockey_Club!$AA$85</f>
        <v>W2</v>
      </c>
      <c r="S25" s="36" t="str">
        <f>Utah_Hockey_Club!$AD$85</f>
        <v>6-3-1</v>
      </c>
    </row>
    <row r="26" spans="1:19" ht="15">
      <c r="A26" s="32" t="s">
        <v>25</v>
      </c>
      <c r="B26" s="1">
        <f>Chicago_Blackhawks!$D$86</f>
        <v>78</v>
      </c>
      <c r="C26" s="1">
        <f>Chicago_Blackhawks!$I$84</f>
        <v>22</v>
      </c>
      <c r="D26" s="1">
        <f>Chicago_Blackhawks!$J$84</f>
        <v>46</v>
      </c>
      <c r="E26" s="20">
        <f>Chicago_Blackhawks!$L$84</f>
        <v>10</v>
      </c>
      <c r="F26" s="30">
        <f t="shared" si="6"/>
        <v>54</v>
      </c>
      <c r="G26" s="20">
        <f>C26-(Chicago_Blackhawks!$K$84+I26)</f>
        <v>19</v>
      </c>
      <c r="H26" s="20">
        <f t="shared" si="7"/>
        <v>21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15-20-5</v>
      </c>
      <c r="L26" s="1" t="str">
        <f>Chicago_Blackhawks!$R$85</f>
        <v>7-26-5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209</v>
      </c>
      <c r="P26" s="20">
        <f>Chicago_Blackhawks!$F$85</f>
        <v>283</v>
      </c>
      <c r="Q26" s="30">
        <f t="shared" si="8"/>
        <v>-74</v>
      </c>
      <c r="R26" s="29" t="str">
        <f>Chicago_Blackhawks!$AA$85</f>
        <v>L1</v>
      </c>
      <c r="S26" s="28" t="str">
        <f>Chicago_Blackhawks!$AD$85</f>
        <v>2-7-1</v>
      </c>
    </row>
    <row r="27" spans="1:19" ht="15">
      <c r="A27" s="32" t="s">
        <v>24</v>
      </c>
      <c r="B27" s="1">
        <f>Colorado_Avalanche!$D$86</f>
        <v>79</v>
      </c>
      <c r="C27" s="1">
        <f>Colorado_Avalanche!$I$84</f>
        <v>48</v>
      </c>
      <c r="D27" s="1">
        <f>Colorado_Avalanche!$J$84</f>
        <v>27</v>
      </c>
      <c r="E27" s="20">
        <f>Colorado_Avalanche!$L$84</f>
        <v>4</v>
      </c>
      <c r="F27" s="30">
        <f t="shared" si="6"/>
        <v>100</v>
      </c>
      <c r="G27" s="20">
        <f>C27-(Colorado_Avalanche!$K$84+I27)</f>
        <v>35</v>
      </c>
      <c r="H27" s="20">
        <f t="shared" si="7"/>
        <v>44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26-11-3</v>
      </c>
      <c r="L27" s="1" t="str">
        <f>Colorado_Avalanche!$R$85</f>
        <v>22-16-1</v>
      </c>
      <c r="M27" s="1" t="str">
        <f>Colorado_Avalanche!$U$85</f>
        <v>12-12-2</v>
      </c>
      <c r="N27" s="1" t="str">
        <f>Colorado_Avalanche!$X$85</f>
        <v>27-17-3</v>
      </c>
      <c r="O27" s="31">
        <f>Colorado_Avalanche!$E$85</f>
        <v>268</v>
      </c>
      <c r="P27" s="20">
        <f>Colorado_Avalanche!$F$85</f>
        <v>223</v>
      </c>
      <c r="Q27" s="30">
        <f t="shared" si="8"/>
        <v>45</v>
      </c>
      <c r="R27" s="29" t="str">
        <f>Colorado_Avalanche!$AA$85</f>
        <v>W1</v>
      </c>
      <c r="S27" s="28" t="str">
        <f>Colorado_Avalanche!$AD$85</f>
        <v>7-2-1</v>
      </c>
    </row>
    <row r="28" spans="1:19" ht="15">
      <c r="A28" s="32" t="s">
        <v>22</v>
      </c>
      <c r="B28" s="1">
        <f>Dallas_Stars!$D$86</f>
        <v>78</v>
      </c>
      <c r="C28" s="1">
        <f>Dallas_Stars!$I$84</f>
        <v>50</v>
      </c>
      <c r="D28" s="1">
        <f>Dallas_Stars!$J$84</f>
        <v>22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28-9-3</v>
      </c>
      <c r="L28" s="1" t="str">
        <f>Dallas_Stars!$R$85</f>
        <v>22-13-3</v>
      </c>
      <c r="M28" s="1" t="str">
        <f>Dallas_Stars!$U$85</f>
        <v>15-5-3</v>
      </c>
      <c r="N28" s="1" t="str">
        <f>Dallas_Stars!$X$85</f>
        <v>31-10-5</v>
      </c>
      <c r="O28" s="31">
        <f>Dallas_Stars!$E$85</f>
        <v>269</v>
      </c>
      <c r="P28" s="20">
        <f>Dallas_Stars!$F$85</f>
        <v>204</v>
      </c>
      <c r="Q28" s="30">
        <f t="shared" si="8"/>
        <v>65</v>
      </c>
      <c r="R28" s="29" t="str">
        <f>Dallas_Stars!$AA$85</f>
        <v>L3</v>
      </c>
      <c r="S28" s="28" t="str">
        <f>Dallas_Stars!$AD$85</f>
        <v>7-1-2</v>
      </c>
    </row>
    <row r="29" spans="1:19" ht="15">
      <c r="A29" s="32" t="s">
        <v>17</v>
      </c>
      <c r="B29" s="1">
        <f>Minnesota_Wild!$D$86</f>
        <v>79</v>
      </c>
      <c r="C29" s="1">
        <f>Minnesota_Wild!$I$84</f>
        <v>43</v>
      </c>
      <c r="D29" s="1">
        <f>Minnesota_Wild!$J$84</f>
        <v>29</v>
      </c>
      <c r="E29" s="20">
        <f>Minnesota_Wild!$L$84</f>
        <v>7</v>
      </c>
      <c r="F29" s="30">
        <f t="shared" si="6"/>
        <v>93</v>
      </c>
      <c r="G29" s="20">
        <f>C29-(Minnesota_Wild!$K$84+I29)</f>
        <v>30</v>
      </c>
      <c r="H29" s="20">
        <f t="shared" si="7"/>
        <v>40</v>
      </c>
      <c r="I29" s="20">
        <f>Minnesota_Wild!$M$84</f>
        <v>3</v>
      </c>
      <c r="J29" s="20">
        <f>Minnesota_Wild!$N$84</f>
        <v>3</v>
      </c>
      <c r="K29" s="29" t="str">
        <f>Minnesota_Wild!$O$85</f>
        <v>21-17-2</v>
      </c>
      <c r="L29" s="1" t="str">
        <f>Minnesota_Wild!$R$85</f>
        <v>22-12-5</v>
      </c>
      <c r="M29" s="1" t="str">
        <f>Minnesota_Wild!$U$85</f>
        <v>13-11-2</v>
      </c>
      <c r="N29" s="1" t="str">
        <f>Minnesota_Wild!$X$85</f>
        <v>23-20-4</v>
      </c>
      <c r="O29" s="31">
        <f>Minnesota_Wild!$E$85</f>
        <v>220</v>
      </c>
      <c r="P29" s="20">
        <f>Minnesota_Wild!$F$85</f>
        <v>231</v>
      </c>
      <c r="Q29" s="30">
        <f t="shared" si="8"/>
        <v>-11</v>
      </c>
      <c r="R29" s="29" t="str">
        <f>Minnesota_Wild!$AA$85</f>
        <v>W2</v>
      </c>
      <c r="S29" s="28" t="str">
        <f>Minnesota_Wild!$AD$85</f>
        <v>4-4-2</v>
      </c>
    </row>
    <row r="30" spans="1:19" ht="15">
      <c r="A30" s="32" t="s">
        <v>15</v>
      </c>
      <c r="B30" s="1">
        <f>Nashville_Predators!$D$86</f>
        <v>78</v>
      </c>
      <c r="C30" s="1">
        <f>Nashville_Predators!$I$84</f>
        <v>28</v>
      </c>
      <c r="D30" s="1">
        <f>Nashville_Predators!$J$84</f>
        <v>42</v>
      </c>
      <c r="E30" s="20">
        <f>Nashville_Predators!$L$84</f>
        <v>8</v>
      </c>
      <c r="F30" s="30">
        <f t="shared" si="6"/>
        <v>64</v>
      </c>
      <c r="G30" s="20">
        <f>C30-(Nashville_Predators!$K$84+I30)</f>
        <v>22</v>
      </c>
      <c r="H30" s="20">
        <f t="shared" si="7"/>
        <v>27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19-17-3</v>
      </c>
      <c r="L30" s="1" t="str">
        <f>Nashville_Predators!$R$85</f>
        <v>9-25-5</v>
      </c>
      <c r="M30" s="1" t="str">
        <f>Nashville_Predators!$U$85</f>
        <v>10-11-2</v>
      </c>
      <c r="N30" s="1" t="str">
        <f>Nashville_Predators!$X$85</f>
        <v>19-23-4</v>
      </c>
      <c r="O30" s="31">
        <f>Nashville_Predators!$E$85</f>
        <v>199</v>
      </c>
      <c r="P30" s="20">
        <f>Nashville_Predators!$F$85</f>
        <v>258</v>
      </c>
      <c r="Q30" s="30">
        <f t="shared" si="8"/>
        <v>-59</v>
      </c>
      <c r="R30" s="29" t="str">
        <f>Nashville_Predators!$AA$85</f>
        <v>W1</v>
      </c>
      <c r="S30" s="28" t="str">
        <f>Nashville_Predators!$AD$85</f>
        <v>3-7-0</v>
      </c>
    </row>
    <row r="31" spans="1:19" ht="15">
      <c r="A31" s="32" t="s">
        <v>6</v>
      </c>
      <c r="B31" s="1">
        <f>St_Louis_Blues!$D$86</f>
        <v>80</v>
      </c>
      <c r="C31" s="1">
        <f>St_Louis_Blues!$I$84</f>
        <v>43</v>
      </c>
      <c r="D31" s="1">
        <f>St_Louis_Blues!$J$84</f>
        <v>30</v>
      </c>
      <c r="E31" s="20">
        <f>St_Louis_Blues!$L$84</f>
        <v>7</v>
      </c>
      <c r="F31" s="30">
        <f t="shared" si="6"/>
        <v>93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1</v>
      </c>
      <c r="K31" s="29" t="str">
        <f>St_Louis_Blues!$O$85</f>
        <v>23-14-3</v>
      </c>
      <c r="L31" s="1" t="str">
        <f>St_Louis_Blues!$R$85</f>
        <v>20-16-4</v>
      </c>
      <c r="M31" s="1" t="str">
        <f>St_Louis_Blues!$U$85</f>
        <v>13-10-2</v>
      </c>
      <c r="N31" s="1" t="str">
        <f>St_Louis_Blues!$X$85</f>
        <v>28-16-4</v>
      </c>
      <c r="O31" s="31">
        <f>St_Louis_Blues!$E$85</f>
        <v>245</v>
      </c>
      <c r="P31" s="20">
        <f>St_Louis_Blues!$F$85</f>
        <v>228</v>
      </c>
      <c r="Q31" s="30">
        <f t="shared" si="8"/>
        <v>17</v>
      </c>
      <c r="R31" s="29" t="str">
        <f>St_Louis_Blues!$AA$85</f>
        <v>L2</v>
      </c>
      <c r="S31" s="28" t="str">
        <f>St_Louis_Blues!$AD$85</f>
        <v>8-2-0</v>
      </c>
    </row>
    <row r="32" spans="1:19" ht="15.75" thickBot="1">
      <c r="A32" s="32" t="s">
        <v>0</v>
      </c>
      <c r="B32" s="1">
        <f>Winnipeg_Jets!$D$86</f>
        <v>78</v>
      </c>
      <c r="C32" s="1">
        <f>Winnipeg_Jets!$I$84</f>
        <v>53</v>
      </c>
      <c r="D32" s="1">
        <f>Winnipeg_Jets!$J$84</f>
        <v>21</v>
      </c>
      <c r="E32" s="20">
        <f>Winnipeg_Jets!$L$84</f>
        <v>4</v>
      </c>
      <c r="F32" s="23">
        <f t="shared" si="6"/>
        <v>110</v>
      </c>
      <c r="G32" s="20">
        <f>C32-(Winnipeg_Jets!$K$84+I32)</f>
        <v>41</v>
      </c>
      <c r="H32" s="20">
        <f t="shared" si="7"/>
        <v>52</v>
      </c>
      <c r="I32" s="20">
        <f>Winnipeg_Jets!$M$84</f>
        <v>1</v>
      </c>
      <c r="J32" s="20">
        <f>Winnipeg_Jets!$N$84</f>
        <v>1</v>
      </c>
      <c r="K32" s="29" t="str">
        <f>Winnipeg_Jets!$O$85</f>
        <v>29-6-4</v>
      </c>
      <c r="L32" s="1" t="str">
        <f>Winnipeg_Jets!$R$85</f>
        <v>24-15-0</v>
      </c>
      <c r="M32" s="1" t="str">
        <f>Winnipeg_Jets!$U$85</f>
        <v>1-1-0</v>
      </c>
      <c r="N32" s="1" t="str">
        <f>Winnipeg_Jets!$X$85</f>
        <v>30-13-3</v>
      </c>
      <c r="O32" s="31">
        <f>Winnipeg_Jets!$E$85</f>
        <v>265</v>
      </c>
      <c r="P32" s="20">
        <f>Winnipeg_Jets!$F$85</f>
        <v>182</v>
      </c>
      <c r="Q32" s="30">
        <f t="shared" si="8"/>
        <v>83</v>
      </c>
      <c r="R32" s="29" t="str">
        <f>Winnipeg_Jets!$AA$85</f>
        <v>W1</v>
      </c>
      <c r="S32" s="28" t="str">
        <f>Winnipeg_Jets!$AD$85</f>
        <v>6-4-0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78</v>
      </c>
      <c r="C35" s="1">
        <f>Anaheim_Ducks!$I$84</f>
        <v>35</v>
      </c>
      <c r="D35" s="1">
        <f>Anaheim_Ducks!$J$84</f>
        <v>35</v>
      </c>
      <c r="E35" s="20">
        <f>Anaheim_Ducks!$L$84</f>
        <v>8</v>
      </c>
      <c r="F35" s="33">
        <f t="shared" ref="F35:F42" si="9">(C35*2)+E35</f>
        <v>78</v>
      </c>
      <c r="G35" s="20">
        <f>C35-(Anaheim_Ducks!$K$84+I35)</f>
        <v>20</v>
      </c>
      <c r="H35" s="20">
        <f t="shared" ref="H35:H42" si="10">C35-I35</f>
        <v>31</v>
      </c>
      <c r="I35" s="20">
        <f>Anaheim_Ducks!$M$84</f>
        <v>4</v>
      </c>
      <c r="J35" s="20">
        <f>Anaheim_Ducks!$N$84</f>
        <v>2</v>
      </c>
      <c r="K35" s="29" t="str">
        <f>Anaheim_Ducks!$O$85</f>
        <v>21-17-2</v>
      </c>
      <c r="L35" s="1" t="str">
        <f>Anaheim_Ducks!$R$85</f>
        <v>14-18-6</v>
      </c>
      <c r="M35" s="1" t="str">
        <f>Anaheim_Ducks!$U$85</f>
        <v>11-13-1</v>
      </c>
      <c r="N35" s="1" t="str">
        <f>Anaheim_Ducks!$X$85</f>
        <v>21-22-3</v>
      </c>
      <c r="O35" s="31">
        <f>Anaheim_Ducks!$E$85</f>
        <v>215</v>
      </c>
      <c r="P35" s="20">
        <f>Anaheim_Ducks!$F$85</f>
        <v>248</v>
      </c>
      <c r="Q35" s="30">
        <f t="shared" ref="Q35:Q42" si="11">O35-P35</f>
        <v>-33</v>
      </c>
      <c r="R35" s="29" t="str">
        <f>Anaheim_Ducks!$AA$85</f>
        <v>W2</v>
      </c>
      <c r="S35" s="28" t="str">
        <f>Anaheim_Ducks!$AD$85</f>
        <v>6-4-0</v>
      </c>
    </row>
    <row r="36" spans="1:19" ht="15">
      <c r="A36" s="32" t="s">
        <v>27</v>
      </c>
      <c r="B36" s="1">
        <f>Calgary_Flames!$D$86</f>
        <v>78</v>
      </c>
      <c r="C36" s="1">
        <f>Calgary_Flames!$I$84</f>
        <v>37</v>
      </c>
      <c r="D36" s="1">
        <f>Calgary_Flames!$J$84</f>
        <v>27</v>
      </c>
      <c r="E36" s="20">
        <f>Calgary_Flames!$L$84</f>
        <v>14</v>
      </c>
      <c r="F36" s="30">
        <f t="shared" si="9"/>
        <v>88</v>
      </c>
      <c r="G36" s="20">
        <f>C36-(Calgary_Flames!$K$84+I36)</f>
        <v>24</v>
      </c>
      <c r="H36" s="20">
        <f t="shared" si="10"/>
        <v>33</v>
      </c>
      <c r="I36" s="20">
        <f>Calgary_Flames!$M$84</f>
        <v>4</v>
      </c>
      <c r="J36" s="20">
        <f>Calgary_Flames!$N$84</f>
        <v>2</v>
      </c>
      <c r="K36" s="29" t="str">
        <f>Calgary_Flames!$O$85</f>
        <v>20-12-6</v>
      </c>
      <c r="L36" s="1" t="str">
        <f>Calgary_Flames!$R$85</f>
        <v>17-15-8</v>
      </c>
      <c r="M36" s="1" t="str">
        <f>Calgary_Flames!$U$85</f>
        <v>13-4-6</v>
      </c>
      <c r="N36" s="1" t="str">
        <f>Calgary_Flames!$X$85</f>
        <v>22-16-8</v>
      </c>
      <c r="O36" s="31">
        <f>Calgary_Flames!$E$85</f>
        <v>206</v>
      </c>
      <c r="P36" s="20">
        <f>Calgary_Flames!$F$85</f>
        <v>229</v>
      </c>
      <c r="Q36" s="30">
        <f t="shared" si="11"/>
        <v>-23</v>
      </c>
      <c r="R36" s="29" t="str">
        <f>Calgary_Flames!$AA$85</f>
        <v>L1</v>
      </c>
      <c r="S36" s="28" t="str">
        <f>Calgary_Flames!$AD$85</f>
        <v>5-2-3</v>
      </c>
    </row>
    <row r="37" spans="1:19" ht="15">
      <c r="A37" s="32" t="s">
        <v>20</v>
      </c>
      <c r="B37" s="1">
        <f>Edmonton_Oilers!$D$86</f>
        <v>78</v>
      </c>
      <c r="C37" s="1">
        <f>Edmonton_Oilers!$I$84</f>
        <v>45</v>
      </c>
      <c r="D37" s="1">
        <f>Edmonton_Oilers!$J$84</f>
        <v>28</v>
      </c>
      <c r="E37" s="20">
        <f>Edmonton_Oilers!$L$84</f>
        <v>5</v>
      </c>
      <c r="F37" s="30">
        <f t="shared" si="9"/>
        <v>95</v>
      </c>
      <c r="G37" s="20">
        <f>C37-(Edmonton_Oilers!$K$84+I37)</f>
        <v>33</v>
      </c>
      <c r="H37" s="20">
        <f t="shared" si="10"/>
        <v>45</v>
      </c>
      <c r="I37" s="20">
        <f>Edmonton_Oilers!$M$84</f>
        <v>0</v>
      </c>
      <c r="J37" s="20">
        <f>Edmonton_Oilers!$N$84</f>
        <v>1</v>
      </c>
      <c r="K37" s="29" t="str">
        <f>Edmonton_Oilers!$O$85</f>
        <v>24-12-3</v>
      </c>
      <c r="L37" s="1" t="str">
        <f>Edmonton_Oilers!$R$85</f>
        <v>21-16-2</v>
      </c>
      <c r="M37" s="1" t="str">
        <f>Edmonton_Oilers!$U$85</f>
        <v>13-9-1</v>
      </c>
      <c r="N37" s="1" t="str">
        <f>Edmonton_Oilers!$X$85</f>
        <v>29-15-2</v>
      </c>
      <c r="O37" s="31">
        <f>Edmonton_Oilers!$E$85</f>
        <v>248</v>
      </c>
      <c r="P37" s="20">
        <f>Edmonton_Oilers!$F$85</f>
        <v>228</v>
      </c>
      <c r="Q37" s="30">
        <f t="shared" si="11"/>
        <v>20</v>
      </c>
      <c r="R37" s="29" t="str">
        <f>Edmonton_Oilers!$AA$85</f>
        <v>W1</v>
      </c>
      <c r="S37" s="28" t="str">
        <f>Edmonton_Oilers!$AD$85</f>
        <v>5-4-1</v>
      </c>
    </row>
    <row r="38" spans="1:19" ht="15">
      <c r="A38" s="32" t="s">
        <v>18</v>
      </c>
      <c r="B38" s="1">
        <f>Los_Angeles_Kings!$D$86</f>
        <v>77</v>
      </c>
      <c r="C38" s="1">
        <f>Los_Angeles_Kings!$I$84</f>
        <v>44</v>
      </c>
      <c r="D38" s="1">
        <f>Los_Angeles_Kings!$J$84</f>
        <v>24</v>
      </c>
      <c r="E38" s="20">
        <f>Los_Angeles_Kings!$L$84</f>
        <v>9</v>
      </c>
      <c r="F38" s="30">
        <f t="shared" si="9"/>
        <v>97</v>
      </c>
      <c r="G38" s="20">
        <f>C38-(Los_Angeles_Kings!$K$84+I38)</f>
        <v>38</v>
      </c>
      <c r="H38" s="20">
        <f t="shared" si="10"/>
        <v>43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29-5-4</v>
      </c>
      <c r="L38" s="1" t="str">
        <f>Los_Angeles_Kings!$R$85</f>
        <v>15-19-5</v>
      </c>
      <c r="M38" s="1" t="str">
        <f>Los_Angeles_Kings!$U$85</f>
        <v>11-9-2</v>
      </c>
      <c r="N38" s="1" t="str">
        <f>Los_Angeles_Kings!$X$85</f>
        <v>25-15-6</v>
      </c>
      <c r="O38" s="31">
        <f>Los_Angeles_Kings!$E$85</f>
        <v>227</v>
      </c>
      <c r="P38" s="20">
        <f>Los_Angeles_Kings!$F$85</f>
        <v>191</v>
      </c>
      <c r="Q38" s="30">
        <f t="shared" si="11"/>
        <v>36</v>
      </c>
      <c r="R38" s="29" t="str">
        <f>Los_Angeles_Kings!$AA$85</f>
        <v>L1</v>
      </c>
      <c r="S38" s="28" t="str">
        <f>Los_Angeles_Kings!$AD$85</f>
        <v>7-3-0</v>
      </c>
    </row>
    <row r="39" spans="1:19" ht="15">
      <c r="A39" s="32" t="s">
        <v>8</v>
      </c>
      <c r="B39" s="1">
        <f>San_Jose_Sharks!$D$86</f>
        <v>78</v>
      </c>
      <c r="C39" s="1">
        <f>San_Jose_Sharks!$I$84</f>
        <v>20</v>
      </c>
      <c r="D39" s="1">
        <f>San_Jose_Sharks!$J$84</f>
        <v>47</v>
      </c>
      <c r="E39" s="20">
        <f>San_Jose_Sharks!$L$84</f>
        <v>11</v>
      </c>
      <c r="F39" s="30">
        <f t="shared" si="9"/>
        <v>51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12-26-2</v>
      </c>
      <c r="L39" s="1" t="str">
        <f>San_Jose_Sharks!$R$85</f>
        <v>8-21-9</v>
      </c>
      <c r="M39" s="1" t="str">
        <f>San_Jose_Sharks!$U$85</f>
        <v>4-15-3</v>
      </c>
      <c r="N39" s="1" t="str">
        <f>San_Jose_Sharks!$X$85</f>
        <v>8-30-8</v>
      </c>
      <c r="O39" s="31">
        <f>San_Jose_Sharks!$E$85</f>
        <v>205</v>
      </c>
      <c r="P39" s="20">
        <f>San_Jose_Sharks!$F$85</f>
        <v>301</v>
      </c>
      <c r="Q39" s="30">
        <f t="shared" si="11"/>
        <v>-96</v>
      </c>
      <c r="R39" s="29" t="str">
        <f>San_Jose_Sharks!$AA$85</f>
        <v>L7</v>
      </c>
      <c r="S39" s="28" t="str">
        <f>San_Jose_Sharks!$AD$85</f>
        <v>2-6-2</v>
      </c>
    </row>
    <row r="40" spans="1:19" ht="15">
      <c r="A40" s="32" t="s">
        <v>7</v>
      </c>
      <c r="B40" s="1">
        <f>Seattle_Kraken!$D$86</f>
        <v>79</v>
      </c>
      <c r="C40" s="1">
        <f>Seattle_Kraken!$I$84</f>
        <v>34</v>
      </c>
      <c r="D40" s="1">
        <f>Seattle_Kraken!$J$84</f>
        <v>39</v>
      </c>
      <c r="E40" s="20">
        <f>Seattle_Kraken!$L$84</f>
        <v>6</v>
      </c>
      <c r="F40" s="30">
        <f t="shared" si="9"/>
        <v>74</v>
      </c>
      <c r="G40" s="20">
        <f>C40-(Seattle_Kraken!$K$84+I40)</f>
        <v>27</v>
      </c>
      <c r="H40" s="20">
        <f t="shared" si="10"/>
        <v>33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17-22-1</v>
      </c>
      <c r="M40" s="1" t="str">
        <f>Seattle_Kraken!$U$85</f>
        <v>12-10-2</v>
      </c>
      <c r="N40" s="1" t="str">
        <f>Seattle_Kraken!$X$85</f>
        <v>19-24-4</v>
      </c>
      <c r="O40" s="31">
        <f>Seattle_Kraken!$E$85</f>
        <v>237</v>
      </c>
      <c r="P40" s="20">
        <f>Seattle_Kraken!$F$85</f>
        <v>254</v>
      </c>
      <c r="Q40" s="30">
        <f t="shared" si="11"/>
        <v>-17</v>
      </c>
      <c r="R40" s="29" t="str">
        <f>Seattle_Kraken!$AA$85</f>
        <v>L1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78</v>
      </c>
      <c r="C41" s="1">
        <f>Vancouver_Canucks!$I$84</f>
        <v>36</v>
      </c>
      <c r="D41" s="1">
        <f>Vancouver_Canucks!$J$84</f>
        <v>29</v>
      </c>
      <c r="E41" s="20">
        <f>Vancouver_Canucks!$L$84</f>
        <v>13</v>
      </c>
      <c r="F41" s="30">
        <f t="shared" si="9"/>
        <v>85</v>
      </c>
      <c r="G41" s="20">
        <f>C41-(Vancouver_Canucks!$K$84+I41)</f>
        <v>24</v>
      </c>
      <c r="H41" s="20">
        <f t="shared" si="10"/>
        <v>33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16-15-7</v>
      </c>
      <c r="L41" s="1" t="str">
        <f>Vancouver_Canucks!$R$85</f>
        <v>20-14-6</v>
      </c>
      <c r="M41" s="1" t="str">
        <f>Vancouver_Canucks!$U$85</f>
        <v>12-10-2</v>
      </c>
      <c r="N41" s="1" t="str">
        <f>Vancouver_Canucks!$X$85</f>
        <v>22-18-6</v>
      </c>
      <c r="O41" s="31">
        <f>Vancouver_Canucks!$E$85</f>
        <v>227</v>
      </c>
      <c r="P41" s="20">
        <f>Vancouver_Canucks!$F$85</f>
        <v>244</v>
      </c>
      <c r="Q41" s="30">
        <f t="shared" si="11"/>
        <v>-17</v>
      </c>
      <c r="R41" s="29" t="str">
        <f>Vancouver_Canucks!$AA$85</f>
        <v>W1</v>
      </c>
      <c r="S41" s="28" t="str">
        <f>Vancouver_Canucks!$AD$85</f>
        <v>4-4-2</v>
      </c>
    </row>
    <row r="42" spans="1:19" ht="15.75" thickBot="1">
      <c r="A42" s="27" t="s">
        <v>2</v>
      </c>
      <c r="B42" s="26">
        <f>Vegas_Golden_Knights!$D$86</f>
        <v>78</v>
      </c>
      <c r="C42" s="26">
        <f>Vegas_Golden_Knights!$I$84</f>
        <v>47</v>
      </c>
      <c r="D42" s="26">
        <f>Vegas_Golden_Knights!$J$84</f>
        <v>22</v>
      </c>
      <c r="E42" s="24">
        <f>Vegas_Golden_Knights!$L$84</f>
        <v>9</v>
      </c>
      <c r="F42" s="23">
        <f t="shared" si="9"/>
        <v>103</v>
      </c>
      <c r="G42" s="24">
        <f>C42-(Vegas_Golden_Knights!$K$84+I42)</f>
        <v>42</v>
      </c>
      <c r="H42" s="24">
        <f t="shared" si="10"/>
        <v>46</v>
      </c>
      <c r="I42" s="24">
        <f>Vegas_Golden_Knights!$M$84</f>
        <v>1</v>
      </c>
      <c r="J42" s="24">
        <f>Vegas_Golden_Knights!$N$84</f>
        <v>4</v>
      </c>
      <c r="K42" s="22" t="str">
        <f>Vegas_Golden_Knights!$O$85</f>
        <v>27-9-3</v>
      </c>
      <c r="L42" s="26" t="str">
        <f>Vegas_Golden_Knights!$R$85</f>
        <v>20-13-6</v>
      </c>
      <c r="M42" s="26" t="str">
        <f>Vegas_Golden_Knights!$U$85</f>
        <v>17-5-1</v>
      </c>
      <c r="N42" s="26" t="str">
        <f>Vegas_Golden_Knights!$X$85</f>
        <v>31-10-5</v>
      </c>
      <c r="O42" s="25">
        <f>Vegas_Golden_Knights!$E$85</f>
        <v>260</v>
      </c>
      <c r="P42" s="24">
        <f>Vegas_Golden_Knights!$F$85</f>
        <v>209</v>
      </c>
      <c r="Q42" s="23">
        <f t="shared" si="11"/>
        <v>51</v>
      </c>
      <c r="R42" s="22" t="str">
        <f>Vegas_Golden_Knights!$AA$85</f>
        <v>L1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35</v>
      </c>
      <c r="J79" s="1">
        <f t="shared" si="54"/>
        <v>35</v>
      </c>
      <c r="K79" s="1">
        <f t="shared" si="55"/>
        <v>11</v>
      </c>
      <c r="L79" s="1">
        <f t="shared" si="56"/>
        <v>8</v>
      </c>
      <c r="M79" s="1">
        <f t="shared" si="57"/>
        <v>4</v>
      </c>
      <c r="N79" s="1">
        <f t="shared" si="58"/>
        <v>2</v>
      </c>
      <c r="O79" s="1">
        <f t="shared" si="59"/>
        <v>21</v>
      </c>
      <c r="P79" s="1">
        <f t="shared" si="60"/>
        <v>17</v>
      </c>
      <c r="Q79" s="1">
        <f t="shared" si="61"/>
        <v>2</v>
      </c>
      <c r="R79" s="1">
        <f t="shared" si="62"/>
        <v>14</v>
      </c>
      <c r="S79" s="1">
        <f t="shared" si="63"/>
        <v>18</v>
      </c>
      <c r="T79" s="1">
        <f t="shared" si="64"/>
        <v>6</v>
      </c>
      <c r="U79" s="1">
        <f t="shared" si="65"/>
        <v>11</v>
      </c>
      <c r="V79" s="1">
        <f t="shared" si="66"/>
        <v>13</v>
      </c>
      <c r="W79" s="1">
        <f t="shared" si="67"/>
        <v>1</v>
      </c>
      <c r="X79" s="1">
        <f t="shared" si="68"/>
        <v>21</v>
      </c>
      <c r="Y79" s="1">
        <f t="shared" si="69"/>
        <v>22</v>
      </c>
      <c r="Z79" s="1">
        <f t="shared" si="70"/>
        <v>3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4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35</v>
      </c>
      <c r="K84" s="1">
        <f t="shared" si="75"/>
        <v>11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18</v>
      </c>
      <c r="T84" s="1">
        <f t="shared" si="76"/>
        <v>6</v>
      </c>
      <c r="U84" s="1">
        <f t="shared" si="76"/>
        <v>11</v>
      </c>
      <c r="V84" s="1">
        <f t="shared" si="76"/>
        <v>13</v>
      </c>
      <c r="W84" s="1">
        <f t="shared" si="76"/>
        <v>1</v>
      </c>
      <c r="X84" s="1">
        <f t="shared" si="76"/>
        <v>21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215</v>
      </c>
      <c r="F85" s="1">
        <f>SUM(F2:F83)</f>
        <v>248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21-17-2</v>
      </c>
      <c r="R85" s="1" t="str">
        <f>IF(R84="","0-0-0",CONCATENATE(R84,"-",S84,"-",T84))</f>
        <v>14-18-6</v>
      </c>
      <c r="U85" s="1" t="str">
        <f>IF(U84="","0-0-0",CONCATENATE(U84,"-",V84,"-",W84))</f>
        <v>11-13-1</v>
      </c>
      <c r="X85" s="1" t="str">
        <f>IF(X84="","0-0-0",CONCATENATE(X84,"-",Y84,"-",Z84))</f>
        <v>21-22-3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38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13</v>
      </c>
      <c r="Q84" s="1">
        <f t="shared" si="76"/>
        <v>6</v>
      </c>
      <c r="R84" s="1">
        <f t="shared" si="76"/>
        <v>12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20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212</v>
      </c>
      <c r="F85" s="1">
        <f>SUM(F2:F83)</f>
        <v>261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20-13-6</v>
      </c>
      <c r="R85" s="1" t="str">
        <f>IF(R84="","0-0-0",CONCATENATE(R84,"-",S84,"-",T84))</f>
        <v>12-25-3</v>
      </c>
      <c r="U85" s="1" t="str">
        <f>IF(U84="","0-0-0",CONCATENATE(U84,"-",V84,"-",W84))</f>
        <v>11-11-4</v>
      </c>
      <c r="X85" s="1" t="str">
        <f>IF(X84="","0-0-0",CONCATENATE(X84,"-",Y84,"-",Z84))</f>
        <v>20-23-5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36</v>
      </c>
      <c r="K84" s="1">
        <f t="shared" si="75"/>
        <v>7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256</v>
      </c>
      <c r="F85" s="1">
        <f>SUM(F2:F83)</f>
        <v>268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22-14-3</v>
      </c>
      <c r="R85" s="1" t="str">
        <f>IF(R84="","0-0-0",CONCATENATE(R84,"-",S84,"-",T84))</f>
        <v>13-22-3</v>
      </c>
      <c r="U85" s="1" t="str">
        <f>IF(U84="","0-0-0",CONCATENATE(U84,"-",V84,"-",W84))</f>
        <v>10-11-2</v>
      </c>
      <c r="X85" s="1" t="str">
        <f>IF(X84="","0-0-0",CONCATENATE(X84,"-",Y84,"-",Z84))</f>
        <v>19-22-3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37</v>
      </c>
      <c r="J79" s="1">
        <f t="shared" si="54"/>
        <v>27</v>
      </c>
      <c r="K79" s="1">
        <f t="shared" si="55"/>
        <v>9</v>
      </c>
      <c r="L79" s="1">
        <f t="shared" si="56"/>
        <v>14</v>
      </c>
      <c r="M79" s="1">
        <f t="shared" si="57"/>
        <v>4</v>
      </c>
      <c r="N79" s="1">
        <f t="shared" si="58"/>
        <v>2</v>
      </c>
      <c r="O79" s="1">
        <f t="shared" si="59"/>
        <v>20</v>
      </c>
      <c r="P79" s="1">
        <f t="shared" si="60"/>
        <v>12</v>
      </c>
      <c r="Q79" s="1">
        <f t="shared" si="61"/>
        <v>6</v>
      </c>
      <c r="R79" s="1">
        <f t="shared" si="62"/>
        <v>17</v>
      </c>
      <c r="S79" s="1">
        <f t="shared" si="63"/>
        <v>15</v>
      </c>
      <c r="T79" s="1">
        <f t="shared" si="64"/>
        <v>8</v>
      </c>
      <c r="U79" s="1">
        <f t="shared" si="65"/>
        <v>13</v>
      </c>
      <c r="V79" s="1">
        <f t="shared" si="66"/>
        <v>4</v>
      </c>
      <c r="W79" s="1">
        <f t="shared" si="67"/>
        <v>6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2</v>
      </c>
      <c r="AF79" s="1">
        <f t="shared" si="74"/>
        <v>3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37</v>
      </c>
      <c r="J84" s="1">
        <f t="shared" si="75"/>
        <v>27</v>
      </c>
      <c r="K84" s="1">
        <f t="shared" si="75"/>
        <v>9</v>
      </c>
      <c r="L84" s="1">
        <f t="shared" si="75"/>
        <v>14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15</v>
      </c>
      <c r="T84" s="1">
        <f t="shared" si="76"/>
        <v>8</v>
      </c>
      <c r="U84" s="1">
        <f t="shared" si="76"/>
        <v>13</v>
      </c>
      <c r="V84" s="1">
        <f t="shared" si="76"/>
        <v>4</v>
      </c>
      <c r="W84" s="1">
        <f t="shared" si="76"/>
        <v>6</v>
      </c>
      <c r="X84" s="1">
        <f t="shared" si="76"/>
        <v>22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206</v>
      </c>
      <c r="F85" s="1">
        <f>SUM(F2:F83)</f>
        <v>229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20-12-6</v>
      </c>
      <c r="R85" s="1" t="str">
        <f>IF(R84="","0-0-0",CONCATENATE(R84,"-",S84,"-",T84))</f>
        <v>17-15-8</v>
      </c>
      <c r="U85" s="1" t="str">
        <f>IF(U84="","0-0-0",CONCATENATE(U84,"-",V84,"-",W84))</f>
        <v>13-4-6</v>
      </c>
      <c r="X85" s="1" t="str">
        <f>IF(X84="","0-0-0",CONCATENATE(X84,"-",Y84,"-",Z84))</f>
        <v>22-16-8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46</v>
      </c>
      <c r="J84" s="1">
        <f t="shared" si="75"/>
        <v>27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19</v>
      </c>
      <c r="T84" s="1">
        <f t="shared" si="76"/>
        <v>3</v>
      </c>
      <c r="U84" s="1">
        <f t="shared" si="76"/>
        <v>17</v>
      </c>
      <c r="V84" s="1">
        <f t="shared" si="76"/>
        <v>4</v>
      </c>
      <c r="W84" s="1">
        <f t="shared" si="76"/>
        <v>2</v>
      </c>
      <c r="X84" s="1">
        <f t="shared" si="76"/>
        <v>27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247</v>
      </c>
      <c r="F85" s="1">
        <f>SUM(F2:F83)</f>
        <v>210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16-19-3</v>
      </c>
      <c r="U85" s="1" t="str">
        <f>IF(U84="","0-0-0",CONCATENATE(U84,"-",V84,"-",W84))</f>
        <v>17-4-2</v>
      </c>
      <c r="X85" s="1" t="str">
        <f>IF(X84="","0-0-0",CONCATENATE(X84,"-",Y84,"-",Z84))</f>
        <v>27-15-2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22</v>
      </c>
      <c r="J84" s="1">
        <f t="shared" si="75"/>
        <v>46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5</v>
      </c>
      <c r="R84" s="1">
        <f t="shared" si="76"/>
        <v>7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209</v>
      </c>
      <c r="F85" s="1">
        <f>SUM(F2:F83)</f>
        <v>283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15-20-5</v>
      </c>
      <c r="R85" s="1" t="str">
        <f>IF(R84="","0-0-0",CONCATENATE(R84,"-",S84,"-",T84))</f>
        <v>7-26-5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48</v>
      </c>
      <c r="J84" s="1">
        <f t="shared" si="75"/>
        <v>27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27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268</v>
      </c>
      <c r="F85" s="1">
        <f>SUM(F2:F83)</f>
        <v>223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26-11-3</v>
      </c>
      <c r="R85" s="1" t="str">
        <f>IF(R84="","0-0-0",CONCATENATE(R84,"-",S84,"-",T84))</f>
        <v>22-16-1</v>
      </c>
      <c r="U85" s="1" t="str">
        <f>IF(U84="","0-0-0",CONCATENATE(U84,"-",V84,"-",W84))</f>
        <v>12-12-2</v>
      </c>
      <c r="X85" s="1" t="str">
        <f>IF(X84="","0-0-0",CONCATENATE(X84,"-",Y84,"-",Z84))</f>
        <v>27-17-3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23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19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250</v>
      </c>
      <c r="F85" s="1">
        <f>SUM(F2:F83)</f>
        <v>264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23-10-5</v>
      </c>
      <c r="R85" s="1" t="str">
        <f>IF(R84="","0-0-0",CONCATENATE(R84,"-",S84,"-",T84))</f>
        <v>12-23-4</v>
      </c>
      <c r="U85" s="1" t="str">
        <f>IF(U84="","0-0-0",CONCATENATE(U84,"-",V84,"-",W84))</f>
        <v>9-10-3</v>
      </c>
      <c r="X85" s="1" t="str">
        <f>IF(X84="","0-0-0",CONCATENATE(X84,"-",Y84,"-",Z84))</f>
        <v>19-21-5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50</v>
      </c>
      <c r="J84" s="1">
        <f t="shared" si="75"/>
        <v>22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9</v>
      </c>
      <c r="Q84" s="1">
        <f t="shared" si="76"/>
        <v>3</v>
      </c>
      <c r="R84" s="1">
        <f t="shared" si="76"/>
        <v>22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5</v>
      </c>
      <c r="W84" s="1">
        <f t="shared" si="76"/>
        <v>3</v>
      </c>
      <c r="X84" s="1">
        <f t="shared" si="76"/>
        <v>31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269</v>
      </c>
      <c r="F85" s="1">
        <f>SUM(F2:F83)</f>
        <v>204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28-9-3</v>
      </c>
      <c r="R85" s="1" t="str">
        <f>IF(R84="","0-0-0",CONCATENATE(R84,"-",S84,"-",T84))</f>
        <v>22-13-3</v>
      </c>
      <c r="U85" s="1" t="str">
        <f>IF(U84="","0-0-0",CONCATENATE(U84,"-",V84,"-",W84))</f>
        <v>15-5-3</v>
      </c>
      <c r="X85" s="1" t="str">
        <f>IF(X84="","0-0-0",CONCATENATE(X84,"-",Y84,"-",Z84))</f>
        <v>31-10-5</v>
      </c>
      <c r="AA85" s="1" t="str">
        <f>IF(AA84="","0-0",CONCATENATE(AA84,AB84))</f>
        <v>L3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36</v>
      </c>
      <c r="J84" s="1">
        <f t="shared" si="75"/>
        <v>34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18</v>
      </c>
      <c r="T84" s="1">
        <f t="shared" si="76"/>
        <v>4</v>
      </c>
      <c r="U84" s="1">
        <f t="shared" si="76"/>
        <v>10</v>
      </c>
      <c r="V84" s="1">
        <f t="shared" si="76"/>
        <v>12</v>
      </c>
      <c r="W84" s="1">
        <f t="shared" si="76"/>
        <v>1</v>
      </c>
      <c r="X84" s="1">
        <f t="shared" si="76"/>
        <v>20</v>
      </c>
      <c r="Y84" s="1">
        <f t="shared" si="76"/>
        <v>24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219</v>
      </c>
      <c r="F85" s="1">
        <f>SUM(F2:F83)</f>
        <v>242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21-16-3</v>
      </c>
      <c r="R85" s="1" t="str">
        <f>IF(R84="","0-0-0",CONCATENATE(R84,"-",S84,"-",T84))</f>
        <v>15-18-4</v>
      </c>
      <c r="U85" s="1" t="str">
        <f>IF(U84="","0-0-0",CONCATENATE(U84,"-",V84,"-",W84))</f>
        <v>10-12-1</v>
      </c>
      <c r="X85" s="1" t="str">
        <f>IF(X84="","0-0-0",CONCATENATE(X84,"-",Y84,"-",Z84))</f>
        <v>20-24-2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E79" s="1">
        <v>4</v>
      </c>
      <c r="F79" s="1">
        <v>3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28</v>
      </c>
      <c r="K79" s="1">
        <f t="shared" si="55"/>
        <v>12</v>
      </c>
      <c r="L79" s="1">
        <f t="shared" si="56"/>
        <v>5</v>
      </c>
      <c r="M79" s="1">
        <f t="shared" si="57"/>
        <v>0</v>
      </c>
      <c r="N79" s="1">
        <f t="shared" si="58"/>
        <v>1</v>
      </c>
      <c r="O79" s="1">
        <f t="shared" si="59"/>
        <v>24</v>
      </c>
      <c r="P79" s="1">
        <f t="shared" si="60"/>
        <v>12</v>
      </c>
      <c r="Q79" s="1">
        <f t="shared" si="61"/>
        <v>3</v>
      </c>
      <c r="R79" s="1">
        <f t="shared" si="62"/>
        <v>21</v>
      </c>
      <c r="S79" s="1">
        <f t="shared" si="63"/>
        <v>16</v>
      </c>
      <c r="T79" s="1">
        <f t="shared" si="64"/>
        <v>2</v>
      </c>
      <c r="U79" s="1">
        <f t="shared" si="65"/>
        <v>13</v>
      </c>
      <c r="V79" s="1">
        <f t="shared" si="66"/>
        <v>9</v>
      </c>
      <c r="W79" s="1">
        <f t="shared" si="67"/>
        <v>1</v>
      </c>
      <c r="X79" s="1">
        <f t="shared" si="68"/>
        <v>29</v>
      </c>
      <c r="Y79" s="1">
        <f t="shared" si="69"/>
        <v>15</v>
      </c>
      <c r="Z79" s="1">
        <f t="shared" si="70"/>
        <v>2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45</v>
      </c>
      <c r="J84" s="1">
        <f t="shared" si="75"/>
        <v>28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9</v>
      </c>
      <c r="W84" s="1">
        <f t="shared" si="76"/>
        <v>1</v>
      </c>
      <c r="X84" s="1">
        <f t="shared" si="76"/>
        <v>29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248</v>
      </c>
      <c r="F85" s="1">
        <f>SUM(F2:F83)</f>
        <v>228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24-12-3</v>
      </c>
      <c r="R85" s="1" t="str">
        <f>IF(R84="","0-0-0",CONCATENATE(R84,"-",S84,"-",T84))</f>
        <v>21-16-2</v>
      </c>
      <c r="U85" s="1" t="str">
        <f>IF(U84="","0-0-0",CONCATENATE(U84,"-",V84,"-",W84))</f>
        <v>13-9-1</v>
      </c>
      <c r="X85" s="1" t="str">
        <f>IF(X84="","0-0-0",CONCATENATE(X84,"-",Y84,"-",Z84))</f>
        <v>29-15-2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45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26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18</v>
      </c>
      <c r="T84" s="1">
        <f t="shared" si="76"/>
        <v>2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24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241</v>
      </c>
      <c r="F85" s="1">
        <f>SUM(F2:F83)</f>
        <v>210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26-11-2</v>
      </c>
      <c r="R85" s="1" t="str">
        <f>IF(R84="","0-0-0",CONCATENATE(R84,"-",S84,"-",T84))</f>
        <v>19-18-2</v>
      </c>
      <c r="U85" s="1" t="str">
        <f>IF(U84="","0-0-0",CONCATENATE(U84,"-",V84,"-",W84))</f>
        <v>10-11-2</v>
      </c>
      <c r="X85" s="1" t="str">
        <f>IF(X84="","0-0-0",CONCATENATE(X84,"-",Y84,"-",Z84))</f>
        <v>24-19-3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44</v>
      </c>
      <c r="J84" s="1">
        <f t="shared" si="75"/>
        <v>24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29</v>
      </c>
      <c r="P84" s="1">
        <f t="shared" si="76"/>
        <v>5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25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227</v>
      </c>
      <c r="F85" s="1">
        <f>SUM(F2:F83)</f>
        <v>191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29-5-4</v>
      </c>
      <c r="R85" s="1" t="str">
        <f>IF(R84="","0-0-0",CONCATENATE(R84,"-",S84,"-",T84))</f>
        <v>15-19-5</v>
      </c>
      <c r="U85" s="1" t="str">
        <f>IF(U84="","0-0-0",CONCATENATE(U84,"-",V84,"-",W84))</f>
        <v>11-9-2</v>
      </c>
      <c r="X85" s="1" t="str">
        <f>IF(X84="","0-0-0",CONCATENATE(X84,"-",Y84,"-",Z84))</f>
        <v>25-15-6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E80" s="1">
        <v>8</v>
      </c>
      <c r="F80" s="1">
        <v>7</v>
      </c>
      <c r="G80" s="1" t="s">
        <v>84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10</v>
      </c>
      <c r="L80" s="1">
        <f t="shared" si="56"/>
        <v>7</v>
      </c>
      <c r="M80" s="1">
        <f t="shared" si="57"/>
        <v>3</v>
      </c>
      <c r="N80" s="1">
        <f t="shared" si="58"/>
        <v>3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22</v>
      </c>
      <c r="S80" s="1">
        <f t="shared" si="63"/>
        <v>12</v>
      </c>
      <c r="T80" s="1">
        <f t="shared" si="64"/>
        <v>5</v>
      </c>
      <c r="U80" s="1">
        <f t="shared" si="65"/>
        <v>13</v>
      </c>
      <c r="V80" s="1">
        <f t="shared" si="66"/>
        <v>11</v>
      </c>
      <c r="W80" s="1">
        <f t="shared" si="67"/>
        <v>2</v>
      </c>
      <c r="X80" s="1">
        <f t="shared" si="68"/>
        <v>23</v>
      </c>
      <c r="Y80" s="1">
        <f t="shared" si="69"/>
        <v>20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43</v>
      </c>
      <c r="J84" s="1">
        <f t="shared" si="75"/>
        <v>29</v>
      </c>
      <c r="K84" s="1">
        <f t="shared" si="75"/>
        <v>10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12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23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220</v>
      </c>
      <c r="F85" s="1">
        <f>SUM(F2:F83)</f>
        <v>231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21-17-2</v>
      </c>
      <c r="R85" s="1" t="str">
        <f>IF(R84="","0-0-0",CONCATENATE(R84,"-",S84,"-",T84))</f>
        <v>22-12-5</v>
      </c>
      <c r="U85" s="1" t="str">
        <f>IF(U84="","0-0-0",CONCATENATE(U84,"-",V84,"-",W84))</f>
        <v>13-11-2</v>
      </c>
      <c r="X85" s="1" t="str">
        <f>IF(X84="","0-0-0",CONCATENATE(X84,"-",Y84,"-",Z84))</f>
        <v>23-20-4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39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5</v>
      </c>
      <c r="R84" s="1">
        <f t="shared" si="76"/>
        <v>17</v>
      </c>
      <c r="S84" s="1">
        <f t="shared" si="76"/>
        <v>18</v>
      </c>
      <c r="T84" s="1">
        <f t="shared" si="76"/>
        <v>4</v>
      </c>
      <c r="U84" s="1">
        <f t="shared" si="76"/>
        <v>18</v>
      </c>
      <c r="V84" s="1">
        <f t="shared" si="76"/>
        <v>6</v>
      </c>
      <c r="W84" s="1">
        <f t="shared" si="76"/>
        <v>0</v>
      </c>
      <c r="X84" s="1">
        <f t="shared" si="76"/>
        <v>26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236</v>
      </c>
      <c r="F85" s="1">
        <f>SUM(F2:F83)</f>
        <v>253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22-12-5</v>
      </c>
      <c r="R85" s="1" t="str">
        <f>IF(R84="","0-0-0",CONCATENATE(R84,"-",S84,"-",T84))</f>
        <v>17-18-4</v>
      </c>
      <c r="U85" s="1" t="str">
        <f>IF(U84="","0-0-0",CONCATENATE(U84,"-",V84,"-",W84))</f>
        <v>18-6-0</v>
      </c>
      <c r="X85" s="1" t="str">
        <f>IF(X84="","0-0-0",CONCATENATE(X84,"-",Y84,"-",Z84))</f>
        <v>26-18-3</v>
      </c>
      <c r="AA85" s="1" t="str">
        <f>IF(AA84="","0-0",CONCATENATE(AA84,AB84))</f>
        <v>W6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42</v>
      </c>
      <c r="K84" s="1">
        <f t="shared" si="75"/>
        <v>5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3</v>
      </c>
      <c r="R84" s="1">
        <f t="shared" si="76"/>
        <v>9</v>
      </c>
      <c r="S84" s="1">
        <f t="shared" si="76"/>
        <v>25</v>
      </c>
      <c r="T84" s="1">
        <f t="shared" si="76"/>
        <v>5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199</v>
      </c>
      <c r="F85" s="1">
        <f>SUM(F2:F83)</f>
        <v>258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19-17-3</v>
      </c>
      <c r="R85" s="1" t="str">
        <f>IF(R84="","0-0-0",CONCATENATE(R84,"-",S84,"-",T84))</f>
        <v>9-25-5</v>
      </c>
      <c r="U85" s="1" t="str">
        <f>IF(U84="","0-0-0",CONCATENATE(U84,"-",V84,"-",W84))</f>
        <v>10-11-2</v>
      </c>
      <c r="X85" s="1" t="str">
        <f>IF(X84="","0-0-0",CONCATENATE(X84,"-",Y84,"-",Z84))</f>
        <v>19-23-4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41</v>
      </c>
      <c r="J84" s="1">
        <f t="shared" si="75"/>
        <v>30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7</v>
      </c>
      <c r="W84" s="1">
        <f t="shared" si="76"/>
        <v>3</v>
      </c>
      <c r="X84" s="1">
        <f t="shared" si="76"/>
        <v>25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208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22-16-2</v>
      </c>
      <c r="U85" s="1" t="str">
        <f>IF(U84="","0-0-0",CONCATENATE(U84,"-",V84,"-",W84))</f>
        <v>14-7-3</v>
      </c>
      <c r="X85" s="1" t="str">
        <f>IF(X84="","0-0-0",CONCATENATE(X84,"-",Y84,"-",Z84))</f>
        <v>25-15-6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6</v>
      </c>
      <c r="U84" s="1">
        <f t="shared" si="76"/>
        <v>9</v>
      </c>
      <c r="V84" s="1">
        <f t="shared" si="76"/>
        <v>7</v>
      </c>
      <c r="W84" s="1">
        <f t="shared" si="76"/>
        <v>3</v>
      </c>
      <c r="X84" s="1">
        <f t="shared" si="76"/>
        <v>20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216</v>
      </c>
      <c r="F85" s="1">
        <f>SUM(F2:F83)</f>
        <v>238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19-15-5</v>
      </c>
      <c r="R85" s="1" t="str">
        <f>IF(R84="","0-0-0",CONCATENATE(R84,"-",S84,"-",T84))</f>
        <v>15-17-6</v>
      </c>
      <c r="U85" s="1" t="str">
        <f>IF(U84="","0-0-0",CONCATENATE(U84,"-",V84,"-",W84))</f>
        <v>9-7-3</v>
      </c>
      <c r="X85" s="1" t="str">
        <f>IF(X84="","0-0-0",CONCATENATE(X84,"-",Y84,"-",Z84))</f>
        <v>20-19-4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E79" s="1">
        <v>5</v>
      </c>
      <c r="F79" s="1">
        <v>8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4</v>
      </c>
      <c r="L79" s="1">
        <f t="shared" si="56"/>
        <v>7</v>
      </c>
      <c r="M79" s="1">
        <f t="shared" si="57"/>
        <v>1</v>
      </c>
      <c r="N79" s="1">
        <f t="shared" si="58"/>
        <v>0</v>
      </c>
      <c r="O79" s="1">
        <f t="shared" si="59"/>
        <v>18</v>
      </c>
      <c r="P79" s="1">
        <f t="shared" si="60"/>
        <v>19</v>
      </c>
      <c r="Q79" s="1">
        <f t="shared" si="61"/>
        <v>3</v>
      </c>
      <c r="R79" s="1">
        <f t="shared" si="62"/>
        <v>18</v>
      </c>
      <c r="S79" s="1">
        <f t="shared" si="63"/>
        <v>16</v>
      </c>
      <c r="T79" s="1">
        <f t="shared" si="64"/>
        <v>4</v>
      </c>
      <c r="U79" s="1">
        <f t="shared" si="65"/>
        <v>11</v>
      </c>
      <c r="V79" s="1">
        <f t="shared" si="66"/>
        <v>12</v>
      </c>
      <c r="W79" s="1">
        <f t="shared" si="67"/>
        <v>1</v>
      </c>
      <c r="X79" s="1">
        <f t="shared" si="68"/>
        <v>22</v>
      </c>
      <c r="Y79" s="1">
        <f t="shared" si="69"/>
        <v>21</v>
      </c>
      <c r="Z79" s="1">
        <f t="shared" si="70"/>
        <v>3</v>
      </c>
      <c r="AA79" s="1" t="str">
        <f t="shared" si="51"/>
        <v>L</v>
      </c>
      <c r="AB79" s="1">
        <f t="shared" si="71"/>
        <v>3</v>
      </c>
      <c r="AC79" s="1" t="str">
        <f t="shared" si="52"/>
        <v>L</v>
      </c>
      <c r="AD79" s="1">
        <f t="shared" si="72"/>
        <v>3</v>
      </c>
      <c r="AE79" s="1">
        <f t="shared" si="73"/>
        <v>6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36</v>
      </c>
      <c r="J84" s="1">
        <f t="shared" si="75"/>
        <v>35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3</v>
      </c>
      <c r="R84" s="1">
        <f t="shared" si="76"/>
        <v>18</v>
      </c>
      <c r="S84" s="1">
        <f t="shared" si="76"/>
        <v>16</v>
      </c>
      <c r="T84" s="1">
        <f t="shared" si="76"/>
        <v>4</v>
      </c>
      <c r="U84" s="1">
        <f t="shared" si="76"/>
        <v>11</v>
      </c>
      <c r="V84" s="1">
        <f t="shared" si="76"/>
        <v>12</v>
      </c>
      <c r="W84" s="1">
        <f t="shared" si="76"/>
        <v>1</v>
      </c>
      <c r="X84" s="1">
        <f t="shared" si="76"/>
        <v>22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235</v>
      </c>
      <c r="F85" s="1">
        <f>SUM(F2:F83)</f>
        <v>243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18-19-3</v>
      </c>
      <c r="R85" s="1" t="str">
        <f>IF(R84="","0-0-0",CONCATENATE(R84,"-",S84,"-",T84))</f>
        <v>18-16-4</v>
      </c>
      <c r="U85" s="1" t="str">
        <f>IF(U84="","0-0-0",CONCATENATE(U84,"-",V84,"-",W84))</f>
        <v>11-12-1</v>
      </c>
      <c r="X85" s="1" t="str">
        <f>IF(X84="","0-0-0",CONCATENATE(X84,"-",Y84,"-",Z84))</f>
        <v>22-21-3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42</v>
      </c>
      <c r="J84" s="1">
        <f t="shared" si="75"/>
        <v>30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13</v>
      </c>
      <c r="V84" s="1">
        <f t="shared" si="76"/>
        <v>11</v>
      </c>
      <c r="W84" s="1">
        <f t="shared" si="76"/>
        <v>1</v>
      </c>
      <c r="X84" s="1">
        <f t="shared" si="76"/>
        <v>23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224</v>
      </c>
      <c r="F85" s="1">
        <f>SUM(F2:F83)</f>
        <v>220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24-11-2</v>
      </c>
      <c r="R85" s="1" t="str">
        <f>IF(R84="","0-0-0",CONCATENATE(R84,"-",S84,"-",T84))</f>
        <v>18-19-4</v>
      </c>
      <c r="U85" s="1" t="str">
        <f>IF(U84="","0-0-0",CONCATENATE(U84,"-",V84,"-",W84))</f>
        <v>13-11-1</v>
      </c>
      <c r="X85" s="1" t="str">
        <f>IF(X84="","0-0-0",CONCATENATE(X84,"-",Y84,"-",Z84))</f>
        <v>23-18-5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E79" s="1">
        <v>8</v>
      </c>
      <c r="F79" s="1">
        <v>5</v>
      </c>
      <c r="G79" s="1" t="s">
        <v>83</v>
      </c>
      <c r="H79" s="1" t="s">
        <v>83</v>
      </c>
      <c r="I79" s="1">
        <f t="shared" si="53"/>
        <v>32</v>
      </c>
      <c r="J79" s="1">
        <f t="shared" si="54"/>
        <v>37</v>
      </c>
      <c r="K79" s="1">
        <f t="shared" si="55"/>
        <v>11</v>
      </c>
      <c r="L79" s="1">
        <f t="shared" si="56"/>
        <v>9</v>
      </c>
      <c r="M79" s="1">
        <f t="shared" si="57"/>
        <v>5</v>
      </c>
      <c r="N79" s="1">
        <f t="shared" si="58"/>
        <v>3</v>
      </c>
      <c r="O79" s="1">
        <f t="shared" si="59"/>
        <v>19</v>
      </c>
      <c r="P79" s="1">
        <f t="shared" si="60"/>
        <v>19</v>
      </c>
      <c r="Q79" s="1">
        <f t="shared" si="61"/>
        <v>1</v>
      </c>
      <c r="R79" s="1">
        <f t="shared" si="62"/>
        <v>13</v>
      </c>
      <c r="S79" s="1">
        <f t="shared" si="63"/>
        <v>18</v>
      </c>
      <c r="T79" s="1">
        <f t="shared" si="64"/>
        <v>8</v>
      </c>
      <c r="U79" s="1">
        <f t="shared" si="65"/>
        <v>9</v>
      </c>
      <c r="V79" s="1">
        <f t="shared" si="66"/>
        <v>13</v>
      </c>
      <c r="W79" s="1">
        <f t="shared" si="67"/>
        <v>2</v>
      </c>
      <c r="X79" s="1">
        <f t="shared" si="68"/>
        <v>19</v>
      </c>
      <c r="Y79" s="1">
        <f t="shared" si="69"/>
        <v>22</v>
      </c>
      <c r="Z79" s="1">
        <f t="shared" si="70"/>
        <v>5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37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13</v>
      </c>
      <c r="S84" s="1">
        <f t="shared" si="76"/>
        <v>18</v>
      </c>
      <c r="T84" s="1">
        <f t="shared" si="76"/>
        <v>8</v>
      </c>
      <c r="U84" s="1">
        <f t="shared" si="76"/>
        <v>9</v>
      </c>
      <c r="V84" s="1">
        <f t="shared" si="76"/>
        <v>13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227</v>
      </c>
      <c r="F85" s="1">
        <f>SUM(F2:F83)</f>
        <v>271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13-18-8</v>
      </c>
      <c r="U85" s="1" t="str">
        <f>IF(U84="","0-0-0",CONCATENATE(U84,"-",V84,"-",W84))</f>
        <v>9-13-2</v>
      </c>
      <c r="X85" s="1" t="str">
        <f>IF(X84="","0-0-0",CONCATENATE(X84,"-",Y84,"-",Z84))</f>
        <v>19-22-5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35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7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285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20-14-5</v>
      </c>
      <c r="R85" s="1" t="str">
        <f>IF(R84="","0-0-0",CONCATENATE(R84,"-",S84,"-",T84))</f>
        <v>12-21-7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E79" s="1">
        <v>7</v>
      </c>
      <c r="F79" s="1">
        <v>8</v>
      </c>
      <c r="G79" s="1" t="s">
        <v>84</v>
      </c>
      <c r="H79" s="1" t="s">
        <v>83</v>
      </c>
      <c r="I79" s="1">
        <f t="shared" si="53"/>
        <v>20</v>
      </c>
      <c r="J79" s="1">
        <f t="shared" si="54"/>
        <v>47</v>
      </c>
      <c r="K79" s="1">
        <f t="shared" si="55"/>
        <v>6</v>
      </c>
      <c r="L79" s="1">
        <f t="shared" si="56"/>
        <v>11</v>
      </c>
      <c r="M79" s="1">
        <f t="shared" si="57"/>
        <v>2</v>
      </c>
      <c r="N79" s="1">
        <f t="shared" si="58"/>
        <v>5</v>
      </c>
      <c r="O79" s="1">
        <f t="shared" si="59"/>
        <v>12</v>
      </c>
      <c r="P79" s="1">
        <f t="shared" si="60"/>
        <v>26</v>
      </c>
      <c r="Q79" s="1">
        <f t="shared" si="61"/>
        <v>2</v>
      </c>
      <c r="R79" s="1">
        <f t="shared" si="62"/>
        <v>8</v>
      </c>
      <c r="S79" s="1">
        <f t="shared" si="63"/>
        <v>21</v>
      </c>
      <c r="T79" s="1">
        <f t="shared" si="64"/>
        <v>9</v>
      </c>
      <c r="U79" s="1">
        <f t="shared" si="65"/>
        <v>4</v>
      </c>
      <c r="V79" s="1">
        <f t="shared" si="66"/>
        <v>15</v>
      </c>
      <c r="W79" s="1">
        <f t="shared" si="67"/>
        <v>3</v>
      </c>
      <c r="X79" s="1">
        <f t="shared" si="68"/>
        <v>8</v>
      </c>
      <c r="Y79" s="1">
        <f t="shared" si="69"/>
        <v>30</v>
      </c>
      <c r="Z79" s="1">
        <f t="shared" si="70"/>
        <v>8</v>
      </c>
      <c r="AA79" s="1" t="str">
        <f t="shared" si="51"/>
        <v>L</v>
      </c>
      <c r="AB79" s="1">
        <f t="shared" si="71"/>
        <v>7</v>
      </c>
      <c r="AC79" s="1" t="str">
        <f t="shared" si="52"/>
        <v>OTL</v>
      </c>
      <c r="AD79" s="1">
        <f t="shared" si="72"/>
        <v>2</v>
      </c>
      <c r="AE79" s="1">
        <f t="shared" si="73"/>
        <v>6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20</v>
      </c>
      <c r="J84" s="1">
        <f t="shared" si="75"/>
        <v>47</v>
      </c>
      <c r="K84" s="1">
        <f t="shared" si="75"/>
        <v>6</v>
      </c>
      <c r="L84" s="1">
        <f t="shared" si="75"/>
        <v>11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26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9</v>
      </c>
      <c r="U84" s="1">
        <f t="shared" si="76"/>
        <v>4</v>
      </c>
      <c r="V84" s="1">
        <f t="shared" si="76"/>
        <v>15</v>
      </c>
      <c r="W84" s="1">
        <f t="shared" si="76"/>
        <v>3</v>
      </c>
      <c r="X84" s="1">
        <f t="shared" si="76"/>
        <v>8</v>
      </c>
      <c r="Y84" s="1">
        <f t="shared" si="76"/>
        <v>30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205</v>
      </c>
      <c r="F85" s="1">
        <f>SUM(F2:F83)</f>
        <v>301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12-26-2</v>
      </c>
      <c r="R85" s="1" t="str">
        <f>IF(R84="","0-0-0",CONCATENATE(R84,"-",S84,"-",T84))</f>
        <v>8-21-9</v>
      </c>
      <c r="U85" s="1" t="str">
        <f>IF(U84="","0-0-0",CONCATENATE(U84,"-",V84,"-",W84))</f>
        <v>4-15-3</v>
      </c>
      <c r="X85" s="1" t="str">
        <f>IF(X84="","0-0-0",CONCATENATE(X84,"-",Y84,"-",Z84))</f>
        <v>8-30-8</v>
      </c>
      <c r="AA85" s="1" t="str">
        <f>IF(AA84="","0-0",CONCATENATE(AA84,AB84))</f>
        <v>L7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34</v>
      </c>
      <c r="J84" s="1">
        <f t="shared" si="75"/>
        <v>39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17</v>
      </c>
      <c r="S84" s="1">
        <f t="shared" si="76"/>
        <v>22</v>
      </c>
      <c r="T84" s="1">
        <f t="shared" si="76"/>
        <v>1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237</v>
      </c>
      <c r="F85" s="1">
        <f>SUM(F2:F83)</f>
        <v>254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17-22-1</v>
      </c>
      <c r="U85" s="1" t="str">
        <f>IF(U84="","0-0-0",CONCATENATE(U84,"-",V84,"-",W84))</f>
        <v>12-10-2</v>
      </c>
      <c r="X85" s="1" t="str">
        <f>IF(X84="","0-0-0",CONCATENATE(X84,"-",Y84,"-",Z84))</f>
        <v>19-24-4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E81" s="1">
        <v>3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12</v>
      </c>
      <c r="L81" s="1">
        <f t="shared" si="56"/>
        <v>7</v>
      </c>
      <c r="M81" s="1">
        <f t="shared" si="57"/>
        <v>4</v>
      </c>
      <c r="N81" s="1">
        <f t="shared" si="58"/>
        <v>1</v>
      </c>
      <c r="O81" s="1">
        <f t="shared" si="59"/>
        <v>23</v>
      </c>
      <c r="P81" s="1">
        <f t="shared" si="60"/>
        <v>14</v>
      </c>
      <c r="Q81" s="1">
        <f t="shared" si="61"/>
        <v>3</v>
      </c>
      <c r="R81" s="1">
        <f t="shared" si="62"/>
        <v>20</v>
      </c>
      <c r="S81" s="1">
        <f t="shared" si="63"/>
        <v>16</v>
      </c>
      <c r="T81" s="1">
        <f t="shared" si="64"/>
        <v>4</v>
      </c>
      <c r="U81" s="1">
        <f t="shared" si="65"/>
        <v>13</v>
      </c>
      <c r="V81" s="1">
        <f t="shared" si="66"/>
        <v>10</v>
      </c>
      <c r="W81" s="1">
        <f t="shared" si="67"/>
        <v>2</v>
      </c>
      <c r="X81" s="1">
        <f t="shared" si="68"/>
        <v>28</v>
      </c>
      <c r="Y81" s="1">
        <f t="shared" si="69"/>
        <v>16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8</v>
      </c>
      <c r="AE81" s="1">
        <f t="shared" si="73"/>
        <v>2</v>
      </c>
      <c r="AF81" s="1">
        <f t="shared" si="74"/>
        <v>0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43</v>
      </c>
      <c r="J84" s="1">
        <f t="shared" si="75"/>
        <v>30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16</v>
      </c>
      <c r="T84" s="1">
        <f t="shared" si="76"/>
        <v>4</v>
      </c>
      <c r="U84" s="1">
        <f t="shared" si="76"/>
        <v>13</v>
      </c>
      <c r="V84" s="1">
        <f t="shared" si="76"/>
        <v>10</v>
      </c>
      <c r="W84" s="1">
        <f t="shared" si="76"/>
        <v>2</v>
      </c>
      <c r="X84" s="1">
        <f t="shared" si="76"/>
        <v>28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245</v>
      </c>
      <c r="F85" s="1">
        <f>SUM(F2:F83)</f>
        <v>228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20-16-4</v>
      </c>
      <c r="U85" s="1" t="str">
        <f>IF(U84="","0-0-0",CONCATENATE(U84,"-",V84,"-",W84))</f>
        <v>13-10-2</v>
      </c>
      <c r="X85" s="1" t="str">
        <f>IF(X84="","0-0-0",CONCATENATE(X84,"-",Y84,"-",Z84))</f>
        <v>28-16-4</v>
      </c>
      <c r="AA85" s="1" t="str">
        <f>IF(AA84="","0-0",CONCATENATE(AA84,AB84))</f>
        <v>L2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45</v>
      </c>
      <c r="J79" s="1">
        <f t="shared" si="54"/>
        <v>26</v>
      </c>
      <c r="K79" s="1">
        <f t="shared" si="55"/>
        <v>6</v>
      </c>
      <c r="L79" s="1">
        <f t="shared" si="56"/>
        <v>7</v>
      </c>
      <c r="M79" s="1">
        <f t="shared" si="57"/>
        <v>2</v>
      </c>
      <c r="N79" s="1">
        <f t="shared" si="58"/>
        <v>3</v>
      </c>
      <c r="O79" s="1">
        <f t="shared" si="59"/>
        <v>24</v>
      </c>
      <c r="P79" s="1">
        <f t="shared" si="60"/>
        <v>11</v>
      </c>
      <c r="Q79" s="1">
        <f t="shared" si="61"/>
        <v>3</v>
      </c>
      <c r="R79" s="1">
        <f t="shared" si="62"/>
        <v>21</v>
      </c>
      <c r="S79" s="1">
        <f t="shared" si="63"/>
        <v>15</v>
      </c>
      <c r="T79" s="1">
        <f t="shared" si="64"/>
        <v>4</v>
      </c>
      <c r="U79" s="1">
        <f t="shared" si="65"/>
        <v>9</v>
      </c>
      <c r="V79" s="1">
        <f t="shared" si="66"/>
        <v>12</v>
      </c>
      <c r="W79" s="1">
        <f t="shared" si="67"/>
        <v>2</v>
      </c>
      <c r="X79" s="1">
        <f t="shared" si="68"/>
        <v>25</v>
      </c>
      <c r="Y79" s="1">
        <f t="shared" si="69"/>
        <v>14</v>
      </c>
      <c r="Z79" s="1">
        <f t="shared" si="70"/>
        <v>7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3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3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9</v>
      </c>
      <c r="V84" s="1">
        <f t="shared" si="76"/>
        <v>12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42</v>
      </c>
      <c r="E85" s="1">
        <f>SUM(E2:E83)</f>
        <v>279</v>
      </c>
      <c r="F85" s="1">
        <f>SUM(F2:F83)</f>
        <v>206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24-11-3</v>
      </c>
      <c r="R85" s="1" t="str">
        <f>IF(R84="","0-0-0",CONCATENATE(R84,"-",S84,"-",T84))</f>
        <v>21-15-4</v>
      </c>
      <c r="U85" s="1" t="str">
        <f>IF(U84="","0-0-0",CONCATENATE(U84,"-",V84,"-",W84))</f>
        <v>9-12-2</v>
      </c>
      <c r="X85" s="1" t="str">
        <f>IF(X84="","0-0-0",CONCATENATE(X84,"-",Y84,"-",Z84))</f>
        <v>25-14-7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48</v>
      </c>
      <c r="J79" s="1">
        <f t="shared" si="54"/>
        <v>26</v>
      </c>
      <c r="K79" s="1">
        <f t="shared" si="55"/>
        <v>9</v>
      </c>
      <c r="L79" s="1">
        <f t="shared" si="56"/>
        <v>4</v>
      </c>
      <c r="M79" s="1">
        <f t="shared" si="57"/>
        <v>1</v>
      </c>
      <c r="N79" s="1">
        <f t="shared" si="58"/>
        <v>2</v>
      </c>
      <c r="O79" s="1">
        <f t="shared" si="59"/>
        <v>25</v>
      </c>
      <c r="P79" s="1">
        <f t="shared" si="60"/>
        <v>13</v>
      </c>
      <c r="Q79" s="1">
        <f t="shared" si="61"/>
        <v>1</v>
      </c>
      <c r="R79" s="1">
        <f t="shared" si="62"/>
        <v>23</v>
      </c>
      <c r="S79" s="1">
        <f t="shared" si="63"/>
        <v>13</v>
      </c>
      <c r="T79" s="1">
        <f t="shared" si="64"/>
        <v>3</v>
      </c>
      <c r="U79" s="1">
        <f t="shared" si="65"/>
        <v>14</v>
      </c>
      <c r="V79" s="1">
        <f t="shared" si="66"/>
        <v>8</v>
      </c>
      <c r="W79" s="1">
        <f t="shared" si="67"/>
        <v>1</v>
      </c>
      <c r="X79" s="1">
        <f t="shared" si="68"/>
        <v>29</v>
      </c>
      <c r="Y79" s="1">
        <f t="shared" si="69"/>
        <v>16</v>
      </c>
      <c r="Z79" s="1">
        <f t="shared" si="70"/>
        <v>1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48</v>
      </c>
      <c r="J84" s="1">
        <f t="shared" si="75"/>
        <v>26</v>
      </c>
      <c r="K84" s="1">
        <f t="shared" si="75"/>
        <v>9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1</v>
      </c>
      <c r="R84" s="1">
        <f t="shared" si="76"/>
        <v>23</v>
      </c>
      <c r="S84" s="1">
        <f t="shared" si="76"/>
        <v>13</v>
      </c>
      <c r="T84" s="1">
        <f t="shared" si="76"/>
        <v>3</v>
      </c>
      <c r="U84" s="1">
        <f t="shared" si="76"/>
        <v>14</v>
      </c>
      <c r="V84" s="1">
        <f t="shared" si="76"/>
        <v>8</v>
      </c>
      <c r="W84" s="1">
        <f t="shared" si="76"/>
        <v>1</v>
      </c>
      <c r="X84" s="1">
        <f t="shared" si="76"/>
        <v>29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255</v>
      </c>
      <c r="F85" s="1">
        <f>SUM(F2:F83)</f>
        <v>227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25-13-1</v>
      </c>
      <c r="R85" s="1" t="str">
        <f>IF(R84="","0-0-0",CONCATENATE(R84,"-",S84,"-",T84))</f>
        <v>23-13-3</v>
      </c>
      <c r="U85" s="1" t="str">
        <f>IF(U84="","0-0-0",CONCATENATE(U84,"-",V84,"-",W84))</f>
        <v>14-8-1</v>
      </c>
      <c r="X85" s="1" t="str">
        <f>IF(X84="","0-0-0",CONCATENATE(X84,"-",Y84,"-",Z84))</f>
        <v>29-16-1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36</v>
      </c>
      <c r="J84" s="1">
        <f t="shared" si="75"/>
        <v>30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3</v>
      </c>
      <c r="X84" s="1">
        <f t="shared" si="76"/>
        <v>22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225</v>
      </c>
      <c r="F85" s="1">
        <f>SUM(F2:F83)</f>
        <v>235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18-15-7</v>
      </c>
      <c r="R85" s="1" t="str">
        <f>IF(R84="","0-0-0",CONCATENATE(R84,"-",S84,"-",T84))</f>
        <v>18-15-5</v>
      </c>
      <c r="U85" s="1" t="str">
        <f>IF(U84="","0-0-0",CONCATENATE(U84,"-",V84,"-",W84))</f>
        <v>11-8-3</v>
      </c>
      <c r="X85" s="1" t="str">
        <f>IF(X84="","0-0-0",CONCATENATE(X84,"-",Y84,"-",Z84))</f>
        <v>22-16-8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36</v>
      </c>
      <c r="J84" s="1">
        <f t="shared" si="75"/>
        <v>29</v>
      </c>
      <c r="K84" s="1">
        <f t="shared" si="75"/>
        <v>9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7</v>
      </c>
      <c r="R84" s="1">
        <f t="shared" si="76"/>
        <v>20</v>
      </c>
      <c r="S84" s="1">
        <f t="shared" si="76"/>
        <v>14</v>
      </c>
      <c r="T84" s="1">
        <f t="shared" si="76"/>
        <v>6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22</v>
      </c>
      <c r="Y84" s="1">
        <f t="shared" si="76"/>
        <v>18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227</v>
      </c>
      <c r="F85" s="1">
        <f>SUM(F2:F83)</f>
        <v>244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16-15-7</v>
      </c>
      <c r="R85" s="1" t="str">
        <f>IF(R84="","0-0-0",CONCATENATE(R84,"-",S84,"-",T84))</f>
        <v>20-14-6</v>
      </c>
      <c r="U85" s="1" t="str">
        <f>IF(U84="","0-0-0",CONCATENATE(U84,"-",V84,"-",W84))</f>
        <v>12-10-2</v>
      </c>
      <c r="X85" s="1" t="str">
        <f>IF(X84="","0-0-0",CONCATENATE(X84,"-",Y84,"-",Z84))</f>
        <v>22-18-6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47</v>
      </c>
      <c r="J84" s="1">
        <f t="shared" si="75"/>
        <v>22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27</v>
      </c>
      <c r="P84" s="1">
        <f t="shared" si="76"/>
        <v>9</v>
      </c>
      <c r="Q84" s="1">
        <f t="shared" si="76"/>
        <v>3</v>
      </c>
      <c r="R84" s="1">
        <f t="shared" si="76"/>
        <v>20</v>
      </c>
      <c r="S84" s="1">
        <f t="shared" si="76"/>
        <v>13</v>
      </c>
      <c r="T84" s="1">
        <f t="shared" si="76"/>
        <v>6</v>
      </c>
      <c r="U84" s="1">
        <f t="shared" si="76"/>
        <v>17</v>
      </c>
      <c r="V84" s="1">
        <f t="shared" si="76"/>
        <v>5</v>
      </c>
      <c r="W84" s="1">
        <f t="shared" si="76"/>
        <v>1</v>
      </c>
      <c r="X84" s="1">
        <f t="shared" si="76"/>
        <v>31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260</v>
      </c>
      <c r="F85" s="1">
        <f>SUM(F2:F83)</f>
        <v>209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27-9-3</v>
      </c>
      <c r="R85" s="1" t="str">
        <f>IF(R84="","0-0-0",CONCATENATE(R84,"-",S84,"-",T84))</f>
        <v>20-13-6</v>
      </c>
      <c r="U85" s="1" t="str">
        <f>IF(U84="","0-0-0",CONCATENATE(U84,"-",V84,"-",W84))</f>
        <v>17-5-1</v>
      </c>
      <c r="X85" s="1" t="str">
        <f>IF(X84="","0-0-0",CONCATENATE(X84,"-",Y84,"-",Z84))</f>
        <v>31-10-5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49</v>
      </c>
      <c r="J84" s="1">
        <f t="shared" si="75"/>
        <v>19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11</v>
      </c>
      <c r="T84" s="1">
        <f t="shared" si="76"/>
        <v>3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30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277</v>
      </c>
      <c r="F85" s="1">
        <f>SUM(F2:F83)</f>
        <v>211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25-8-6</v>
      </c>
      <c r="R85" s="1" t="str">
        <f>IF(R84="","0-0-0",CONCATENATE(R84,"-",S84,"-",T84))</f>
        <v>24-11-3</v>
      </c>
      <c r="U85" s="1" t="str">
        <f>IF(U84="","0-0-0",CONCATENATE(U84,"-",V84,"-",W84))</f>
        <v>15-6-0</v>
      </c>
      <c r="X85" s="1" t="str">
        <f>IF(X84="","0-0-0",CONCATENATE(X84,"-",Y84,"-",Z84))</f>
        <v>30-11-4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53</v>
      </c>
      <c r="J84" s="1">
        <f t="shared" si="72"/>
        <v>21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29</v>
      </c>
      <c r="P84" s="1">
        <f t="shared" si="73"/>
        <v>6</v>
      </c>
      <c r="Q84" s="1">
        <f t="shared" si="73"/>
        <v>4</v>
      </c>
      <c r="R84" s="1">
        <f t="shared" si="73"/>
        <v>24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30</v>
      </c>
      <c r="Y84" s="1">
        <f t="shared" si="73"/>
        <v>13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265</v>
      </c>
      <c r="F85" s="1">
        <f>SUM(F2:F83)</f>
        <v>182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29-6-4</v>
      </c>
      <c r="R85" s="1" t="str">
        <f>IF(R84="","0-0-0",CONCATENATE(R84,"-",S84,"-",T84))</f>
        <v>24-15-0</v>
      </c>
      <c r="U85" s="1" t="str">
        <f>IF(U84="","0-0-0",CONCATENATE(U84,"-",V84,"-",W84))</f>
        <v>1-1-0</v>
      </c>
      <c r="X85" s="1" t="str">
        <f>IF(X84="","0-0-0",CONCATENATE(X84,"-",Y84,"-",Z84))</f>
        <v>30-13-3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 (4-10-25)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2025-04-11T11:00:49Z</dcterms:modified>
</cp:coreProperties>
</file>