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CEC2CCB-1D82-4A10-AB3F-23414872EE0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" sheetId="4" r:id="rId171"/>
    <sheet name="Anaheim_Ducks" sheetId="5" r:id="rId172"/>
    <sheet name="Boston_Bruins" sheetId="7" r:id="rId173"/>
    <sheet name="Buffalo_Sabres" sheetId="8" r:id="rId174"/>
    <sheet name="Calgary_Flames" sheetId="9" r:id="rId175"/>
    <sheet name="Carolina_Hurricanes" sheetId="10" r:id="rId176"/>
    <sheet name="Chicago_Blackhawks" sheetId="11" r:id="rId177"/>
    <sheet name="Colorado_Avalanche" sheetId="12" r:id="rId178"/>
    <sheet name="Columbus_Blue_Jackets" sheetId="13" r:id="rId179"/>
    <sheet name="Dallas_Stars" sheetId="14" r:id="rId180"/>
    <sheet name="Detroit_Red_Wings" sheetId="15" r:id="rId181"/>
    <sheet name="Edmonton_Oilers" sheetId="16" r:id="rId182"/>
    <sheet name="Florida_Panthers" sheetId="17" r:id="rId183"/>
    <sheet name="Los_Angeles_Kings" sheetId="18" r:id="rId184"/>
    <sheet name="Minnesota_Wild" sheetId="19" r:id="rId185"/>
    <sheet name="Montreal_Canadiens" sheetId="20" r:id="rId186"/>
    <sheet name="Sheet1" sheetId="140" r:id="rId187"/>
    <sheet name="Nashville_Predators" sheetId="21" r:id="rId188"/>
    <sheet name="New_Jersey_Devils" sheetId="22" r:id="rId189"/>
    <sheet name="New_York_Islanders" sheetId="23" r:id="rId190"/>
    <sheet name="New_York_Rangers" sheetId="24" r:id="rId191"/>
    <sheet name="Ottawa_Senators" sheetId="25" r:id="rId192"/>
    <sheet name="Philadelphia_Flyers" sheetId="26" r:id="rId193"/>
    <sheet name="Pittsburgh_Penguins" sheetId="27" r:id="rId194"/>
    <sheet name="San_Jose_Sharks" sheetId="28" r:id="rId195"/>
    <sheet name="Seattle_Kraken" sheetId="29" r:id="rId196"/>
    <sheet name="St_Louis_Blues" sheetId="30" r:id="rId197"/>
    <sheet name="Tampa_Bay_Lightning" sheetId="31" r:id="rId198"/>
    <sheet name="Toronto_Maple_Leafs" sheetId="32" r:id="rId199"/>
    <sheet name="Utah_Hockey_Club" sheetId="6" r:id="rId200"/>
    <sheet name="Vancouver_Canucks" sheetId="33" r:id="rId201"/>
    <sheet name="Vegas_Golden_Knights" sheetId="34" r:id="rId202"/>
    <sheet name="Washington_Capitals" sheetId="35" r:id="rId203"/>
    <sheet name="Winnipeg_Jets" sheetId="36" r:id="rId20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20" i="189" l="1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<sst xmlns="http://schemas.openxmlformats.org/spreadsheetml/2006/main" count="66393" uniqueCount="1884">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</sst>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81" sqref="B18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  <hyperlink ref="B179" location="'Standings (4-4-25)'!A1" display="Standings" xr:uid="{D0F9579A-85EA-48B0-9157-548B17A4F1D9}"/>
    <hyperlink ref="B180" location="'Standings (4-5-25)'!A1" display="Standings" xr:uid="{A89CD1A1-1DF4-49FD-AA05-5623200C3D5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76</v>
      </c>
      <c r="C14" s="1">
        <f>Washington_Capitals!$I$84</f>
        <v>49</v>
      </c>
      <c r="D14" s="1">
        <f>Washington_Capitals!$J$84</f>
        <v>18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24-10-3</v>
      </c>
      <c r="M14" s="1" t="str">
        <f>Washington_Capitals!$U$85</f>
        <v>15-5-0</v>
      </c>
      <c r="N14" s="1" t="str">
        <f>Washington_Capitals!$X$85</f>
        <v>30-10-4</v>
      </c>
      <c r="O14" s="31">
        <f>Washington_Capitals!$E$85</f>
        <v>276</v>
      </c>
      <c r="P14" s="20">
        <f>Washington_Capitals!$F$85</f>
        <v>207</v>
      </c>
      <c r="Q14" s="30">
        <f t="shared" ref="Q14:Q21" si="2">O14-P14</f>
        <v>69</v>
      </c>
      <c r="R14" s="29" t="str">
        <f>Washington_Capitals!$AA$85</f>
        <v>W1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76</v>
      </c>
      <c r="C15" s="1">
        <f>Carolina_Hurricanes!$I$84</f>
        <v>46</v>
      </c>
      <c r="D15" s="1">
        <f>Carolina_Hurricanes!$J$84</f>
        <v>26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16-18-3</v>
      </c>
      <c r="M15" s="1" t="str">
        <f>Carolina_Hurricanes!$U$85</f>
        <v>17-4-2</v>
      </c>
      <c r="N15" s="1" t="str">
        <f>Carolina_Hurricanes!$X$85</f>
        <v>27-14-2</v>
      </c>
      <c r="O15" s="31">
        <f>Carolina_Hurricanes!$E$85</f>
        <v>247</v>
      </c>
      <c r="P15" s="20">
        <f>Carolina_Hurricanes!$F$85</f>
        <v>207</v>
      </c>
      <c r="Q15" s="30">
        <f t="shared" si="2"/>
        <v>40</v>
      </c>
      <c r="R15" s="29" t="str">
        <f>Carolina_Hurricanes!$AA$85</f>
        <v>L2</v>
      </c>
      <c r="S15" s="28" t="str">
        <f>Carolina_Hurricanes!$AD$85</f>
        <v>6-4-0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2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75</v>
      </c>
      <c r="C17" s="1">
        <f>New_York_Islanders!$I$84</f>
        <v>33</v>
      </c>
      <c r="D17" s="1">
        <f>New_York_Islanders!$J$84</f>
        <v>32</v>
      </c>
      <c r="E17" s="20">
        <f>New_York_Islanders!$L$84</f>
        <v>10</v>
      </c>
      <c r="F17" s="30">
        <f t="shared" si="0"/>
        <v>76</v>
      </c>
      <c r="G17" s="20">
        <f>C17-(New_York_Islanders!$K$84+I17)</f>
        <v>24</v>
      </c>
      <c r="H17" s="20">
        <f t="shared" si="1"/>
        <v>31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18-15-5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206</v>
      </c>
      <c r="P17" s="20">
        <f>New_York_Islanders!$F$85</f>
        <v>230</v>
      </c>
      <c r="Q17" s="30">
        <f t="shared" si="2"/>
        <v>-24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2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75</v>
      </c>
      <c r="C19" s="1">
        <f>Columbus_Blue_Jackets!$I$84</f>
        <v>34</v>
      </c>
      <c r="D19" s="1">
        <f>Columbus_Blue_Jackets!$J$84</f>
        <v>32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12-22-4</v>
      </c>
      <c r="M19" s="1" t="str">
        <f>Columbus_Blue_Jackets!$U$85</f>
        <v>9-10-3</v>
      </c>
      <c r="N19" s="1" t="str">
        <f>Columbus_Blue_Jackets!$X$85</f>
        <v>18-20-5</v>
      </c>
      <c r="O19" s="31">
        <f>Columbus_Blue_Jackets!$E$85</f>
        <v>245</v>
      </c>
      <c r="P19" s="20">
        <f>Columbus_Blue_Jackets!$F$85</f>
        <v>258</v>
      </c>
      <c r="Q19" s="30">
        <f t="shared" si="2"/>
        <v>-13</v>
      </c>
      <c r="R19" s="29" t="str">
        <f>Columbus_Blue_Jackets!$AA$85</f>
        <v>L2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77</v>
      </c>
      <c r="C20" s="1">
        <f>Pittsburgh_Penguins!$I$84</f>
        <v>31</v>
      </c>
      <c r="D20" s="1">
        <f>Pittsburgh_Penguins!$J$84</f>
        <v>34</v>
      </c>
      <c r="E20" s="20">
        <f>Pittsburgh_Penguins!$L$84</f>
        <v>12</v>
      </c>
      <c r="F20" s="30">
        <f t="shared" si="0"/>
        <v>74</v>
      </c>
      <c r="G20" s="20">
        <f>C20-(Pittsburgh_Penguins!$K$84+I20)</f>
        <v>21</v>
      </c>
      <c r="H20" s="20">
        <f t="shared" si="1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227</v>
      </c>
      <c r="P20" s="20">
        <f>Pittsburgh_Penguins!$F$85</f>
        <v>282</v>
      </c>
      <c r="Q20" s="30">
        <f t="shared" si="2"/>
        <v>-55</v>
      </c>
      <c r="R20" s="29" t="str">
        <f>Pittsburgh_Penguins!$AA$85</f>
        <v>W1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77</v>
      </c>
      <c r="C21" s="26">
        <f>Philadelphia_Flyers!$I$84</f>
        <v>31</v>
      </c>
      <c r="D21" s="26">
        <f>Philadelphia_Flyers!$J$84</f>
        <v>37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12-18-8</v>
      </c>
      <c r="M21" s="26" t="str">
        <f>Philadelphia_Flyers!$U$85</f>
        <v>8-13-2</v>
      </c>
      <c r="N21" s="26" t="str">
        <f>Philadelphia_Flyers!$X$85</f>
        <v>18-22-5</v>
      </c>
      <c r="O21" s="25">
        <f>Philadelphia_Flyers!$E$85</f>
        <v>219</v>
      </c>
      <c r="P21" s="24">
        <f>Philadelphia_Flyers!$F$85</f>
        <v>266</v>
      </c>
      <c r="Q21" s="23">
        <f t="shared" si="2"/>
        <v>-47</v>
      </c>
      <c r="R21" s="22" t="str">
        <f>Philadelphia_Flyers!$AA$85</f>
        <v>L1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D9BF-312E-4329-AE3C-0CE8DA841A83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58">
        <v>77</v>
      </c>
      <c r="C11" s="58">
        <v>31</v>
      </c>
      <c r="D11" s="58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1810</v>
      </c>
      <c r="M11" s="58" t="s">
        <v>882</v>
      </c>
      <c r="N11" s="58" t="s">
        <v>1869</v>
      </c>
      <c r="O11" s="31">
        <v>202</v>
      </c>
      <c r="P11" s="59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76</v>
      </c>
      <c r="C14" s="58">
        <v>49</v>
      </c>
      <c r="D14" s="58">
        <v>18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1305</v>
      </c>
      <c r="M14" s="58" t="s">
        <v>744</v>
      </c>
      <c r="N14" s="58" t="s">
        <v>1802</v>
      </c>
      <c r="O14" s="31">
        <v>276</v>
      </c>
      <c r="P14" s="59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76</v>
      </c>
      <c r="C35" s="58">
        <v>46</v>
      </c>
      <c r="D35" s="58">
        <v>22</v>
      </c>
      <c r="E35" s="59">
        <v>8</v>
      </c>
      <c r="F35" s="33">
        <v>100</v>
      </c>
      <c r="G35" s="59">
        <v>41</v>
      </c>
      <c r="H35" s="59">
        <v>45</v>
      </c>
      <c r="I35" s="59">
        <v>1</v>
      </c>
      <c r="J35" s="59">
        <v>3</v>
      </c>
      <c r="K35" s="29" t="s">
        <v>1838</v>
      </c>
      <c r="L35" s="58" t="s">
        <v>1496</v>
      </c>
      <c r="M35" s="58" t="s">
        <v>1858</v>
      </c>
      <c r="N35" s="58" t="s">
        <v>1802</v>
      </c>
      <c r="O35" s="31">
        <v>255</v>
      </c>
      <c r="P35" s="59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E24BE97-CBC9-4534-93E8-0AC92A8B26C9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5A58-CF65-4BD7-98B4-980FBFCD5CB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58">
        <v>77</v>
      </c>
      <c r="C11" s="58">
        <v>31</v>
      </c>
      <c r="D11" s="58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1810</v>
      </c>
      <c r="M11" s="58" t="s">
        <v>882</v>
      </c>
      <c r="N11" s="58" t="s">
        <v>1869</v>
      </c>
      <c r="O11" s="31">
        <v>202</v>
      </c>
      <c r="P11" s="59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76</v>
      </c>
      <c r="C14" s="58">
        <v>49</v>
      </c>
      <c r="D14" s="58">
        <v>18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1305</v>
      </c>
      <c r="M14" s="58" t="s">
        <v>744</v>
      </c>
      <c r="N14" s="58" t="s">
        <v>1802</v>
      </c>
      <c r="O14" s="31">
        <v>276</v>
      </c>
      <c r="P14" s="59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76</v>
      </c>
      <c r="C35" s="58">
        <v>46</v>
      </c>
      <c r="D35" s="58">
        <v>22</v>
      </c>
      <c r="E35" s="59">
        <v>8</v>
      </c>
      <c r="F35" s="33">
        <v>100</v>
      </c>
      <c r="G35" s="59">
        <v>41</v>
      </c>
      <c r="H35" s="59">
        <v>45</v>
      </c>
      <c r="I35" s="59">
        <v>1</v>
      </c>
      <c r="J35" s="59">
        <v>3</v>
      </c>
      <c r="K35" s="29" t="s">
        <v>1838</v>
      </c>
      <c r="L35" s="58" t="s">
        <v>1496</v>
      </c>
      <c r="M35" s="58" t="s">
        <v>1858</v>
      </c>
      <c r="N35" s="58" t="s">
        <v>1802</v>
      </c>
      <c r="O35" s="31">
        <v>255</v>
      </c>
      <c r="P35" s="59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68E37-DDBB-41D6-B62C-DB87881CCBF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77</v>
      </c>
      <c r="C4" s="40">
        <f>Boston_Bruins!$I$84</f>
        <v>31</v>
      </c>
      <c r="D4" s="40">
        <f>Boston_Bruins!$J$84</f>
        <v>37</v>
      </c>
      <c r="E4" s="38">
        <f>Boston_Bruins!$L$84</f>
        <v>9</v>
      </c>
      <c r="F4" s="33">
        <f t="shared" ref="F4:F11" si="0">(C4*2)+E4</f>
        <v>71</v>
      </c>
      <c r="G4" s="39">
        <f>C4-(Boston_Bruins!$K$84+I4)</f>
        <v>24</v>
      </c>
      <c r="H4" s="38">
        <f t="shared" ref="H4:H11" si="1">C4-I4</f>
        <v>31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11-24-3</v>
      </c>
      <c r="M4" s="40" t="str">
        <f>Boston_Bruins!$U$85</f>
        <v>11-10-4</v>
      </c>
      <c r="N4" s="40" t="str">
        <f>Boston_Bruins!$X$85</f>
        <v>19-22-5</v>
      </c>
      <c r="O4" s="39">
        <f>Boston_Bruins!$E$85</f>
        <v>202</v>
      </c>
      <c r="P4" s="38">
        <f>Boston_Bruins!$F$85</f>
        <v>253</v>
      </c>
      <c r="Q4" s="33">
        <f t="shared" ref="Q4:Q11" si="2">O4-P4</f>
        <v>-51</v>
      </c>
      <c r="R4" s="37" t="str">
        <f>Boston_Bruins!$AA$85</f>
        <v>W1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75</v>
      </c>
      <c r="C5" s="1">
        <f>Buffalo_Sabres!$I$84</f>
        <v>33</v>
      </c>
      <c r="D5" s="1">
        <f>Buffalo_Sabres!$J$84</f>
        <v>36</v>
      </c>
      <c r="E5" s="20">
        <f>Buffalo_Sabres!$L$84</f>
        <v>6</v>
      </c>
      <c r="F5" s="30">
        <f t="shared" si="0"/>
        <v>72</v>
      </c>
      <c r="G5" s="31">
        <f>C5-(Buffalo_Sabres!$K$84+I5)</f>
        <v>22</v>
      </c>
      <c r="H5" s="20">
        <f t="shared" si="1"/>
        <v>29</v>
      </c>
      <c r="I5" s="20">
        <f>Buffalo_Sabres!$M$84</f>
        <v>4</v>
      </c>
      <c r="J5" s="30">
        <f>Buffalo_Sabres!$N$84</f>
        <v>1</v>
      </c>
      <c r="K5" s="29" t="str">
        <f>Buffalo_Sabres!$O$85</f>
        <v>20-14-3</v>
      </c>
      <c r="L5" s="1" t="str">
        <f>Buffalo_Sabres!$R$85</f>
        <v>13-22-3</v>
      </c>
      <c r="M5" s="1" t="str">
        <f>Buffalo_Sabres!$U$85</f>
        <v>9-11-2</v>
      </c>
      <c r="N5" s="1" t="str">
        <f>Buffalo_Sabres!$X$85</f>
        <v>17-22-3</v>
      </c>
      <c r="O5" s="31">
        <f>Buffalo_Sabres!$E$85</f>
        <v>247</v>
      </c>
      <c r="P5" s="20">
        <f>Buffalo_Sabres!$F$85</f>
        <v>265</v>
      </c>
      <c r="Q5" s="30">
        <f t="shared" si="2"/>
        <v>-18</v>
      </c>
      <c r="R5" s="29" t="str">
        <f>Buffalo_Sabres!$AA$85</f>
        <v>W3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75</v>
      </c>
      <c r="C6" s="1">
        <f>Detroit_Red_Wings!$I$84</f>
        <v>35</v>
      </c>
      <c r="D6" s="1">
        <f>Detroit_Red_Wings!$J$84</f>
        <v>33</v>
      </c>
      <c r="E6" s="20">
        <f>Detroit_Red_Wings!$L$84</f>
        <v>7</v>
      </c>
      <c r="F6" s="30">
        <f t="shared" si="0"/>
        <v>77</v>
      </c>
      <c r="G6" s="31">
        <f>C6-(Detroit_Red_Wings!$K$84+I6)</f>
        <v>24</v>
      </c>
      <c r="H6" s="20">
        <f t="shared" si="1"/>
        <v>32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20-16-3</v>
      </c>
      <c r="L6" s="1" t="str">
        <f>Detroit_Red_Wings!$R$85</f>
        <v>15-17-4</v>
      </c>
      <c r="M6" s="1" t="str">
        <f>Detroit_Red_Wings!$U$85</f>
        <v>9-11-1</v>
      </c>
      <c r="N6" s="1" t="str">
        <f>Detroit_Red_Wings!$X$85</f>
        <v>19-23-2</v>
      </c>
      <c r="O6" s="31">
        <f>Detroit_Red_Wings!$E$85</f>
        <v>216</v>
      </c>
      <c r="P6" s="20">
        <f>Detroit_Red_Wings!$F$85</f>
        <v>237</v>
      </c>
      <c r="Q6" s="30">
        <f t="shared" si="2"/>
        <v>-21</v>
      </c>
      <c r="R6" s="29" t="str">
        <f>Detroit_Red_Wings!$AA$85</f>
        <v>W1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76</v>
      </c>
      <c r="C7" s="1">
        <f>Florida_Panthers!$I$84</f>
        <v>44</v>
      </c>
      <c r="D7" s="1">
        <f>Florida_Panthers!$J$84</f>
        <v>28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19-17-2</v>
      </c>
      <c r="M7" s="1" t="str">
        <f>Florida_Panthers!$U$85</f>
        <v>9-10-2</v>
      </c>
      <c r="N7" s="1" t="str">
        <f>Florida_Panthers!$X$85</f>
        <v>23-18-3</v>
      </c>
      <c r="O7" s="31">
        <f>Florida_Panthers!$E$85</f>
        <v>237</v>
      </c>
      <c r="P7" s="20">
        <f>Florida_Panthers!$F$85</f>
        <v>207</v>
      </c>
      <c r="Q7" s="30">
        <f t="shared" si="2"/>
        <v>30</v>
      </c>
      <c r="R7" s="29" t="str">
        <f>Florida_Panthers!$AA$85</f>
        <v>L4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76</v>
      </c>
      <c r="C8" s="1">
        <f>Montreal_Canadiens!$I$84</f>
        <v>37</v>
      </c>
      <c r="D8" s="1">
        <f>Montreal_Canadiens!$J$84</f>
        <v>30</v>
      </c>
      <c r="E8" s="20">
        <f>Montreal_Canadiens!$L$84</f>
        <v>9</v>
      </c>
      <c r="F8" s="30">
        <f t="shared" si="0"/>
        <v>83</v>
      </c>
      <c r="G8" s="31">
        <f>C8-(Montreal_Canadiens!$K$84+I8)</f>
        <v>25</v>
      </c>
      <c r="H8" s="20">
        <f t="shared" si="1"/>
        <v>35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21-12-5</v>
      </c>
      <c r="L8" s="1" t="str">
        <f>Montreal_Canadiens!$R$85</f>
        <v>16-18-4</v>
      </c>
      <c r="M8" s="1" t="str">
        <f>Montreal_Canadiens!$U$85</f>
        <v>17-6-0</v>
      </c>
      <c r="N8" s="1" t="str">
        <f>Montreal_Canadiens!$X$85</f>
        <v>25-18-3</v>
      </c>
      <c r="O8" s="31">
        <f>Montreal_Canadiens!$E$85</f>
        <v>230</v>
      </c>
      <c r="P8" s="20">
        <f>Montreal_Canadiens!$F$85</f>
        <v>251</v>
      </c>
      <c r="Q8" s="30">
        <f t="shared" si="2"/>
        <v>-21</v>
      </c>
      <c r="R8" s="29" t="str">
        <f>Montreal_Canadiens!$AA$85</f>
        <v>W4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76</v>
      </c>
      <c r="C9" s="1">
        <f>Ottawa_Senators!$I$84</f>
        <v>41</v>
      </c>
      <c r="D9" s="1">
        <f>Ottawa_Senators!$J$84</f>
        <v>29</v>
      </c>
      <c r="E9" s="20">
        <f>Ottawa_Senators!$L$84</f>
        <v>6</v>
      </c>
      <c r="F9" s="30">
        <f t="shared" si="0"/>
        <v>88</v>
      </c>
      <c r="G9" s="31">
        <f>C9-(Ottawa_Senators!$K$84+I9)</f>
        <v>31</v>
      </c>
      <c r="H9" s="20">
        <f t="shared" si="1"/>
        <v>40</v>
      </c>
      <c r="I9" s="20">
        <f>Ottawa_Senators!$M$84</f>
        <v>1</v>
      </c>
      <c r="J9" s="30">
        <f>Ottawa_Senators!$N$84</f>
        <v>2</v>
      </c>
      <c r="K9" s="29" t="str">
        <f>Ottawa_Senators!$O$85</f>
        <v>23-11-2</v>
      </c>
      <c r="L9" s="1" t="str">
        <f>Ottawa_Senators!$R$85</f>
        <v>18-18-4</v>
      </c>
      <c r="M9" s="1" t="str">
        <f>Ottawa_Senators!$U$85</f>
        <v>13-11-1</v>
      </c>
      <c r="N9" s="1" t="str">
        <f>Ottawa_Senators!$X$85</f>
        <v>22-17-5</v>
      </c>
      <c r="O9" s="31">
        <f>Ottawa_Senators!$E$85</f>
        <v>218</v>
      </c>
      <c r="P9" s="20">
        <f>Ottawa_Senators!$F$85</f>
        <v>215</v>
      </c>
      <c r="Q9" s="30">
        <f t="shared" si="2"/>
        <v>3</v>
      </c>
      <c r="R9" s="29" t="str">
        <f>Ottawa_Senators!$AA$85</f>
        <v>W2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76</v>
      </c>
      <c r="C10" s="1">
        <f>Tampa_Bay_Lightning!$I$84</f>
        <v>44</v>
      </c>
      <c r="D10" s="1">
        <f>Tampa_Bay_Lightning!$J$84</f>
        <v>26</v>
      </c>
      <c r="E10" s="20">
        <f>Tampa_Bay_Lightning!$L$84</f>
        <v>6</v>
      </c>
      <c r="F10" s="30">
        <f t="shared" si="0"/>
        <v>94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23-11-2</v>
      </c>
      <c r="L10" s="1" t="str">
        <f>Tampa_Bay_Lightning!$R$85</f>
        <v>21-15-4</v>
      </c>
      <c r="M10" s="1" t="str">
        <f>Tampa_Bay_Lightning!$U$85</f>
        <v>9-12-1</v>
      </c>
      <c r="N10" s="1" t="str">
        <f>Tampa_Bay_Lightning!$X$85</f>
        <v>24-14-6</v>
      </c>
      <c r="O10" s="31">
        <f>Tampa_Bay_Lightning!$E$85</f>
        <v>271</v>
      </c>
      <c r="P10" s="20">
        <f>Tampa_Bay_Lightning!$F$85</f>
        <v>201</v>
      </c>
      <c r="Q10" s="30">
        <f t="shared" si="2"/>
        <v>70</v>
      </c>
      <c r="R10" s="29" t="str">
        <f>Tampa_Bay_Lightning!$AA$85</f>
        <v>L2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76</v>
      </c>
      <c r="C11" s="1">
        <f>Toronto_Maple_Leafs!$I$84</f>
        <v>47</v>
      </c>
      <c r="D11" s="1">
        <f>Toronto_Maple_Leafs!$J$84</f>
        <v>25</v>
      </c>
      <c r="E11" s="24">
        <f>Toronto_Maple_Leafs!$L$84</f>
        <v>4</v>
      </c>
      <c r="F11" s="23">
        <f t="shared" si="0"/>
        <v>98</v>
      </c>
      <c r="G11" s="25">
        <f>C11-(Toronto_Maple_Leafs!$K$84+I11)</f>
        <v>38</v>
      </c>
      <c r="H11" s="24">
        <f t="shared" si="1"/>
        <v>46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28-15-1</v>
      </c>
      <c r="O11" s="31">
        <f>Toronto_Maple_Leafs!$E$85</f>
        <v>250</v>
      </c>
      <c r="P11" s="20">
        <f>Toronto_Maple_Leafs!$F$85</f>
        <v>221</v>
      </c>
      <c r="Q11" s="30">
        <f t="shared" si="2"/>
        <v>29</v>
      </c>
      <c r="R11" s="29" t="str">
        <f>Toronto_Maple_Leafs!$AA$85</f>
        <v>W4</v>
      </c>
      <c r="S11" s="28" t="str">
        <f>Toronto_Maple_Leafs!$AD$85</f>
        <v>8-1-1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76</v>
      </c>
      <c r="C14" s="1">
        <f>Carolina_Hurricanes!$I$84</f>
        <v>46</v>
      </c>
      <c r="D14" s="1">
        <f>Carolina_Hurricanes!$J$84</f>
        <v>26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16-18-3</v>
      </c>
      <c r="M14" s="1" t="str">
        <f>Carolina_Hurricanes!$U$85</f>
        <v>17-4-2</v>
      </c>
      <c r="N14" s="1" t="str">
        <f>Carolina_Hurricanes!$X$85</f>
        <v>27-14-2</v>
      </c>
      <c r="O14" s="31">
        <f>Carolina_Hurricanes!$E$85</f>
        <v>247</v>
      </c>
      <c r="P14" s="20">
        <f>Carolina_Hurricanes!$F$85</f>
        <v>207</v>
      </c>
      <c r="Q14" s="30">
        <f t="shared" ref="Q14:Q21" si="5">O14-P14</f>
        <v>40</v>
      </c>
      <c r="R14" s="29" t="str">
        <f>Carolina_Hurricanes!$AA$85</f>
        <v>L2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75</v>
      </c>
      <c r="C15" s="1">
        <f>Columbus_Blue_Jackets!$I$84</f>
        <v>34</v>
      </c>
      <c r="D15" s="1">
        <f>Columbus_Blue_Jackets!$J$84</f>
        <v>32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12-22-4</v>
      </c>
      <c r="M15" s="1" t="str">
        <f>Columbus_Blue_Jackets!$U$85</f>
        <v>9-10-3</v>
      </c>
      <c r="N15" s="1" t="str">
        <f>Columbus_Blue_Jackets!$X$85</f>
        <v>18-20-5</v>
      </c>
      <c r="O15" s="31">
        <f>Columbus_Blue_Jackets!$E$85</f>
        <v>245</v>
      </c>
      <c r="P15" s="20">
        <f>Columbus_Blue_Jackets!$F$85</f>
        <v>258</v>
      </c>
      <c r="Q15" s="30">
        <f t="shared" si="5"/>
        <v>-13</v>
      </c>
      <c r="R15" s="29" t="str">
        <f>Columbus_Blue_Jackets!$AA$85</f>
        <v>L2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5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75</v>
      </c>
      <c r="C17" s="1">
        <f>New_York_Islanders!$I$84</f>
        <v>33</v>
      </c>
      <c r="D17" s="1">
        <f>New_York_Islanders!$J$84</f>
        <v>32</v>
      </c>
      <c r="E17" s="20">
        <f>New_York_Islanders!$L$84</f>
        <v>10</v>
      </c>
      <c r="F17" s="30">
        <f t="shared" si="3"/>
        <v>76</v>
      </c>
      <c r="G17" s="20">
        <f>C17-(New_York_Islanders!$K$84+I17)</f>
        <v>24</v>
      </c>
      <c r="H17" s="20">
        <f t="shared" si="4"/>
        <v>31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18-15-5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19-19-4</v>
      </c>
      <c r="O17" s="31">
        <f>New_York_Islanders!$E$85</f>
        <v>206</v>
      </c>
      <c r="P17" s="20">
        <f>New_York_Islanders!$F$85</f>
        <v>230</v>
      </c>
      <c r="Q17" s="30">
        <f t="shared" si="5"/>
        <v>-24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5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77</v>
      </c>
      <c r="C19" s="1">
        <f>Philadelphia_Flyers!$I$84</f>
        <v>31</v>
      </c>
      <c r="D19" s="1">
        <f>Philadelphia_Flyers!$J$84</f>
        <v>37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12-18-8</v>
      </c>
      <c r="M19" s="1" t="str">
        <f>Philadelphia_Flyers!$U$85</f>
        <v>8-13-2</v>
      </c>
      <c r="N19" s="1" t="str">
        <f>Philadelphia_Flyers!$X$85</f>
        <v>18-22-5</v>
      </c>
      <c r="O19" s="31">
        <f>Philadelphia_Flyers!$E$85</f>
        <v>219</v>
      </c>
      <c r="P19" s="20">
        <f>Philadelphia_Flyers!$F$85</f>
        <v>266</v>
      </c>
      <c r="Q19" s="30">
        <f t="shared" si="5"/>
        <v>-47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77</v>
      </c>
      <c r="C20" s="1">
        <f>Pittsburgh_Penguins!$I$84</f>
        <v>31</v>
      </c>
      <c r="D20" s="1">
        <f>Pittsburgh_Penguins!$J$84</f>
        <v>34</v>
      </c>
      <c r="E20" s="20">
        <f>Pittsburgh_Penguins!$L$84</f>
        <v>12</v>
      </c>
      <c r="F20" s="30">
        <f t="shared" si="3"/>
        <v>74</v>
      </c>
      <c r="G20" s="20">
        <f>C20-(Pittsburgh_Penguins!$K$84+I20)</f>
        <v>21</v>
      </c>
      <c r="H20" s="20">
        <f t="shared" si="4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12-20-7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227</v>
      </c>
      <c r="P20" s="20">
        <f>Pittsburgh_Penguins!$F$85</f>
        <v>282</v>
      </c>
      <c r="Q20" s="30">
        <f t="shared" si="5"/>
        <v>-55</v>
      </c>
      <c r="R20" s="29" t="str">
        <f>Pittsburgh_Penguins!$AA$85</f>
        <v>W1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76</v>
      </c>
      <c r="C21" s="26">
        <f>Washington_Capitals!$I$84</f>
        <v>49</v>
      </c>
      <c r="D21" s="26">
        <f>Washington_Capitals!$J$84</f>
        <v>18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24-10-3</v>
      </c>
      <c r="M21" s="26" t="str">
        <f>Washington_Capitals!$U$85</f>
        <v>15-5-0</v>
      </c>
      <c r="N21" s="26" t="str">
        <f>Washington_Capitals!$X$85</f>
        <v>30-10-4</v>
      </c>
      <c r="O21" s="25">
        <f>Washington_Capitals!$E$85</f>
        <v>276</v>
      </c>
      <c r="P21" s="24">
        <f>Washington_Capitals!$F$85</f>
        <v>207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77</v>
      </c>
      <c r="C25" s="40">
        <f>Utah_Hockey_Club!$I$84</f>
        <v>35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82</v>
      </c>
      <c r="G25" s="38">
        <f>C25-(Utah_Hockey_Club!$K$84+I25)</f>
        <v>26</v>
      </c>
      <c r="H25" s="38">
        <f t="shared" ref="H25:H32" si="7">C25-I25</f>
        <v>34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17-15-7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21-16-8</v>
      </c>
      <c r="O25" s="39">
        <f>Utah_Hockey_Club!$E$85</f>
        <v>218</v>
      </c>
      <c r="P25" s="38">
        <f>Utah_Hockey_Club!$F$85</f>
        <v>234</v>
      </c>
      <c r="Q25" s="33">
        <f t="shared" ref="Q25:Q32" si="8">O25-P25</f>
        <v>-16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76</v>
      </c>
      <c r="C26" s="1">
        <f>Chicago_Blackhawks!$I$84</f>
        <v>21</v>
      </c>
      <c r="D26" s="1">
        <f>Chicago_Blackhawks!$J$84</f>
        <v>45</v>
      </c>
      <c r="E26" s="20">
        <f>Chicago_Blackhawks!$L$84</f>
        <v>10</v>
      </c>
      <c r="F26" s="30">
        <f t="shared" si="6"/>
        <v>52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14-20-5</v>
      </c>
      <c r="L26" s="1" t="str">
        <f>Chicago_Blackhawks!$R$85</f>
        <v>7-25-5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206</v>
      </c>
      <c r="P26" s="20">
        <f>Chicago_Blackhawks!$F$85</f>
        <v>277</v>
      </c>
      <c r="Q26" s="30">
        <f t="shared" si="8"/>
        <v>-71</v>
      </c>
      <c r="R26" s="29" t="str">
        <f>Chicago_Blackhawks!$AA$85</f>
        <v>L5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78</v>
      </c>
      <c r="C27" s="1">
        <f>Colorado_Avalanche!$I$84</f>
        <v>47</v>
      </c>
      <c r="D27" s="1">
        <f>Colorado_Avalanche!$J$84</f>
        <v>27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26-17-3</v>
      </c>
      <c r="O27" s="31">
        <f>Colorado_Avalanche!$E$85</f>
        <v>265</v>
      </c>
      <c r="P27" s="20">
        <f>Colorado_Avalanche!$F$85</f>
        <v>221</v>
      </c>
      <c r="Q27" s="30">
        <f t="shared" si="8"/>
        <v>44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76</v>
      </c>
      <c r="C28" s="1">
        <f>Dallas_Stars!$I$84</f>
        <v>50</v>
      </c>
      <c r="D28" s="1">
        <f>Dallas_Stars!$J$84</f>
        <v>22</v>
      </c>
      <c r="E28" s="20">
        <f>Dallas_Stars!$L$84</f>
        <v>4</v>
      </c>
      <c r="F28" s="30">
        <f t="shared" si="6"/>
        <v>104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28-9-2</v>
      </c>
      <c r="L28" s="1" t="str">
        <f>Dallas_Stars!$R$85</f>
        <v>22-13-2</v>
      </c>
      <c r="M28" s="1" t="str">
        <f>Dallas_Stars!$U$85</f>
        <v>15-5-2</v>
      </c>
      <c r="N28" s="1" t="str">
        <f>Dallas_Stars!$X$85</f>
        <v>31-10-3</v>
      </c>
      <c r="O28" s="31">
        <f>Dallas_Stars!$E$85</f>
        <v>262</v>
      </c>
      <c r="P28" s="20">
        <f>Dallas_Stars!$F$85</f>
        <v>195</v>
      </c>
      <c r="Q28" s="30">
        <f t="shared" si="8"/>
        <v>67</v>
      </c>
      <c r="R28" s="29" t="str">
        <f>Dallas_Stars!$AA$85</f>
        <v>L1</v>
      </c>
      <c r="S28" s="28" t="str">
        <f>Dallas_Stars!$AD$85</f>
        <v>8-1-1</v>
      </c>
    </row>
    <row r="29" spans="1:19" x14ac:dyDescent="0.25">
      <c r="A29" s="32" t="s">
        <v>17</v>
      </c>
      <c r="B29" s="1">
        <f>Minnesota_Wild!$D$86</f>
        <v>77</v>
      </c>
      <c r="C29" s="1">
        <f>Minnesota_Wild!$I$84</f>
        <v>41</v>
      </c>
      <c r="D29" s="1">
        <f>Minnesota_Wild!$J$84</f>
        <v>29</v>
      </c>
      <c r="E29" s="20">
        <f>Minnesota_Wild!$L$84</f>
        <v>7</v>
      </c>
      <c r="F29" s="30">
        <f t="shared" si="6"/>
        <v>89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3</v>
      </c>
      <c r="K29" s="29" t="str">
        <f>Minnesota_Wild!$O$85</f>
        <v>19-17-2</v>
      </c>
      <c r="L29" s="1" t="str">
        <f>Minnesota_Wild!$R$85</f>
        <v>22-12-5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209</v>
      </c>
      <c r="P29" s="20">
        <f>Minnesota_Wild!$F$85</f>
        <v>222</v>
      </c>
      <c r="Q29" s="30">
        <f t="shared" si="8"/>
        <v>-13</v>
      </c>
      <c r="R29" s="29" t="str">
        <f>Minnesota_Wild!$AA$85</f>
        <v>L4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76</v>
      </c>
      <c r="C30" s="1">
        <f>Nashville_Predators!$I$84</f>
        <v>27</v>
      </c>
      <c r="D30" s="1">
        <f>Nashville_Predators!$J$84</f>
        <v>41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191</v>
      </c>
      <c r="P30" s="20">
        <f>Nashville_Predators!$F$85</f>
        <v>250</v>
      </c>
      <c r="Q30" s="30">
        <f t="shared" si="8"/>
        <v>-59</v>
      </c>
      <c r="R30" s="29" t="str">
        <f>Nashville_Predators!$AA$85</f>
        <v>L5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78</v>
      </c>
      <c r="C31" s="1">
        <f>St_Louis_Blues!$I$84</f>
        <v>43</v>
      </c>
      <c r="D31" s="1">
        <f>St_Louis_Blues!$J$84</f>
        <v>28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20-14-4</v>
      </c>
      <c r="M31" s="1" t="str">
        <f>St_Louis_Blues!$U$85</f>
        <v>13-9-2</v>
      </c>
      <c r="N31" s="1" t="str">
        <f>St_Louis_Blues!$X$85</f>
        <v>28-14-4</v>
      </c>
      <c r="O31" s="31">
        <f>St_Louis_Blues!$E$85</f>
        <v>241</v>
      </c>
      <c r="P31" s="20">
        <f>St_Louis_Blues!$F$85</f>
        <v>221</v>
      </c>
      <c r="Q31" s="30">
        <f t="shared" si="8"/>
        <v>20</v>
      </c>
      <c r="R31" s="29" t="str">
        <f>St_Louis_Blues!$AA$85</f>
        <v>W12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77</v>
      </c>
      <c r="C32" s="1">
        <f>Winnipeg_Jets!$I$84</f>
        <v>52</v>
      </c>
      <c r="D32" s="1">
        <f>Winnipeg_Jets!$J$84</f>
        <v>21</v>
      </c>
      <c r="E32" s="20">
        <f>Winnipeg_Jets!$L$84</f>
        <v>4</v>
      </c>
      <c r="F32" s="23">
        <f t="shared" si="6"/>
        <v>108</v>
      </c>
      <c r="G32" s="20">
        <f>C32-(Winnipeg_Jets!$K$84+I32)</f>
        <v>40</v>
      </c>
      <c r="H32" s="20">
        <f t="shared" si="7"/>
        <v>51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29-13-3</v>
      </c>
      <c r="O32" s="31">
        <f>Winnipeg_Jets!$E$85</f>
        <v>262</v>
      </c>
      <c r="P32" s="20">
        <f>Winnipeg_Jets!$F$85</f>
        <v>181</v>
      </c>
      <c r="Q32" s="30">
        <f t="shared" si="8"/>
        <v>81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76</v>
      </c>
      <c r="C35" s="1">
        <f>Anaheim_Ducks!$I$84</f>
        <v>33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14-18-6</v>
      </c>
      <c r="M35" s="1" t="str">
        <f>Anaheim_Ducks!$U$85</f>
        <v>9-13-1</v>
      </c>
      <c r="N35" s="1" t="str">
        <f>Anaheim_Ducks!$X$85</f>
        <v>19-22-3</v>
      </c>
      <c r="O35" s="31">
        <f>Anaheim_Ducks!$E$85</f>
        <v>208</v>
      </c>
      <c r="P35" s="20">
        <f>Anaheim_Ducks!$F$85</f>
        <v>243</v>
      </c>
      <c r="Q35" s="30">
        <f t="shared" ref="Q35:Q42" si="11">O35-P35</f>
        <v>-35</v>
      </c>
      <c r="R35" s="29" t="str">
        <f>Anaheim_Ducks!$AA$85</f>
        <v>L2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76</v>
      </c>
      <c r="C36" s="1">
        <f>Calgary_Flames!$I$84</f>
        <v>36</v>
      </c>
      <c r="D36" s="1">
        <f>Calgary_Flames!$J$84</f>
        <v>27</v>
      </c>
      <c r="E36" s="20">
        <f>Calgary_Flames!$L$84</f>
        <v>13</v>
      </c>
      <c r="F36" s="30">
        <f t="shared" si="9"/>
        <v>85</v>
      </c>
      <c r="G36" s="20">
        <f>C36-(Calgary_Flames!$K$84+I36)</f>
        <v>23</v>
      </c>
      <c r="H36" s="20">
        <f t="shared" si="10"/>
        <v>32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16-15-7</v>
      </c>
      <c r="M36" s="1" t="str">
        <f>Calgary_Flames!$U$85</f>
        <v>12-4-5</v>
      </c>
      <c r="N36" s="1" t="str">
        <f>Calgary_Flames!$X$85</f>
        <v>21-16-7</v>
      </c>
      <c r="O36" s="31">
        <f>Calgary_Flames!$E$85</f>
        <v>200</v>
      </c>
      <c r="P36" s="20">
        <f>Calgary_Flames!$F$85</f>
        <v>223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76</v>
      </c>
      <c r="C37" s="1">
        <f>Edmonton_Oilers!$I$84</f>
        <v>44</v>
      </c>
      <c r="D37" s="1">
        <f>Edmonton_Oilers!$J$84</f>
        <v>27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21-15-2</v>
      </c>
      <c r="M37" s="1" t="str">
        <f>Edmonton_Oilers!$U$85</f>
        <v>13-8-1</v>
      </c>
      <c r="N37" s="1" t="str">
        <f>Edmonton_Oilers!$X$85</f>
        <v>28-14-2</v>
      </c>
      <c r="O37" s="31">
        <f>Edmonton_Oilers!$E$85</f>
        <v>242</v>
      </c>
      <c r="P37" s="20">
        <f>Edmonton_Oilers!$F$85</f>
        <v>222</v>
      </c>
      <c r="Q37" s="30">
        <f t="shared" si="11"/>
        <v>20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76</v>
      </c>
      <c r="C38" s="1">
        <f>Los_Angeles_Kings!$I$84</f>
        <v>44</v>
      </c>
      <c r="D38" s="1">
        <f>Los_Angeles_Kings!$J$84</f>
        <v>23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29-4-4</v>
      </c>
      <c r="L38" s="1" t="str">
        <f>Los_Angeles_Kings!$R$85</f>
        <v>15-19-5</v>
      </c>
      <c r="M38" s="1" t="str">
        <f>Los_Angeles_Kings!$U$85</f>
        <v>11-8-2</v>
      </c>
      <c r="N38" s="1" t="str">
        <f>Los_Angeles_Kings!$X$85</f>
        <v>25-14-6</v>
      </c>
      <c r="O38" s="31">
        <f>Los_Angeles_Kings!$E$85</f>
        <v>226</v>
      </c>
      <c r="P38" s="20">
        <f>Los_Angeles_Kings!$F$85</f>
        <v>189</v>
      </c>
      <c r="Q38" s="30">
        <f t="shared" si="11"/>
        <v>37</v>
      </c>
      <c r="R38" s="29" t="str">
        <f>Los_Angeles_Kings!$AA$85</f>
        <v>W4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76</v>
      </c>
      <c r="C39" s="1">
        <f>San_Jose_Sharks!$I$84</f>
        <v>20</v>
      </c>
      <c r="D39" s="1">
        <f>San_Jose_Sharks!$J$84</f>
        <v>46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12-25-2</v>
      </c>
      <c r="L39" s="1" t="str">
        <f>San_Jose_Sharks!$R$85</f>
        <v>8-21-8</v>
      </c>
      <c r="M39" s="1" t="str">
        <f>San_Jose_Sharks!$U$85</f>
        <v>4-14-3</v>
      </c>
      <c r="N39" s="1" t="str">
        <f>San_Jose_Sharks!$X$85</f>
        <v>8-29-7</v>
      </c>
      <c r="O39" s="31">
        <f>San_Jose_Sharks!$E$85</f>
        <v>196</v>
      </c>
      <c r="P39" s="20">
        <f>San_Jose_Sharks!$F$85</f>
        <v>290</v>
      </c>
      <c r="Q39" s="30">
        <f t="shared" si="11"/>
        <v>-94</v>
      </c>
      <c r="R39" s="29" t="str">
        <f>San_Jose_Sharks!$AA$85</f>
        <v>L5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77</v>
      </c>
      <c r="C40" s="1">
        <f>Seattle_Kraken!$I$84</f>
        <v>33</v>
      </c>
      <c r="D40" s="1">
        <f>Seattle_Kraken!$J$84</f>
        <v>38</v>
      </c>
      <c r="E40" s="20">
        <f>Seattle_Kraken!$L$84</f>
        <v>6</v>
      </c>
      <c r="F40" s="30">
        <f t="shared" si="9"/>
        <v>72</v>
      </c>
      <c r="G40" s="20">
        <f>C40-(Seattle_Kraken!$K$84+I40)</f>
        <v>26</v>
      </c>
      <c r="H40" s="20">
        <f t="shared" si="10"/>
        <v>32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16-21-1</v>
      </c>
      <c r="M40" s="1" t="str">
        <f>Seattle_Kraken!$U$85</f>
        <v>11-10-2</v>
      </c>
      <c r="N40" s="1" t="str">
        <f>Seattle_Kraken!$X$85</f>
        <v>18-23-4</v>
      </c>
      <c r="O40" s="31">
        <f>Seattle_Kraken!$E$85</f>
        <v>234</v>
      </c>
      <c r="P40" s="20">
        <f>Seattle_Kraken!$F$85</f>
        <v>246</v>
      </c>
      <c r="Q40" s="30">
        <f t="shared" si="11"/>
        <v>-12</v>
      </c>
      <c r="R40" s="29" t="str">
        <f>Seattle_Kraken!$AA$85</f>
        <v>W2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76</v>
      </c>
      <c r="C41" s="1">
        <f>Vancouver_Canucks!$I$84</f>
        <v>35</v>
      </c>
      <c r="D41" s="1">
        <f>Vancouver_Canucks!$J$84</f>
        <v>28</v>
      </c>
      <c r="E41" s="20">
        <f>Vancouver_Canucks!$L$84</f>
        <v>13</v>
      </c>
      <c r="F41" s="30">
        <f t="shared" si="9"/>
        <v>83</v>
      </c>
      <c r="G41" s="20">
        <f>C41-(Vancouver_Canucks!$K$84+I41)</f>
        <v>24</v>
      </c>
      <c r="H41" s="20">
        <f t="shared" si="10"/>
        <v>32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16-14-7</v>
      </c>
      <c r="L41" s="1" t="str">
        <f>Vancouver_Canucks!$R$85</f>
        <v>19-14-6</v>
      </c>
      <c r="M41" s="1" t="str">
        <f>Vancouver_Canucks!$U$85</f>
        <v>12-9-2</v>
      </c>
      <c r="N41" s="1" t="str">
        <f>Vancouver_Canucks!$X$85</f>
        <v>21-17-6</v>
      </c>
      <c r="O41" s="31">
        <f>Vancouver_Canucks!$E$85</f>
        <v>219</v>
      </c>
      <c r="P41" s="20">
        <f>Vancouver_Canucks!$F$85</f>
        <v>236</v>
      </c>
      <c r="Q41" s="30">
        <f t="shared" si="11"/>
        <v>-17</v>
      </c>
      <c r="R41" s="29" t="str">
        <f>Vancouver_Canucks!$AA$85</f>
        <v>W1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76</v>
      </c>
      <c r="C42" s="26">
        <f>Vegas_Golden_Knights!$I$84</f>
        <v>46</v>
      </c>
      <c r="D42" s="26">
        <f>Vegas_Golden_Knights!$J$84</f>
        <v>22</v>
      </c>
      <c r="E42" s="24">
        <f>Vegas_Golden_Knights!$L$84</f>
        <v>8</v>
      </c>
      <c r="F42" s="23">
        <f t="shared" si="9"/>
        <v>100</v>
      </c>
      <c r="G42" s="24">
        <f>C42-(Vegas_Golden_Knights!$K$84+I42)</f>
        <v>41</v>
      </c>
      <c r="H42" s="24">
        <f t="shared" si="10"/>
        <v>45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19-13-5</v>
      </c>
      <c r="M42" s="26" t="str">
        <f>Vegas_Golden_Knights!$U$85</f>
        <v>16-5-1</v>
      </c>
      <c r="N42" s="26" t="str">
        <f>Vegas_Golden_Knights!$X$85</f>
        <v>30-10-4</v>
      </c>
      <c r="O42" s="25">
        <f>Vegas_Golden_Knights!$E$85</f>
        <v>255</v>
      </c>
      <c r="P42" s="24">
        <f>Vegas_Golden_Knights!$F$85</f>
        <v>204</v>
      </c>
      <c r="Q42" s="23">
        <f t="shared" si="11"/>
        <v>51</v>
      </c>
      <c r="R42" s="22" t="str">
        <f>Vegas_Golden_Knights!$AA$85</f>
        <v>W1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35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9</v>
      </c>
      <c r="V84" s="1">
        <f t="shared" si="76"/>
        <v>13</v>
      </c>
      <c r="W84" s="1">
        <f t="shared" si="76"/>
        <v>1</v>
      </c>
      <c r="X84" s="1">
        <f t="shared" si="76"/>
        <v>19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243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14-18-6</v>
      </c>
      <c r="U85" s="1" t="str">
        <f>IF(U84="","0-0-0",CONCATENATE(U84,"-",V84,"-",W84))</f>
        <v>9-13-1</v>
      </c>
      <c r="X85" s="1" t="str">
        <f>IF(X84="","0-0-0",CONCATENATE(X84,"-",Y84,"-",Z84))</f>
        <v>19-22-3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4</v>
      </c>
      <c r="X84" s="1">
        <f t="shared" si="76"/>
        <v>19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11-24-3</v>
      </c>
      <c r="U85" s="1" t="str">
        <f>IF(U84="","0-0-0",CONCATENATE(U84,"-",V84,"-",W84))</f>
        <v>11-10-4</v>
      </c>
      <c r="X85" s="1" t="str">
        <f>IF(X84="","0-0-0",CONCATENATE(X84,"-",Y84,"-",Z84))</f>
        <v>19-22-5</v>
      </c>
      <c r="AA85" s="1" t="str">
        <f>IF(AA84="","0-0",CONCATENATE(AA84,AB84))</f>
        <v>W1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2</v>
      </c>
      <c r="X84" s="1">
        <f t="shared" si="76"/>
        <v>17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265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13-22-3</v>
      </c>
      <c r="U85" s="1" t="str">
        <f>IF(U84="","0-0-0",CONCATENATE(U84,"-",V84,"-",W84))</f>
        <v>9-11-2</v>
      </c>
      <c r="X85" s="1" t="str">
        <f>IF(X84="","0-0-0",CONCATENATE(X84,"-",Y84,"-",Z84))</f>
        <v>17-22-3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13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12</v>
      </c>
      <c r="V84" s="1">
        <f t="shared" si="76"/>
        <v>4</v>
      </c>
      <c r="W84" s="1">
        <f t="shared" si="76"/>
        <v>5</v>
      </c>
      <c r="X84" s="1">
        <f t="shared" si="76"/>
        <v>21</v>
      </c>
      <c r="Y84" s="1">
        <f t="shared" si="76"/>
        <v>16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16-15-7</v>
      </c>
      <c r="U85" s="1" t="str">
        <f>IF(U84="","0-0-0",CONCATENATE(U84,"-",V84,"-",W84))</f>
        <v>12-4-5</v>
      </c>
      <c r="X85" s="1" t="str">
        <f>IF(X84="","0-0-0",CONCATENATE(X84,"-",Y84,"-",Z84))</f>
        <v>21-16-7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18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16-18-3</v>
      </c>
      <c r="U85" s="1" t="str">
        <f>IF(U84="","0-0-0",CONCATENATE(U84,"-",V84,"-",W84))</f>
        <v>17-4-2</v>
      </c>
      <c r="X85" s="1" t="str">
        <f>IF(X84="","0-0-0",CONCATENATE(X84,"-",Y84,"-",Z84))</f>
        <v>27-14-2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45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25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14-20-5</v>
      </c>
      <c r="R85" s="1" t="str">
        <f>IF(R84="","0-0-0",CONCATENATE(R84,"-",S84,"-",T84))</f>
        <v>7-25-5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26-17-3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22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258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12-22-4</v>
      </c>
      <c r="U85" s="1" t="str">
        <f>IF(U84="","0-0-0",CONCATENATE(U84,"-",V84,"-",W84))</f>
        <v>9-10-3</v>
      </c>
      <c r="X85" s="1" t="str">
        <f>IF(X84="","0-0-0",CONCATENATE(X84,"-",Y84,"-",Z84))</f>
        <v>18-20-5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2</v>
      </c>
      <c r="U84" s="1">
        <f t="shared" si="76"/>
        <v>15</v>
      </c>
      <c r="V84" s="1">
        <f t="shared" si="76"/>
        <v>5</v>
      </c>
      <c r="W84" s="1">
        <f t="shared" si="76"/>
        <v>2</v>
      </c>
      <c r="X84" s="1">
        <f t="shared" si="76"/>
        <v>31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262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28-9-2</v>
      </c>
      <c r="R85" s="1" t="str">
        <f>IF(R84="","0-0-0",CONCATENATE(R84,"-",S84,"-",T84))</f>
        <v>22-13-2</v>
      </c>
      <c r="U85" s="1" t="str">
        <f>IF(U84="","0-0-0",CONCATENATE(U84,"-",V84,"-",W84))</f>
        <v>15-5-2</v>
      </c>
      <c r="X85" s="1" t="str">
        <f>IF(X84="","0-0-0",CONCATENATE(X84,"-",Y84,"-",Z84))</f>
        <v>31-10-3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19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20-16-3</v>
      </c>
      <c r="R85" s="1" t="str">
        <f>IF(R84="","0-0-0",CONCATENATE(R84,"-",S84,"-",T84))</f>
        <v>15-17-4</v>
      </c>
      <c r="U85" s="1" t="str">
        <f>IF(U84="","0-0-0",CONCATENATE(U84,"-",V84,"-",W84))</f>
        <v>9-11-1</v>
      </c>
      <c r="X85" s="1" t="str">
        <f>IF(X84="","0-0-0",CONCATENATE(X84,"-",Y84,"-",Z84))</f>
        <v>19-23-2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8</v>
      </c>
      <c r="W84" s="1">
        <f t="shared" si="76"/>
        <v>1</v>
      </c>
      <c r="X84" s="1">
        <f t="shared" si="76"/>
        <v>28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21-15-2</v>
      </c>
      <c r="U85" s="1" t="str">
        <f>IF(U84="","0-0-0",CONCATENATE(U84,"-",V84,"-",W84))</f>
        <v>13-8-1</v>
      </c>
      <c r="X85" s="1" t="str">
        <f>IF(X84="","0-0-0",CONCATENATE(X84,"-",Y84,"-",Z84))</f>
        <v>28-14-2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28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17</v>
      </c>
      <c r="T84" s="1">
        <f t="shared" si="76"/>
        <v>2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19-17-2</v>
      </c>
      <c r="U85" s="1" t="str">
        <f>IF(U84="","0-0-0",CONCATENATE(U84,"-",V84,"-",W84))</f>
        <v>9-10-2</v>
      </c>
      <c r="X85" s="1" t="str">
        <f>IF(X84="","0-0-0",CONCATENATE(X84,"-",Y84,"-",Z84))</f>
        <v>23-18-3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29-4-4</v>
      </c>
      <c r="R85" s="1" t="str">
        <f>IF(R84="","0-0-0",CONCATENATE(R84,"-",S84,"-",T84))</f>
        <v>15-19-5</v>
      </c>
      <c r="U85" s="1" t="str">
        <f>IF(U84="","0-0-0",CONCATENATE(U84,"-",V84,"-",W84))</f>
        <v>11-8-2</v>
      </c>
      <c r="X85" s="1" t="str">
        <f>IF(X84="","0-0-0",CONCATENATE(X84,"-",Y84,"-",Z84))</f>
        <v>25-14-6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22-12-5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25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230</v>
      </c>
      <c r="F85" s="1">
        <f>SUM(F2:F83)</f>
        <v>251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21-12-5</v>
      </c>
      <c r="R85" s="1" t="str">
        <f>IF(R84="","0-0-0",CONCATENATE(R84,"-",S84,"-",T84))</f>
        <v>16-18-4</v>
      </c>
      <c r="U85" s="1" t="str">
        <f>IF(U84="","0-0-0",CONCATENATE(U84,"-",V84,"-",W84))</f>
        <v>17-6-0</v>
      </c>
      <c r="X85" s="1" t="str">
        <f>IF(X84="","0-0-0",CONCATENATE(X84,"-",Y84,"-",Z84))</f>
        <v>25-18-3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41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25-14-6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19-19-4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18-16-4</v>
      </c>
      <c r="U85" s="1" t="str">
        <f>IF(U84="","0-0-0",CONCATENATE(U84,"-",V84,"-",W84))</f>
        <v>11-11-1</v>
      </c>
      <c r="X85" s="1" t="str">
        <f>IF(X84="","0-0-0",CONCATENATE(X84,"-",Y84,"-",Z84))</f>
        <v>22-19-3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18-18-4</v>
      </c>
      <c r="U85" s="1" t="str">
        <f>IF(U84="","0-0-0",CONCATENATE(U84,"-",V84,"-",W84))</f>
        <v>13-11-1</v>
      </c>
      <c r="X85" s="1" t="str">
        <f>IF(X84="","0-0-0",CONCATENATE(X84,"-",Y84,"-",Z84))</f>
        <v>22-17-5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18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12-18-8</v>
      </c>
      <c r="U85" s="1" t="str">
        <f>IF(U84="","0-0-0",CONCATENATE(U84,"-",V84,"-",W84))</f>
        <v>8-13-2</v>
      </c>
      <c r="X85" s="1" t="str">
        <f>IF(X84="","0-0-0",CONCATENATE(X84,"-",Y84,"-",Z84))</f>
        <v>18-22-5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34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12-20-7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46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25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14</v>
      </c>
      <c r="W84" s="1">
        <f t="shared" si="76"/>
        <v>3</v>
      </c>
      <c r="X84" s="1">
        <f t="shared" si="76"/>
        <v>8</v>
      </c>
      <c r="Y84" s="1">
        <f t="shared" si="76"/>
        <v>29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12-25-2</v>
      </c>
      <c r="R85" s="1" t="str">
        <f>IF(R84="","0-0-0",CONCATENATE(R84,"-",S84,"-",T84))</f>
        <v>8-21-8</v>
      </c>
      <c r="U85" s="1" t="str">
        <f>IF(U84="","0-0-0",CONCATENATE(U84,"-",V84,"-",W84))</f>
        <v>4-14-3</v>
      </c>
      <c r="X85" s="1" t="str">
        <f>IF(X84="","0-0-0",CONCATENATE(X84,"-",Y84,"-",Z84))</f>
        <v>8-29-7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21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18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16-21-1</v>
      </c>
      <c r="U85" s="1" t="str">
        <f>IF(U84="","0-0-0",CONCATENATE(U84,"-",V84,"-",W84))</f>
        <v>11-10-2</v>
      </c>
      <c r="X85" s="1" t="str">
        <f>IF(X84="","0-0-0",CONCATENATE(X84,"-",Y84,"-",Z84))</f>
        <v>18-23-4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28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13</v>
      </c>
      <c r="V84" s="1">
        <f t="shared" si="76"/>
        <v>9</v>
      </c>
      <c r="W84" s="1">
        <f t="shared" si="76"/>
        <v>2</v>
      </c>
      <c r="X84" s="1">
        <f t="shared" si="76"/>
        <v>28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12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20-14-4</v>
      </c>
      <c r="U85" s="1" t="str">
        <f>IF(U84="","0-0-0",CONCATENATE(U84,"-",V84,"-",W84))</f>
        <v>13-9-2</v>
      </c>
      <c r="X85" s="1" t="str">
        <f>IF(X84="","0-0-0",CONCATENATE(X84,"-",Y84,"-",Z84))</f>
        <v>28-14-4</v>
      </c>
      <c r="AA85" s="1" t="str">
        <f>IF(AA84="","0-0",CONCATENATE(AA84,AB84))</f>
        <v>W12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271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21-15-4</v>
      </c>
      <c r="U85" s="1" t="str">
        <f>IF(U84="","0-0-0",CONCATENATE(U84,"-",V84,"-",W84))</f>
        <v>9-12-1</v>
      </c>
      <c r="X85" s="1" t="str">
        <f>IF(X84="","0-0-0",CONCATENATE(X84,"-",Y84,"-",Z84))</f>
        <v>24-14-6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28-15-1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21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21-16-8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28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21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16-14-7</v>
      </c>
      <c r="R85" s="1" t="str">
        <f>IF(R84="","0-0-0",CONCATENATE(R84,"-",S84,"-",T84))</f>
        <v>19-14-6</v>
      </c>
      <c r="U85" s="1" t="str">
        <f>IF(U84="","0-0-0",CONCATENATE(U84,"-",V84,"-",W84))</f>
        <v>12-9-2</v>
      </c>
      <c r="X85" s="1" t="str">
        <f>IF(X84="","0-0-0",CONCATENATE(X84,"-",Y84,"-",Z84))</f>
        <v>21-17-6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5</v>
      </c>
      <c r="U84" s="1">
        <f t="shared" si="76"/>
        <v>16</v>
      </c>
      <c r="V84" s="1">
        <f t="shared" si="76"/>
        <v>5</v>
      </c>
      <c r="W84" s="1">
        <f t="shared" si="76"/>
        <v>1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19-13-5</v>
      </c>
      <c r="U85" s="1" t="str">
        <f>IF(U84="","0-0-0",CONCATENATE(U84,"-",V84,"-",W84))</f>
        <v>16-5-1</v>
      </c>
      <c r="X85" s="1" t="str">
        <f>IF(X84="","0-0-0",CONCATENATE(X84,"-",Y84,"-",Z84))</f>
        <v>30-10-4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18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10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0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276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24-10-3</v>
      </c>
      <c r="U85" s="1" t="str">
        <f>IF(U84="","0-0-0",CONCATENATE(U84,"-",V84,"-",W84))</f>
        <v>15-5-0</v>
      </c>
      <c r="X85" s="1" t="str">
        <f>IF(X84="","0-0-0",CONCATENATE(X84,"-",Y84,"-",Z84))</f>
        <v>30-10-4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52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29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262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29-13-3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2025-04-06T05:39:18Z</dcterms:modified>
</cp:coreProperties>
</file>