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" sheetId="4" r:id="rId179"/>
    <sheet name="Anaheim_Ducks" sheetId="5" r:id="rId180"/>
    <sheet name="Boston_Bruins" sheetId="7" r:id="rId181"/>
    <sheet name="Buffalo_Sabres" sheetId="8" r:id="rId182"/>
    <sheet name="Calgary_Flames" sheetId="9" r:id="rId183"/>
    <sheet name="Carolina_Hurricanes" sheetId="10" r:id="rId184"/>
    <sheet name="Chicago_Blackhawks" sheetId="11" r:id="rId185"/>
    <sheet name="Colorado_Avalanche" sheetId="12" r:id="rId186"/>
    <sheet name="Columbus_Blue_Jackets" sheetId="13" r:id="rId187"/>
    <sheet name="Dallas_Stars" sheetId="14" r:id="rId188"/>
    <sheet name="Detroit_Red_Wings" sheetId="15" r:id="rId189"/>
    <sheet name="Edmonton_Oilers" sheetId="16" r:id="rId190"/>
    <sheet name="Florida_Panthers" sheetId="17" r:id="rId191"/>
    <sheet name="Los_Angeles_Kings" sheetId="18" r:id="rId192"/>
    <sheet name="Minnesota_Wild" sheetId="19" r:id="rId193"/>
    <sheet name="Montreal_Canadiens" sheetId="20" r:id="rId194"/>
    <sheet name="Sheet1" sheetId="140" r:id="rId195"/>
    <sheet name="Nashville_Predators" sheetId="21" r:id="rId196"/>
    <sheet name="New_Jersey_Devils" sheetId="22" r:id="rId197"/>
    <sheet name="New_York_Islanders" sheetId="23" r:id="rId198"/>
    <sheet name="New_York_Rangers" sheetId="24" r:id="rId199"/>
    <sheet name="Ottawa_Senators" sheetId="25" r:id="rId200"/>
    <sheet name="Philadelphia_Flyers" sheetId="26" r:id="rId201"/>
    <sheet name="Pittsburgh_Penguins" sheetId="27" r:id="rId202"/>
    <sheet name="San_Jose_Sharks" sheetId="28" r:id="rId203"/>
    <sheet name="Seattle_Kraken" sheetId="29" r:id="rId204"/>
    <sheet name="St_Louis_Blues" sheetId="30" r:id="rId205"/>
    <sheet name="Tampa_Bay_Lightning" sheetId="31" r:id="rId206"/>
    <sheet name="Toronto_Maple_Leafs" sheetId="32" r:id="rId207"/>
    <sheet name="Utah_Hockey_Club" sheetId="6" r:id="rId208"/>
    <sheet name="Vancouver_Canucks" sheetId="33" r:id="rId209"/>
    <sheet name="Vegas_Golden_Knights" sheetId="34" r:id="rId210"/>
    <sheet name="Washington_Capitals" sheetId="35" r:id="rId211"/>
    <sheet name="Winnipeg_Jets" sheetId="36" r:id="rId21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B68" i="32" s="1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D70" i="22" s="1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D67" i="11" s="1"/>
  <c r="AA68" i="11"/>
  <c r="AC68" i="11"/>
  <c r="AA69" i="11"/>
  <c r="AC69" i="11"/>
  <c r="AF69" i="11" s="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D73" i="7" s="1"/>
  <c r="AA74" i="7"/>
  <c r="AC74" i="7"/>
  <c r="AF74" i="7" s="1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B72" i="6" s="1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80" i="30" l="1"/>
  <c r="AE69" i="35"/>
  <c r="AF78" i="36"/>
  <c r="AD74" i="6"/>
  <c r="AE69" i="32"/>
  <c r="AB73" i="6"/>
  <c r="AB74" i="6" s="1"/>
  <c r="AB69" i="32"/>
  <c r="AE76" i="14"/>
  <c r="AE67" i="13"/>
  <c r="AB68" i="11"/>
  <c r="AB69" i="11" s="1"/>
  <c r="AB70" i="11" s="1"/>
  <c r="AB71" i="11" s="1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71" i="8"/>
  <c r="AB56" i="11"/>
  <c r="AB57" i="11" s="1"/>
  <c r="AB58" i="11" s="1"/>
  <c r="AB59" i="11" s="1"/>
  <c r="AB60" i="11" s="1"/>
  <c r="AB78" i="29"/>
  <c r="AF72" i="33"/>
  <c r="AB66" i="6"/>
  <c r="AB70" i="8"/>
  <c r="AB67" i="17"/>
  <c r="AB77" i="29"/>
  <c r="AB76" i="29"/>
  <c r="AB75" i="29"/>
  <c r="AD76" i="6"/>
  <c r="AF72" i="18"/>
  <c r="AB66" i="8"/>
  <c r="AB72" i="32"/>
  <c r="AB67" i="11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<sst xmlns="http://schemas.openxmlformats.org/spreadsheetml/2006/main" count="69177" uniqueCount="2079">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</sst>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89" sqref="B18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5" t="s">
        <v>36</v>
      </c>
      <c r="B141" s="55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5" t="s">
        <v>35</v>
      </c>
      <c r="B174" s="55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50" t="s">
        <v>32</v>
      </c>
    </row>
    <row r="184" spans="1:2" ht="15" outlineLevel="1">
      <c r="A184" s="13">
        <v>45756</v>
      </c>
      <c r="B184" s="50" t="s">
        <v>32</v>
      </c>
    </row>
    <row r="185" spans="1:2" ht="15" outlineLevel="1">
      <c r="A185" s="13">
        <v>45757</v>
      </c>
      <c r="B185" s="50" t="s">
        <v>32</v>
      </c>
    </row>
    <row r="186" spans="1:2" ht="15" outlineLevel="1">
      <c r="A186" s="13">
        <v>45758</v>
      </c>
      <c r="B186" s="12" t="s">
        <v>32</v>
      </c>
    </row>
    <row r="187" spans="1:2" ht="15" outlineLevel="1">
      <c r="A187" s="13">
        <v>45759</v>
      </c>
      <c r="B187" s="50" t="s">
        <v>32</v>
      </c>
    </row>
    <row r="188" spans="1:2" ht="15" outlineLevel="1">
      <c r="A188" s="13">
        <v>45760</v>
      </c>
      <c r="B188" s="50" t="s">
        <v>32</v>
      </c>
    </row>
    <row r="189" spans="1:2" ht="15" outlineLevel="1">
      <c r="A189" s="13">
        <v>45761</v>
      </c>
      <c r="B189" s="12"/>
    </row>
    <row r="190" spans="1:2" ht="15" outlineLevel="1">
      <c r="A190" s="13">
        <v>45762</v>
      </c>
      <c r="B190" s="12"/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  <hyperlink ref="B184" location="'Standings (4-9-25)'!A1" display="Standings"/>
    <hyperlink ref="B185" location="'Standings (4-10-25)'!A1" display="Standings"/>
    <hyperlink ref="B186" location="'Standings (4-11-25)'!A1" display="Standings"/>
    <hyperlink ref="B187" location="'Standings (4-12-25)'!A1" display="Standings"/>
    <hyperlink ref="B188" location="'Standings (4-13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80</v>
      </c>
      <c r="C14" s="1">
        <f>Washington_Capitals!$I$84</f>
        <v>50</v>
      </c>
      <c r="D14" s="1">
        <f>Washington_Capitals!$J$84</f>
        <v>21</v>
      </c>
      <c r="E14" s="20">
        <f>Washington_Capitals!$L$84</f>
        <v>9</v>
      </c>
      <c r="F14" s="33">
        <f t="shared" ref="F14:F21" si="0">(C14*2)+E14</f>
        <v>109</v>
      </c>
      <c r="G14" s="20">
        <f>C14-(Washington_Capitals!$K$84+I14)</f>
        <v>40</v>
      </c>
      <c r="H14" s="20">
        <f t="shared" ref="H14:H21" si="1">C14-I14</f>
        <v>48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24-12-3</v>
      </c>
      <c r="M14" s="1" t="str">
        <f>Washington_Capitals!$U$85</f>
        <v>16-8-0</v>
      </c>
      <c r="N14" s="1" t="str">
        <f>Washington_Capitals!$X$85</f>
        <v>31-13-4</v>
      </c>
      <c r="O14" s="31">
        <f>Washington_Capitals!$E$85</f>
        <v>283</v>
      </c>
      <c r="P14" s="20">
        <f>Washington_Capitals!$F$85</f>
        <v>226</v>
      </c>
      <c r="Q14" s="30">
        <f t="shared" ref="Q14:Q21" si="2">O14-P14</f>
        <v>57</v>
      </c>
      <c r="R14" s="29" t="str">
        <f>Washington_Capitals!$AA$85</f>
        <v>L2</v>
      </c>
      <c r="S14" s="28" t="str">
        <f>Washington_Capitals!$AD$85</f>
        <v>3-6-1</v>
      </c>
    </row>
    <row r="15" spans="1:20" ht="15">
      <c r="A15" s="32" t="s">
        <v>26</v>
      </c>
      <c r="B15" s="1">
        <f>Carolina_Hurricanes!$D$86</f>
        <v>80</v>
      </c>
      <c r="C15" s="1">
        <f>Carolina_Hurricanes!$I$84</f>
        <v>47</v>
      </c>
      <c r="D15" s="1">
        <f>Carolina_Hurricanes!$J$84</f>
        <v>28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16-19-4</v>
      </c>
      <c r="M15" s="1" t="str">
        <f>Carolina_Hurricanes!$U$85</f>
        <v>18-4-3</v>
      </c>
      <c r="N15" s="1" t="str">
        <f>Carolina_Hurricanes!$X$85</f>
        <v>28-16-3</v>
      </c>
      <c r="O15" s="31">
        <f>Carolina_Hurricanes!$E$85</f>
        <v>259</v>
      </c>
      <c r="P15" s="20">
        <f>Carolina_Hurricanes!$F$85</f>
        <v>222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4-5-1</v>
      </c>
    </row>
    <row r="16" spans="1:20" ht="15">
      <c r="A16" s="32" t="s">
        <v>14</v>
      </c>
      <c r="B16" s="1">
        <f>New_Jersey_Devils!$D$86</f>
        <v>80</v>
      </c>
      <c r="C16" s="1">
        <f>New_Jersey_Devils!$I$84</f>
        <v>41</v>
      </c>
      <c r="D16" s="1">
        <f>New_Jersey_Devils!$J$84</f>
        <v>32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22-16-2</v>
      </c>
      <c r="M16" s="1" t="str">
        <f>New_Jersey_Devils!$U$85</f>
        <v>14-9-3</v>
      </c>
      <c r="N16" s="1" t="str">
        <f>New_Jersey_Devils!$X$85</f>
        <v>25-17-6</v>
      </c>
      <c r="O16" s="31">
        <f>New_Jersey_Devils!$E$85</f>
        <v>235</v>
      </c>
      <c r="P16" s="20">
        <f>New_Jersey_Devils!$F$85</f>
        <v>213</v>
      </c>
      <c r="Q16" s="30">
        <f t="shared" si="2"/>
        <v>22</v>
      </c>
      <c r="R16" s="29" t="str">
        <f>New_Jersey_Devils!$AA$85</f>
        <v>L3</v>
      </c>
      <c r="S16" s="28" t="str">
        <f>New_Jersey_Devils!$AD$85</f>
        <v>4-5-1</v>
      </c>
    </row>
    <row r="17" spans="1:19" ht="15">
      <c r="A17" s="32" t="s">
        <v>13</v>
      </c>
      <c r="B17" s="1">
        <f>New_York_Islanders!$D$86</f>
        <v>80</v>
      </c>
      <c r="C17" s="1">
        <f>New_York_Islanders!$I$84</f>
        <v>35</v>
      </c>
      <c r="D17" s="1">
        <f>New_York_Islanders!$J$84</f>
        <v>33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19-16-5</v>
      </c>
      <c r="L17" s="1" t="str">
        <f>New_York_Islanders!$R$85</f>
        <v>16-17-7</v>
      </c>
      <c r="M17" s="1" t="str">
        <f>New_York_Islanders!$U$85</f>
        <v>10-8-4</v>
      </c>
      <c r="N17" s="1" t="str">
        <f>New_York_Islanders!$X$85</f>
        <v>21-20-5</v>
      </c>
      <c r="O17" s="31">
        <f>New_York_Islanders!$E$85</f>
        <v>222</v>
      </c>
      <c r="P17" s="20">
        <f>New_York_Islanders!$F$85</f>
        <v>251</v>
      </c>
      <c r="Q17" s="30">
        <f t="shared" si="2"/>
        <v>-29</v>
      </c>
      <c r="R17" s="29" t="str">
        <f>New_York_Islanders!$AA$85</f>
        <v>W1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80</v>
      </c>
      <c r="C18" s="1">
        <f>New_York_Rangers!$I$84</f>
        <v>37</v>
      </c>
      <c r="D18" s="1">
        <f>New_York_Rangers!$J$84</f>
        <v>36</v>
      </c>
      <c r="E18" s="20">
        <f>New_York_Rangers!$L$84</f>
        <v>7</v>
      </c>
      <c r="F18" s="30">
        <f t="shared" si="0"/>
        <v>81</v>
      </c>
      <c r="G18" s="20">
        <f>C18-(New_York_Rangers!$K$84+I18)</f>
        <v>32</v>
      </c>
      <c r="H18" s="20">
        <f t="shared" si="1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19-17-4</v>
      </c>
      <c r="M18" s="1" t="str">
        <f>New_York_Rangers!$U$85</f>
        <v>12-13-1</v>
      </c>
      <c r="N18" s="1" t="str">
        <f>New_York_Rangers!$X$85</f>
        <v>23-22-3</v>
      </c>
      <c r="O18" s="31">
        <f>New_York_Rangers!$E$85</f>
        <v>247</v>
      </c>
      <c r="P18" s="20">
        <f>New_York_Rangers!$F$85</f>
        <v>252</v>
      </c>
      <c r="Q18" s="30">
        <f t="shared" si="2"/>
        <v>-5</v>
      </c>
      <c r="R18" s="29" t="str">
        <f>New_York_Rangers!$AA$85</f>
        <v>L1</v>
      </c>
      <c r="S18" s="28" t="str">
        <f>New_York_Rangers!$AD$85</f>
        <v>4-5-1</v>
      </c>
    </row>
    <row r="19" spans="1:19" ht="15">
      <c r="A19" s="32" t="s">
        <v>23</v>
      </c>
      <c r="B19" s="1">
        <f>Columbus_Blue_Jackets!$D$86</f>
        <v>80</v>
      </c>
      <c r="C19" s="1">
        <f>Columbus_Blue_Jackets!$I$84</f>
        <v>38</v>
      </c>
      <c r="D19" s="1">
        <f>Columbus_Blue_Jackets!$J$84</f>
        <v>33</v>
      </c>
      <c r="E19" s="20">
        <f>Columbus_Blue_Jackets!$L$84</f>
        <v>9</v>
      </c>
      <c r="F19" s="30">
        <f t="shared" si="0"/>
        <v>85</v>
      </c>
      <c r="G19" s="20">
        <f>C19-(Columbus_Blue_Jackets!$K$84+I19)</f>
        <v>22</v>
      </c>
      <c r="H19" s="20">
        <f t="shared" si="1"/>
        <v>32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25-10-5</v>
      </c>
      <c r="L19" s="1" t="str">
        <f>Columbus_Blue_Jackets!$R$85</f>
        <v>13-23-4</v>
      </c>
      <c r="M19" s="1" t="str">
        <f>Columbus_Blue_Jackets!$U$85</f>
        <v>11-10-3</v>
      </c>
      <c r="N19" s="1" t="str">
        <f>Columbus_Blue_Jackets!$X$85</f>
        <v>22-21-5</v>
      </c>
      <c r="O19" s="31">
        <f>Columbus_Blue_Jackets!$E$85</f>
        <v>264</v>
      </c>
      <c r="P19" s="20">
        <f>Columbus_Blue_Jackets!$F$85</f>
        <v>267</v>
      </c>
      <c r="Q19" s="30">
        <f t="shared" si="2"/>
        <v>-3</v>
      </c>
      <c r="R19" s="29" t="str">
        <f>Columbus_Blue_Jackets!$AA$85</f>
        <v>W4</v>
      </c>
      <c r="S19" s="28" t="str">
        <f>Columbus_Blue_Jackets!$AD$85</f>
        <v>6-4-0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0"/>
        <v>78</v>
      </c>
      <c r="G20" s="20">
        <f>C20-(Pittsburgh_Penguins!$K$84+I20)</f>
        <v>23</v>
      </c>
      <c r="H20" s="20">
        <f t="shared" si="1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2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80</v>
      </c>
      <c r="C21" s="26">
        <f>Philadelphia_Flyers!$I$84</f>
        <v>33</v>
      </c>
      <c r="D21" s="26">
        <f>Philadelphia_Flyers!$J$84</f>
        <v>37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20-19-1</v>
      </c>
      <c r="L21" s="26" t="str">
        <f>Philadelphia_Flyers!$R$85</f>
        <v>13-18-9</v>
      </c>
      <c r="M21" s="26" t="str">
        <f>Philadelphia_Flyers!$U$85</f>
        <v>10-13-2</v>
      </c>
      <c r="N21" s="26" t="str">
        <f>Philadelphia_Flyers!$X$85</f>
        <v>20-22-6</v>
      </c>
      <c r="O21" s="25">
        <f>Philadelphia_Flyers!$E$85</f>
        <v>234</v>
      </c>
      <c r="P21" s="24">
        <f>Philadelphia_Flyers!$F$85</f>
        <v>278</v>
      </c>
      <c r="Q21" s="23">
        <f t="shared" si="2"/>
        <v>-44</v>
      </c>
      <c r="R21" s="22" t="str">
        <f>Philadelphia_Flyers!$AA$85</f>
        <v>L1</v>
      </c>
      <c r="S21" s="21" t="str">
        <f>Philadelphia_Flyers!$AD$85</f>
        <v>5-3-2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78</v>
      </c>
      <c r="C14" s="52">
        <v>50</v>
      </c>
      <c r="D14" s="52">
        <v>19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1895</v>
      </c>
      <c r="M14" s="52" t="s">
        <v>788</v>
      </c>
      <c r="N14" s="52" t="s">
        <v>1972</v>
      </c>
      <c r="O14" s="31">
        <v>282</v>
      </c>
      <c r="P14" s="53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2">
        <v>79</v>
      </c>
      <c r="C30" s="52">
        <v>36</v>
      </c>
      <c r="D30" s="52">
        <v>30</v>
      </c>
      <c r="E30" s="53">
        <v>13</v>
      </c>
      <c r="F30" s="30">
        <v>85</v>
      </c>
      <c r="G30" s="53">
        <v>27</v>
      </c>
      <c r="H30" s="53">
        <v>35</v>
      </c>
      <c r="I30" s="53">
        <v>1</v>
      </c>
      <c r="J30" s="53">
        <v>4</v>
      </c>
      <c r="K30" s="29" t="s">
        <v>1576</v>
      </c>
      <c r="L30" s="52" t="s">
        <v>1752</v>
      </c>
      <c r="M30" s="52" t="s">
        <v>601</v>
      </c>
      <c r="N30" s="52" t="s">
        <v>1973</v>
      </c>
      <c r="O30" s="31">
        <v>228</v>
      </c>
      <c r="P30" s="53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79</v>
      </c>
      <c r="C35" s="52">
        <v>48</v>
      </c>
      <c r="D35" s="52">
        <v>22</v>
      </c>
      <c r="E35" s="53">
        <v>9</v>
      </c>
      <c r="F35" s="33">
        <v>105</v>
      </c>
      <c r="G35" s="53">
        <v>43</v>
      </c>
      <c r="H35" s="53">
        <v>47</v>
      </c>
      <c r="I35" s="53">
        <v>1</v>
      </c>
      <c r="J35" s="53">
        <v>4</v>
      </c>
      <c r="K35" s="29" t="s">
        <v>1936</v>
      </c>
      <c r="L35" s="52" t="s">
        <v>1567</v>
      </c>
      <c r="M35" s="52" t="s">
        <v>903</v>
      </c>
      <c r="N35" s="52" t="s">
        <v>1990</v>
      </c>
      <c r="O35" s="31">
        <v>262</v>
      </c>
      <c r="P35" s="53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14" sqref="F1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ht="1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ht="1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79</v>
      </c>
      <c r="C14" s="52">
        <v>50</v>
      </c>
      <c r="D14" s="52">
        <v>20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1954</v>
      </c>
      <c r="M14" s="52" t="s">
        <v>739</v>
      </c>
      <c r="N14" s="52" t="s">
        <v>2025</v>
      </c>
      <c r="O14" s="31">
        <v>282</v>
      </c>
      <c r="P14" s="53">
        <v>222</v>
      </c>
      <c r="Q14" s="30">
        <v>60</v>
      </c>
      <c r="R14" s="29" t="s">
        <v>98</v>
      </c>
      <c r="S14" s="28" t="s">
        <v>222</v>
      </c>
    </row>
    <row r="15" spans="1:20" ht="15">
      <c r="A15" s="32" t="s">
        <v>26</v>
      </c>
      <c r="B15" s="52">
        <v>79</v>
      </c>
      <c r="C15" s="52">
        <v>47</v>
      </c>
      <c r="D15" s="52">
        <v>27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2016</v>
      </c>
      <c r="L15" s="52" t="s">
        <v>1964</v>
      </c>
      <c r="M15" s="52" t="s">
        <v>893</v>
      </c>
      <c r="N15" s="52" t="s">
        <v>2017</v>
      </c>
      <c r="O15" s="31">
        <v>258</v>
      </c>
      <c r="P15" s="53">
        <v>218</v>
      </c>
      <c r="Q15" s="30">
        <v>40</v>
      </c>
      <c r="R15" s="29" t="s">
        <v>100</v>
      </c>
      <c r="S15" s="28" t="s">
        <v>190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ht="1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ht="1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ht="1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79</v>
      </c>
      <c r="C40" s="52">
        <v>35</v>
      </c>
      <c r="D40" s="52">
        <v>36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1948</v>
      </c>
      <c r="L40" s="52" t="s">
        <v>1982</v>
      </c>
      <c r="M40" s="52" t="s">
        <v>1983</v>
      </c>
      <c r="N40" s="52" t="s">
        <v>1984</v>
      </c>
      <c r="O40" s="31">
        <v>216</v>
      </c>
      <c r="P40" s="53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1" customWidth="1"/>
    <col min="2" max="4" width="9.125" style="51"/>
    <col min="5" max="10" width="9.125" style="20"/>
    <col min="11" max="13" width="9.125" style="51"/>
    <col min="14" max="14" width="13.375" style="51" customWidth="1"/>
    <col min="15" max="15" width="9.125" style="19"/>
    <col min="16" max="16" width="10" style="19" customWidth="1"/>
    <col min="17" max="17" width="9.125" style="19"/>
    <col min="18" max="16384" width="9.125" style="5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1">
        <v>80</v>
      </c>
      <c r="C5" s="51">
        <v>46</v>
      </c>
      <c r="D5" s="5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1" t="s">
        <v>1875</v>
      </c>
      <c r="M5" s="51" t="s">
        <v>1055</v>
      </c>
      <c r="N5" s="5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1">
        <v>80</v>
      </c>
      <c r="C6" s="51">
        <v>47</v>
      </c>
      <c r="D6" s="5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51" t="s">
        <v>1888</v>
      </c>
      <c r="M6" s="51" t="s">
        <v>870</v>
      </c>
      <c r="N6" s="5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ht="15">
      <c r="A7" s="32" t="s">
        <v>11</v>
      </c>
      <c r="B7" s="51">
        <v>80</v>
      </c>
      <c r="C7" s="51">
        <v>44</v>
      </c>
      <c r="D7" s="5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1" t="s">
        <v>1518</v>
      </c>
      <c r="M7" s="51" t="s">
        <v>963</v>
      </c>
      <c r="N7" s="5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1">
        <v>80</v>
      </c>
      <c r="C8" s="51">
        <v>39</v>
      </c>
      <c r="D8" s="5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1" t="s">
        <v>2012</v>
      </c>
      <c r="M8" s="51" t="s">
        <v>735</v>
      </c>
      <c r="N8" s="5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51">
        <v>79</v>
      </c>
      <c r="C9" s="51">
        <v>37</v>
      </c>
      <c r="D9" s="5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51" t="s">
        <v>1964</v>
      </c>
      <c r="M9" s="51" t="s">
        <v>688</v>
      </c>
      <c r="N9" s="5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51">
        <v>80</v>
      </c>
      <c r="C10" s="51">
        <v>35</v>
      </c>
      <c r="D10" s="5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1" t="s">
        <v>2049</v>
      </c>
      <c r="M10" s="51" t="s">
        <v>1055</v>
      </c>
      <c r="N10" s="5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1">
        <v>80</v>
      </c>
      <c r="C16" s="51">
        <v>41</v>
      </c>
      <c r="D16" s="5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1" t="s">
        <v>1726</v>
      </c>
      <c r="M16" s="51" t="s">
        <v>1025</v>
      </c>
      <c r="N16" s="5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13</v>
      </c>
      <c r="B18" s="51">
        <v>80</v>
      </c>
      <c r="C18" s="51">
        <v>35</v>
      </c>
      <c r="D18" s="5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51" t="s">
        <v>2059</v>
      </c>
      <c r="M18" s="51" t="s">
        <v>567</v>
      </c>
      <c r="N18" s="5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ht="15">
      <c r="A19" s="32" t="s">
        <v>12</v>
      </c>
      <c r="B19" s="51">
        <v>80</v>
      </c>
      <c r="C19" s="51">
        <v>37</v>
      </c>
      <c r="D19" s="5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51" t="s">
        <v>1471</v>
      </c>
      <c r="M19" s="51" t="s">
        <v>709</v>
      </c>
      <c r="N19" s="5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ht="15">
      <c r="A20" s="32" t="s">
        <v>9</v>
      </c>
      <c r="B20" s="51">
        <v>81</v>
      </c>
      <c r="C20" s="51">
        <v>33</v>
      </c>
      <c r="D20" s="5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1" t="s">
        <v>2000</v>
      </c>
      <c r="M20" s="51" t="s">
        <v>2001</v>
      </c>
      <c r="N20" s="5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1">
        <v>80</v>
      </c>
      <c r="C26" s="51">
        <v>50</v>
      </c>
      <c r="D26" s="5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1" t="s">
        <v>1898</v>
      </c>
      <c r="M26" s="51" t="s">
        <v>620</v>
      </c>
      <c r="N26" s="5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51">
        <v>82</v>
      </c>
      <c r="C27" s="51">
        <v>49</v>
      </c>
      <c r="D27" s="5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1" t="s">
        <v>2067</v>
      </c>
      <c r="M27" s="51" t="s">
        <v>811</v>
      </c>
      <c r="N27" s="5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1">
        <v>81</v>
      </c>
      <c r="C28" s="51">
        <v>44</v>
      </c>
      <c r="D28" s="5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51" t="s">
        <v>1723</v>
      </c>
      <c r="M28" s="51" t="s">
        <v>879</v>
      </c>
      <c r="N28" s="5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51">
        <v>80</v>
      </c>
      <c r="C32" s="51">
        <v>23</v>
      </c>
      <c r="D32" s="5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51" t="s">
        <v>1974</v>
      </c>
      <c r="M32" s="51" t="s">
        <v>2028</v>
      </c>
      <c r="N32" s="5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1">
        <v>79</v>
      </c>
      <c r="C36" s="51">
        <v>46</v>
      </c>
      <c r="D36" s="5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51" t="s">
        <v>1834</v>
      </c>
      <c r="M36" s="51" t="s">
        <v>831</v>
      </c>
      <c r="N36" s="5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51">
        <v>80</v>
      </c>
      <c r="C37" s="51">
        <v>47</v>
      </c>
      <c r="D37" s="5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51" t="s">
        <v>1726</v>
      </c>
      <c r="M37" s="51" t="s">
        <v>941</v>
      </c>
      <c r="N37" s="5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ht="15">
      <c r="A38" s="32" t="s">
        <v>27</v>
      </c>
      <c r="B38" s="51">
        <v>80</v>
      </c>
      <c r="C38" s="51">
        <v>39</v>
      </c>
      <c r="D38" s="5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1" t="s">
        <v>1952</v>
      </c>
      <c r="M38" s="51" t="s">
        <v>2073</v>
      </c>
      <c r="N38" s="5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1">
        <v>80</v>
      </c>
      <c r="C39" s="51">
        <v>37</v>
      </c>
      <c r="D39" s="5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51" t="s">
        <v>1707</v>
      </c>
      <c r="M39" s="51" t="s">
        <v>840</v>
      </c>
      <c r="N39" s="5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" thickTop="1"/>
    <row r="44" spans="1:19">
      <c r="A44" s="51" t="s">
        <v>57</v>
      </c>
      <c r="B44" s="56" t="s">
        <v>56</v>
      </c>
      <c r="C44" s="56"/>
      <c r="D44" s="56"/>
    </row>
    <row r="45" spans="1:19">
      <c r="A45" s="51" t="s">
        <v>55</v>
      </c>
      <c r="B45" s="56" t="s">
        <v>54</v>
      </c>
      <c r="C45" s="56"/>
      <c r="D45" s="56"/>
    </row>
    <row r="46" spans="1:19">
      <c r="A46" s="51" t="s">
        <v>53</v>
      </c>
      <c r="B46" s="56" t="s">
        <v>52</v>
      </c>
      <c r="C46" s="56"/>
      <c r="D46" s="56"/>
    </row>
    <row r="47" spans="1:19">
      <c r="A47" s="5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4">
        <v>80</v>
      </c>
      <c r="C5" s="54">
        <v>46</v>
      </c>
      <c r="D5" s="54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4" t="s">
        <v>1875</v>
      </c>
      <c r="M5" s="54" t="s">
        <v>1055</v>
      </c>
      <c r="N5" s="54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4">
        <v>80</v>
      </c>
      <c r="C6" s="54">
        <v>47</v>
      </c>
      <c r="D6" s="54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54" t="s">
        <v>1888</v>
      </c>
      <c r="M6" s="54" t="s">
        <v>870</v>
      </c>
      <c r="N6" s="54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ht="15">
      <c r="A7" s="32" t="s">
        <v>11</v>
      </c>
      <c r="B7" s="54">
        <v>80</v>
      </c>
      <c r="C7" s="54">
        <v>44</v>
      </c>
      <c r="D7" s="54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4" t="s">
        <v>1518</v>
      </c>
      <c r="M7" s="54" t="s">
        <v>963</v>
      </c>
      <c r="N7" s="54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4">
        <v>80</v>
      </c>
      <c r="C8" s="54">
        <v>39</v>
      </c>
      <c r="D8" s="54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4" t="s">
        <v>2012</v>
      </c>
      <c r="M8" s="54" t="s">
        <v>735</v>
      </c>
      <c r="N8" s="54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54">
        <v>79</v>
      </c>
      <c r="C9" s="54">
        <v>37</v>
      </c>
      <c r="D9" s="54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54" t="s">
        <v>1964</v>
      </c>
      <c r="M9" s="54" t="s">
        <v>688</v>
      </c>
      <c r="N9" s="54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54">
        <v>80</v>
      </c>
      <c r="C10" s="54">
        <v>35</v>
      </c>
      <c r="D10" s="54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4" t="s">
        <v>2049</v>
      </c>
      <c r="M10" s="54" t="s">
        <v>1055</v>
      </c>
      <c r="N10" s="54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4">
        <v>80</v>
      </c>
      <c r="C16" s="54">
        <v>41</v>
      </c>
      <c r="D16" s="54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4" t="s">
        <v>1726</v>
      </c>
      <c r="M16" s="54" t="s">
        <v>1025</v>
      </c>
      <c r="N16" s="54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13</v>
      </c>
      <c r="B18" s="54">
        <v>80</v>
      </c>
      <c r="C18" s="54">
        <v>35</v>
      </c>
      <c r="D18" s="54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54" t="s">
        <v>2059</v>
      </c>
      <c r="M18" s="54" t="s">
        <v>567</v>
      </c>
      <c r="N18" s="54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ht="15">
      <c r="A19" s="32" t="s">
        <v>12</v>
      </c>
      <c r="B19" s="54">
        <v>80</v>
      </c>
      <c r="C19" s="54">
        <v>37</v>
      </c>
      <c r="D19" s="54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54" t="s">
        <v>1471</v>
      </c>
      <c r="M19" s="54" t="s">
        <v>709</v>
      </c>
      <c r="N19" s="54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ht="15">
      <c r="A20" s="32" t="s">
        <v>9</v>
      </c>
      <c r="B20" s="54">
        <v>81</v>
      </c>
      <c r="C20" s="54">
        <v>33</v>
      </c>
      <c r="D20" s="54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4" t="s">
        <v>2000</v>
      </c>
      <c r="M20" s="54" t="s">
        <v>2001</v>
      </c>
      <c r="N20" s="54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4">
        <v>80</v>
      </c>
      <c r="C26" s="54">
        <v>50</v>
      </c>
      <c r="D26" s="54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4" t="s">
        <v>1898</v>
      </c>
      <c r="M26" s="54" t="s">
        <v>620</v>
      </c>
      <c r="N26" s="54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54">
        <v>82</v>
      </c>
      <c r="C27" s="54">
        <v>49</v>
      </c>
      <c r="D27" s="54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4" t="s">
        <v>2067</v>
      </c>
      <c r="M27" s="54" t="s">
        <v>811</v>
      </c>
      <c r="N27" s="54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4">
        <v>81</v>
      </c>
      <c r="C28" s="54">
        <v>44</v>
      </c>
      <c r="D28" s="54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54" t="s">
        <v>1723</v>
      </c>
      <c r="M28" s="54" t="s">
        <v>879</v>
      </c>
      <c r="N28" s="54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54">
        <v>80</v>
      </c>
      <c r="C32" s="54">
        <v>23</v>
      </c>
      <c r="D32" s="54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54" t="s">
        <v>1974</v>
      </c>
      <c r="M32" s="54" t="s">
        <v>2028</v>
      </c>
      <c r="N32" s="54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4">
        <v>79</v>
      </c>
      <c r="C36" s="54">
        <v>46</v>
      </c>
      <c r="D36" s="54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54" t="s">
        <v>1834</v>
      </c>
      <c r="M36" s="54" t="s">
        <v>831</v>
      </c>
      <c r="N36" s="54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54">
        <v>80</v>
      </c>
      <c r="C37" s="54">
        <v>47</v>
      </c>
      <c r="D37" s="54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54" t="s">
        <v>1726</v>
      </c>
      <c r="M37" s="54" t="s">
        <v>941</v>
      </c>
      <c r="N37" s="54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ht="15">
      <c r="A38" s="32" t="s">
        <v>27</v>
      </c>
      <c r="B38" s="54">
        <v>80</v>
      </c>
      <c r="C38" s="54">
        <v>39</v>
      </c>
      <c r="D38" s="54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4" t="s">
        <v>1952</v>
      </c>
      <c r="M38" s="54" t="s">
        <v>2073</v>
      </c>
      <c r="N38" s="54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4">
        <v>80</v>
      </c>
      <c r="C39" s="54">
        <v>37</v>
      </c>
      <c r="D39" s="54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54" t="s">
        <v>1707</v>
      </c>
      <c r="M39" s="54" t="s">
        <v>840</v>
      </c>
      <c r="N39" s="54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81</v>
      </c>
      <c r="C4" s="40">
        <f>Boston_Bruins!$I$84</f>
        <v>33</v>
      </c>
      <c r="D4" s="40">
        <f>Boston_Bruins!$J$84</f>
        <v>39</v>
      </c>
      <c r="E4" s="38">
        <f>Boston_Bruins!$L$84</f>
        <v>9</v>
      </c>
      <c r="F4" s="33">
        <f t="shared" ref="F4:F11" si="0">(C4*2)+E4</f>
        <v>75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20-14-6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21-23-5</v>
      </c>
      <c r="O4" s="39">
        <f>Boston_Bruins!$E$85</f>
        <v>218</v>
      </c>
      <c r="P4" s="38">
        <f>Boston_Bruins!$F$85</f>
        <v>267</v>
      </c>
      <c r="Q4" s="33">
        <f t="shared" ref="Q4:Q11" si="2">O4-P4</f>
        <v>-49</v>
      </c>
      <c r="R4" s="37" t="str">
        <f>Boston_Bruins!$AA$85</f>
        <v>W1</v>
      </c>
      <c r="S4" s="36" t="str">
        <f>Boston_Bruins!$AD$85</f>
        <v>3-7-0</v>
      </c>
    </row>
    <row r="5" spans="1:20" ht="15">
      <c r="A5" s="32" t="s">
        <v>28</v>
      </c>
      <c r="B5" s="1">
        <f>Buffalo_Sabres!$D$86</f>
        <v>80</v>
      </c>
      <c r="C5" s="1">
        <f>Buffalo_Sabres!$I$84</f>
        <v>35</v>
      </c>
      <c r="D5" s="1">
        <f>Buffalo_Sabres!$J$84</f>
        <v>38</v>
      </c>
      <c r="E5" s="20">
        <f>Buffalo_Sabres!$L$84</f>
        <v>7</v>
      </c>
      <c r="F5" s="30">
        <f t="shared" si="0"/>
        <v>77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2</v>
      </c>
      <c r="K5" s="29" t="str">
        <f>Buffalo_Sabres!$O$85</f>
        <v>22-14-3</v>
      </c>
      <c r="L5" s="1" t="str">
        <f>Buffalo_Sabres!$R$85</f>
        <v>13-24-4</v>
      </c>
      <c r="M5" s="1" t="str">
        <f>Buffalo_Sabres!$U$85</f>
        <v>10-12-3</v>
      </c>
      <c r="N5" s="1" t="str">
        <f>Buffalo_Sabres!$X$85</f>
        <v>19-24-4</v>
      </c>
      <c r="O5" s="31">
        <f>Buffalo_Sabres!$E$85</f>
        <v>264</v>
      </c>
      <c r="P5" s="20">
        <f>Buffalo_Sabres!$F$85</f>
        <v>281</v>
      </c>
      <c r="Q5" s="30">
        <f t="shared" si="2"/>
        <v>-17</v>
      </c>
      <c r="R5" s="29" t="str">
        <f>Buffalo_Sabres!$AA$85</f>
        <v>L3</v>
      </c>
      <c r="S5" s="28" t="str">
        <f>Buffalo_Sabres!$AD$85</f>
        <v>6-3-1</v>
      </c>
    </row>
    <row r="6" spans="1:20" ht="15">
      <c r="A6" s="32" t="s">
        <v>21</v>
      </c>
      <c r="B6" s="1">
        <f>Detroit_Red_Wings!$D$86</f>
        <v>79</v>
      </c>
      <c r="C6" s="1">
        <f>Detroit_Red_Wings!$I$84</f>
        <v>37</v>
      </c>
      <c r="D6" s="1">
        <f>Detroit_Red_Wings!$J$84</f>
        <v>35</v>
      </c>
      <c r="E6" s="20">
        <f>Detroit_Red_Wings!$L$84</f>
        <v>7</v>
      </c>
      <c r="F6" s="30">
        <f t="shared" si="0"/>
        <v>81</v>
      </c>
      <c r="G6" s="31">
        <f>C6-(Detroit_Red_Wings!$K$84+I6)</f>
        <v>25</v>
      </c>
      <c r="H6" s="20">
        <f t="shared" si="1"/>
        <v>34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16-19-4</v>
      </c>
      <c r="M6" s="1" t="str">
        <f>Detroit_Red_Wings!$U$85</f>
        <v>11-13-1</v>
      </c>
      <c r="N6" s="1" t="str">
        <f>Detroit_Red_Wings!$X$85</f>
        <v>21-25-2</v>
      </c>
      <c r="O6" s="31">
        <f>Detroit_Red_Wings!$E$85</f>
        <v>224</v>
      </c>
      <c r="P6" s="20">
        <f>Detroit_Red_Wings!$F$85</f>
        <v>249</v>
      </c>
      <c r="Q6" s="30">
        <f t="shared" si="2"/>
        <v>-25</v>
      </c>
      <c r="R6" s="29" t="str">
        <f>Detroit_Red_Wings!$AA$85</f>
        <v>W1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80</v>
      </c>
      <c r="C7" s="1">
        <f>Florida_Panthers!$I$84</f>
        <v>47</v>
      </c>
      <c r="D7" s="1">
        <f>Florida_Panthers!$J$84</f>
        <v>29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28-11-2</v>
      </c>
      <c r="L7" s="1" t="str">
        <f>Florida_Panthers!$R$85</f>
        <v>19-18-2</v>
      </c>
      <c r="M7" s="1" t="str">
        <f>Florida_Panthers!$U$85</f>
        <v>12-11-2</v>
      </c>
      <c r="N7" s="1" t="str">
        <f>Florida_Panthers!$X$85</f>
        <v>26-19-3</v>
      </c>
      <c r="O7" s="31">
        <f>Florida_Panthers!$E$85</f>
        <v>248</v>
      </c>
      <c r="P7" s="20">
        <f>Florida_Panthers!$F$85</f>
        <v>213</v>
      </c>
      <c r="Q7" s="30">
        <f t="shared" si="2"/>
        <v>35</v>
      </c>
      <c r="R7" s="29" t="str">
        <f>Florida_Panthers!$AA$85</f>
        <v>W3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80</v>
      </c>
      <c r="C8" s="1">
        <f>Montreal_Canadiens!$I$84</f>
        <v>39</v>
      </c>
      <c r="D8" s="1">
        <f>Montreal_Canadiens!$J$84</f>
        <v>31</v>
      </c>
      <c r="E8" s="20">
        <f>Montreal_Canadiens!$L$84</f>
        <v>10</v>
      </c>
      <c r="F8" s="30">
        <f t="shared" si="0"/>
        <v>88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22-12-5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26-19-4</v>
      </c>
      <c r="O8" s="31">
        <f>Montreal_Canadiens!$E$85</f>
        <v>238</v>
      </c>
      <c r="P8" s="20">
        <f>Montreal_Canadiens!$F$85</f>
        <v>259</v>
      </c>
      <c r="Q8" s="30">
        <f t="shared" si="2"/>
        <v>-21</v>
      </c>
      <c r="R8" s="29" t="str">
        <f>Montreal_Canadiens!$AA$85</f>
        <v>L2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80</v>
      </c>
      <c r="C9" s="1">
        <f>Ottawa_Senators!$I$84</f>
        <v>44</v>
      </c>
      <c r="D9" s="1">
        <f>Ottawa_Senators!$J$84</f>
        <v>30</v>
      </c>
      <c r="E9" s="20">
        <f>Ottawa_Senators!$L$84</f>
        <v>6</v>
      </c>
      <c r="F9" s="30">
        <f t="shared" si="0"/>
        <v>94</v>
      </c>
      <c r="G9" s="31">
        <f>C9-(Ottawa_Senators!$K$84+I9)</f>
        <v>33</v>
      </c>
      <c r="H9" s="20">
        <f t="shared" si="1"/>
        <v>43</v>
      </c>
      <c r="I9" s="20">
        <f>Ottawa_Senators!$M$84</f>
        <v>1</v>
      </c>
      <c r="J9" s="30">
        <f>Ottawa_Senators!$N$84</f>
        <v>2</v>
      </c>
      <c r="K9" s="29" t="str">
        <f>Ottawa_Senators!$O$85</f>
        <v>26-11-2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25-18-5</v>
      </c>
      <c r="O9" s="31">
        <f>Ottawa_Senators!$E$85</f>
        <v>233</v>
      </c>
      <c r="P9" s="20">
        <f>Ottawa_Senators!$F$85</f>
        <v>225</v>
      </c>
      <c r="Q9" s="30">
        <f t="shared" si="2"/>
        <v>8</v>
      </c>
      <c r="R9" s="29" t="str">
        <f>Ottawa_Senators!$AA$85</f>
        <v>W2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80</v>
      </c>
      <c r="C10" s="1">
        <f>Tampa_Bay_Lightning!$I$84</f>
        <v>46</v>
      </c>
      <c r="D10" s="1">
        <f>Tampa_Bay_Lightning!$J$84</f>
        <v>26</v>
      </c>
      <c r="E10" s="20">
        <f>Tampa_Bay_Lightning!$L$84</f>
        <v>8</v>
      </c>
      <c r="F10" s="30">
        <f t="shared" si="0"/>
        <v>100</v>
      </c>
      <c r="G10" s="31">
        <f>C10-(Tampa_Bay_Lightning!$K$84+I10)</f>
        <v>38</v>
      </c>
      <c r="H10" s="20">
        <f t="shared" si="1"/>
        <v>44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21-15-4</v>
      </c>
      <c r="M10" s="1" t="str">
        <f>Tampa_Bay_Lightning!$U$85</f>
        <v>10-12-3</v>
      </c>
      <c r="N10" s="1" t="str">
        <f>Tampa_Bay_Lightning!$X$85</f>
        <v>26-14-8</v>
      </c>
      <c r="O10" s="31">
        <f>Tampa_Bay_Lightning!$E$85</f>
        <v>289</v>
      </c>
      <c r="P10" s="20">
        <f>Tampa_Bay_Lightning!$F$85</f>
        <v>214</v>
      </c>
      <c r="Q10" s="30">
        <f t="shared" si="2"/>
        <v>75</v>
      </c>
      <c r="R10" s="29" t="str">
        <f>Tampa_Bay_Lightning!$AA$85</f>
        <v>W1</v>
      </c>
      <c r="S10" s="28" t="str">
        <f>Tampa_Bay_Lightning!$AD$85</f>
        <v>6-1-3</v>
      </c>
    </row>
    <row r="11" spans="1:20" ht="15.75" thickBot="1">
      <c r="A11" s="32" t="s">
        <v>4</v>
      </c>
      <c r="B11" s="1">
        <f>Toronto_Maple_Leafs!$D$86</f>
        <v>80</v>
      </c>
      <c r="C11" s="1">
        <f>Toronto_Maple_Leafs!$I$84</f>
        <v>50</v>
      </c>
      <c r="D11" s="1">
        <f>Toronto_Maple_Leafs!$J$84</f>
        <v>26</v>
      </c>
      <c r="E11" s="24">
        <f>Toronto_Maple_Leafs!$L$84</f>
        <v>4</v>
      </c>
      <c r="F11" s="23">
        <f t="shared" si="0"/>
        <v>104</v>
      </c>
      <c r="G11" s="25">
        <f>C11-(Toronto_Maple_Leafs!$K$84+I11)</f>
        <v>39</v>
      </c>
      <c r="H11" s="24">
        <f t="shared" si="1"/>
        <v>49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26-13-1</v>
      </c>
      <c r="L11" s="1" t="str">
        <f>Toronto_Maple_Leafs!$R$85</f>
        <v>24-13-3</v>
      </c>
      <c r="M11" s="1" t="str">
        <f>Toronto_Maple_Leafs!$U$85</f>
        <v>15-8-1</v>
      </c>
      <c r="N11" s="1" t="str">
        <f>Toronto_Maple_Leafs!$X$85</f>
        <v>31-16-1</v>
      </c>
      <c r="O11" s="31">
        <f>Toronto_Maple_Leafs!$E$85</f>
        <v>260</v>
      </c>
      <c r="P11" s="20">
        <f>Toronto_Maple_Leafs!$F$85</f>
        <v>228</v>
      </c>
      <c r="Q11" s="30">
        <f t="shared" si="2"/>
        <v>32</v>
      </c>
      <c r="R11" s="29" t="str">
        <f>Toronto_Maple_Leafs!$AA$85</f>
        <v>W3</v>
      </c>
      <c r="S11" s="28" t="str">
        <f>Toronto_Maple_Leafs!$AD$85</f>
        <v>8-1-1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80</v>
      </c>
      <c r="C14" s="1">
        <f>Carolina_Hurricanes!$I$84</f>
        <v>47</v>
      </c>
      <c r="D14" s="1">
        <f>Carolina_Hurricanes!$J$84</f>
        <v>28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16-19-4</v>
      </c>
      <c r="M14" s="1" t="str">
        <f>Carolina_Hurricanes!$U$85</f>
        <v>18-4-3</v>
      </c>
      <c r="N14" s="1" t="str">
        <f>Carolina_Hurricanes!$X$85</f>
        <v>28-16-3</v>
      </c>
      <c r="O14" s="31">
        <f>Carolina_Hurricanes!$E$85</f>
        <v>259</v>
      </c>
      <c r="P14" s="20">
        <f>Carolina_Hurricanes!$F$85</f>
        <v>222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80</v>
      </c>
      <c r="C15" s="1">
        <f>Columbus_Blue_Jackets!$I$84</f>
        <v>38</v>
      </c>
      <c r="D15" s="1">
        <f>Columbus_Blue_Jackets!$J$84</f>
        <v>33</v>
      </c>
      <c r="E15" s="20">
        <f>Columbus_Blue_Jackets!$L$84</f>
        <v>9</v>
      </c>
      <c r="F15" s="30">
        <f t="shared" si="3"/>
        <v>85</v>
      </c>
      <c r="G15" s="20">
        <f>C15-(Columbus_Blue_Jackets!$K$84+I15)</f>
        <v>22</v>
      </c>
      <c r="H15" s="20">
        <f t="shared" si="4"/>
        <v>32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25-10-5</v>
      </c>
      <c r="L15" s="1" t="str">
        <f>Columbus_Blue_Jackets!$R$85</f>
        <v>13-23-4</v>
      </c>
      <c r="M15" s="1" t="str">
        <f>Columbus_Blue_Jackets!$U$85</f>
        <v>11-10-3</v>
      </c>
      <c r="N15" s="1" t="str">
        <f>Columbus_Blue_Jackets!$X$85</f>
        <v>22-21-5</v>
      </c>
      <c r="O15" s="31">
        <f>Columbus_Blue_Jackets!$E$85</f>
        <v>264</v>
      </c>
      <c r="P15" s="20">
        <f>Columbus_Blue_Jackets!$F$85</f>
        <v>267</v>
      </c>
      <c r="Q15" s="30">
        <f t="shared" si="5"/>
        <v>-3</v>
      </c>
      <c r="R15" s="29" t="str">
        <f>Columbus_Blue_Jackets!$AA$85</f>
        <v>W4</v>
      </c>
      <c r="S15" s="28" t="str">
        <f>Columbus_Blue_Jackets!$AD$85</f>
        <v>6-4-0</v>
      </c>
    </row>
    <row r="16" spans="1:20" ht="15">
      <c r="A16" s="32" t="s">
        <v>14</v>
      </c>
      <c r="B16" s="1">
        <f>New_Jersey_Devils!$D$86</f>
        <v>80</v>
      </c>
      <c r="C16" s="1">
        <f>New_Jersey_Devils!$I$84</f>
        <v>41</v>
      </c>
      <c r="D16" s="1">
        <f>New_Jersey_Devils!$J$84</f>
        <v>32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22-16-2</v>
      </c>
      <c r="M16" s="1" t="str">
        <f>New_Jersey_Devils!$U$85</f>
        <v>14-9-3</v>
      </c>
      <c r="N16" s="1" t="str">
        <f>New_Jersey_Devils!$X$85</f>
        <v>25-17-6</v>
      </c>
      <c r="O16" s="31">
        <f>New_Jersey_Devils!$E$85</f>
        <v>235</v>
      </c>
      <c r="P16" s="20">
        <f>New_Jersey_Devils!$F$85</f>
        <v>213</v>
      </c>
      <c r="Q16" s="30">
        <f t="shared" si="5"/>
        <v>22</v>
      </c>
      <c r="R16" s="29" t="str">
        <f>New_Jersey_Devils!$AA$85</f>
        <v>L3</v>
      </c>
      <c r="S16" s="28" t="str">
        <f>New_Jersey_Devils!$AD$85</f>
        <v>4-5-1</v>
      </c>
    </row>
    <row r="17" spans="1:19" ht="15">
      <c r="A17" s="32" t="s">
        <v>13</v>
      </c>
      <c r="B17" s="1">
        <f>New_York_Islanders!$D$86</f>
        <v>80</v>
      </c>
      <c r="C17" s="1">
        <f>New_York_Islanders!$I$84</f>
        <v>35</v>
      </c>
      <c r="D17" s="1">
        <f>New_York_Islanders!$J$84</f>
        <v>33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19-16-5</v>
      </c>
      <c r="L17" s="1" t="str">
        <f>New_York_Islanders!$R$85</f>
        <v>16-17-7</v>
      </c>
      <c r="M17" s="1" t="str">
        <f>New_York_Islanders!$U$85</f>
        <v>10-8-4</v>
      </c>
      <c r="N17" s="1" t="str">
        <f>New_York_Islanders!$X$85</f>
        <v>21-20-5</v>
      </c>
      <c r="O17" s="31">
        <f>New_York_Islanders!$E$85</f>
        <v>222</v>
      </c>
      <c r="P17" s="20">
        <f>New_York_Islanders!$F$85</f>
        <v>251</v>
      </c>
      <c r="Q17" s="30">
        <f t="shared" si="5"/>
        <v>-29</v>
      </c>
      <c r="R17" s="29" t="str">
        <f>New_York_Islanders!$AA$85</f>
        <v>W1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80</v>
      </c>
      <c r="C18" s="1">
        <f>New_York_Rangers!$I$84</f>
        <v>37</v>
      </c>
      <c r="D18" s="1">
        <f>New_York_Rangers!$J$84</f>
        <v>36</v>
      </c>
      <c r="E18" s="20">
        <f>New_York_Rangers!$L$84</f>
        <v>7</v>
      </c>
      <c r="F18" s="30">
        <f t="shared" si="3"/>
        <v>81</v>
      </c>
      <c r="G18" s="20">
        <f>C18-(New_York_Rangers!$K$84+I18)</f>
        <v>32</v>
      </c>
      <c r="H18" s="20">
        <f t="shared" si="4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19-17-4</v>
      </c>
      <c r="M18" s="1" t="str">
        <f>New_York_Rangers!$U$85</f>
        <v>12-13-1</v>
      </c>
      <c r="N18" s="1" t="str">
        <f>New_York_Rangers!$X$85</f>
        <v>23-22-3</v>
      </c>
      <c r="O18" s="31">
        <f>New_York_Rangers!$E$85</f>
        <v>247</v>
      </c>
      <c r="P18" s="20">
        <f>New_York_Rangers!$F$85</f>
        <v>252</v>
      </c>
      <c r="Q18" s="30">
        <f t="shared" si="5"/>
        <v>-5</v>
      </c>
      <c r="R18" s="29" t="str">
        <f>New_York_Rangers!$AA$85</f>
        <v>L1</v>
      </c>
      <c r="S18" s="28" t="str">
        <f>New_York_Rangers!$AD$85</f>
        <v>4-5-1</v>
      </c>
    </row>
    <row r="19" spans="1:19" ht="15">
      <c r="A19" s="32" t="s">
        <v>10</v>
      </c>
      <c r="B19" s="1">
        <f>Philadelphia_Flyers!$D$86</f>
        <v>80</v>
      </c>
      <c r="C19" s="1">
        <f>Philadelphia_Flyers!$I$84</f>
        <v>33</v>
      </c>
      <c r="D19" s="1">
        <f>Philadelphia_Flyers!$J$84</f>
        <v>37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20-19-1</v>
      </c>
      <c r="L19" s="1" t="str">
        <f>Philadelphia_Flyers!$R$85</f>
        <v>13-18-9</v>
      </c>
      <c r="M19" s="1" t="str">
        <f>Philadelphia_Flyers!$U$85</f>
        <v>10-13-2</v>
      </c>
      <c r="N19" s="1" t="str">
        <f>Philadelphia_Flyers!$X$85</f>
        <v>20-22-6</v>
      </c>
      <c r="O19" s="31">
        <f>Philadelphia_Flyers!$E$85</f>
        <v>234</v>
      </c>
      <c r="P19" s="20">
        <f>Philadelphia_Flyers!$F$85</f>
        <v>278</v>
      </c>
      <c r="Q19" s="30">
        <f t="shared" si="5"/>
        <v>-44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3"/>
        <v>78</v>
      </c>
      <c r="G20" s="20">
        <f>C20-(Pittsburgh_Penguins!$K$84+I20)</f>
        <v>23</v>
      </c>
      <c r="H20" s="20">
        <f t="shared" si="4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5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80</v>
      </c>
      <c r="C21" s="26">
        <f>Washington_Capitals!$I$84</f>
        <v>50</v>
      </c>
      <c r="D21" s="26">
        <f>Washington_Capitals!$J$84</f>
        <v>21</v>
      </c>
      <c r="E21" s="24">
        <f>Washington_Capitals!$L$84</f>
        <v>9</v>
      </c>
      <c r="F21" s="23">
        <f t="shared" si="3"/>
        <v>109</v>
      </c>
      <c r="G21" s="24">
        <f>C21-(Washington_Capitals!$K$84+I21)</f>
        <v>40</v>
      </c>
      <c r="H21" s="24">
        <f t="shared" si="4"/>
        <v>48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24-12-3</v>
      </c>
      <c r="M21" s="26" t="str">
        <f>Washington_Capitals!$U$85</f>
        <v>16-8-0</v>
      </c>
      <c r="N21" s="26" t="str">
        <f>Washington_Capitals!$X$85</f>
        <v>31-13-4</v>
      </c>
      <c r="O21" s="25">
        <f>Washington_Capitals!$E$85</f>
        <v>283</v>
      </c>
      <c r="P21" s="24">
        <f>Washington_Capitals!$F$85</f>
        <v>226</v>
      </c>
      <c r="Q21" s="23">
        <f t="shared" si="5"/>
        <v>57</v>
      </c>
      <c r="R21" s="22" t="str">
        <f>Washington_Capitals!$AA$85</f>
        <v>L2</v>
      </c>
      <c r="S21" s="21" t="str">
        <f>Washington_Capitals!$AD$85</f>
        <v>3-6-1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80</v>
      </c>
      <c r="C25" s="40">
        <f>Utah_Hockey_Club!$I$84</f>
        <v>37</v>
      </c>
      <c r="D25" s="40">
        <f>Utah_Hockey_Club!$J$84</f>
        <v>30</v>
      </c>
      <c r="E25" s="38">
        <f>Utah_Hockey_Club!$L$84</f>
        <v>13</v>
      </c>
      <c r="F25" s="33">
        <f t="shared" ref="F25:F32" si="6">(C25*2)+E25</f>
        <v>87</v>
      </c>
      <c r="G25" s="38">
        <f>C25-(Utah_Hockey_Club!$K$84+I25)</f>
        <v>28</v>
      </c>
      <c r="H25" s="38">
        <f t="shared" ref="H25:H32" si="7">C25-I25</f>
        <v>36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19-15-5</v>
      </c>
      <c r="M25" s="40" t="str">
        <f>Utah_Hockey_Club!$U$85</f>
        <v>12-8-4</v>
      </c>
      <c r="N25" s="40" t="str">
        <f>Utah_Hockey_Club!$X$85</f>
        <v>23-16-9</v>
      </c>
      <c r="O25" s="39">
        <f>Utah_Hockey_Club!$E$85</f>
        <v>233</v>
      </c>
      <c r="P25" s="38">
        <f>Utah_Hockey_Club!$F$85</f>
        <v>242</v>
      </c>
      <c r="Q25" s="33">
        <f t="shared" ref="Q25:Q32" si="8">O25-P25</f>
        <v>-9</v>
      </c>
      <c r="R25" s="37" t="str">
        <f>Utah_Hockey_Club!$AA$85</f>
        <v>W1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80</v>
      </c>
      <c r="C26" s="1">
        <f>Chicago_Blackhawks!$I$84</f>
        <v>23</v>
      </c>
      <c r="D26" s="1">
        <f>Chicago_Blackhawks!$J$84</f>
        <v>46</v>
      </c>
      <c r="E26" s="20">
        <f>Chicago_Blackhawks!$L$84</f>
        <v>11</v>
      </c>
      <c r="F26" s="30">
        <f t="shared" si="6"/>
        <v>57</v>
      </c>
      <c r="G26" s="20">
        <f>C26-(Chicago_Blackhawks!$K$84+I26)</f>
        <v>20</v>
      </c>
      <c r="H26" s="20">
        <f t="shared" si="7"/>
        <v>22</v>
      </c>
      <c r="I26" s="20">
        <f>Chicago_Blackhawks!$M$84</f>
        <v>1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8-26-5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218</v>
      </c>
      <c r="P26" s="20">
        <f>Chicago_Blackhawks!$F$85</f>
        <v>290</v>
      </c>
      <c r="Q26" s="30">
        <f t="shared" si="8"/>
        <v>-72</v>
      </c>
      <c r="R26" s="29" t="str">
        <f>Chicago_Blackhawks!$AA$85</f>
        <v>L1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80</v>
      </c>
      <c r="C28" s="1">
        <f>Dallas_Stars!$I$84</f>
        <v>50</v>
      </c>
      <c r="D28" s="1">
        <f>Dallas_Stars!$J$84</f>
        <v>24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22-13-3</v>
      </c>
      <c r="M28" s="1" t="str">
        <f>Dallas_Stars!$U$85</f>
        <v>15-7-3</v>
      </c>
      <c r="N28" s="1" t="str">
        <f>Dallas_Stars!$X$85</f>
        <v>31-12-5</v>
      </c>
      <c r="O28" s="31">
        <f>Dallas_Stars!$E$85</f>
        <v>272</v>
      </c>
      <c r="P28" s="20">
        <f>Dallas_Stars!$F$85</f>
        <v>213</v>
      </c>
      <c r="Q28" s="30">
        <f t="shared" si="8"/>
        <v>59</v>
      </c>
      <c r="R28" s="29" t="str">
        <f>Dallas_Stars!$AA$85</f>
        <v>L5</v>
      </c>
      <c r="S28" s="28" t="str">
        <f>Dallas_Stars!$AD$85</f>
        <v>5-3-2</v>
      </c>
    </row>
    <row r="29" spans="1:19" ht="15">
      <c r="A29" s="32" t="s">
        <v>17</v>
      </c>
      <c r="B29" s="1">
        <f>Minnesota_Wild!$D$86</f>
        <v>81</v>
      </c>
      <c r="C29" s="1">
        <f>Minnesota_Wild!$I$84</f>
        <v>44</v>
      </c>
      <c r="D29" s="1">
        <f>Minnesota_Wild!$J$84</f>
        <v>30</v>
      </c>
      <c r="E29" s="20">
        <f>Minnesota_Wild!$L$84</f>
        <v>7</v>
      </c>
      <c r="F29" s="30">
        <f t="shared" si="6"/>
        <v>95</v>
      </c>
      <c r="G29" s="20">
        <f>C29-(Minnesota_Wild!$K$84+I29)</f>
        <v>30</v>
      </c>
      <c r="H29" s="20">
        <f t="shared" si="7"/>
        <v>41</v>
      </c>
      <c r="I29" s="20">
        <f>Minnesota_Wild!$M$84</f>
        <v>3</v>
      </c>
      <c r="J29" s="20">
        <f>Minnesota_Wild!$N$84</f>
        <v>3</v>
      </c>
      <c r="K29" s="29" t="str">
        <f>Minnesota_Wild!$O$85</f>
        <v>21-17-2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24-21-4</v>
      </c>
      <c r="O29" s="31">
        <f>Minnesota_Wild!$E$85</f>
        <v>225</v>
      </c>
      <c r="P29" s="20">
        <f>Minnesota_Wild!$F$85</f>
        <v>237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ht="15">
      <c r="A30" s="32" t="s">
        <v>15</v>
      </c>
      <c r="B30" s="1">
        <f>Nashville_Predators!$D$86</f>
        <v>80</v>
      </c>
      <c r="C30" s="1">
        <f>Nashville_Predators!$I$84</f>
        <v>29</v>
      </c>
      <c r="D30" s="1">
        <f>Nashville_Predators!$J$84</f>
        <v>43</v>
      </c>
      <c r="E30" s="20">
        <f>Nashville_Predators!$L$84</f>
        <v>8</v>
      </c>
      <c r="F30" s="30">
        <f t="shared" si="6"/>
        <v>66</v>
      </c>
      <c r="G30" s="20">
        <f>C30-(Nashville_Predators!$K$84+I30)</f>
        <v>21</v>
      </c>
      <c r="H30" s="20">
        <f t="shared" si="7"/>
        <v>27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19-17-3</v>
      </c>
      <c r="L30" s="1" t="str">
        <f>Nashville_Predators!$R$85</f>
        <v>10-26-5</v>
      </c>
      <c r="M30" s="1" t="str">
        <f>Nashville_Predators!$U$85</f>
        <v>11-11-2</v>
      </c>
      <c r="N30" s="1" t="str">
        <f>Nashville_Predators!$X$85</f>
        <v>20-24-4</v>
      </c>
      <c r="O30" s="31">
        <f>Nashville_Predators!$E$85</f>
        <v>206</v>
      </c>
      <c r="P30" s="20">
        <f>Nashville_Predators!$F$85</f>
        <v>266</v>
      </c>
      <c r="Q30" s="30">
        <f t="shared" si="8"/>
        <v>-60</v>
      </c>
      <c r="R30" s="29" t="str">
        <f>Nashville_Predators!$AA$85</f>
        <v>L1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81</v>
      </c>
      <c r="C31" s="1">
        <f>St_Louis_Blues!$I$84</f>
        <v>43</v>
      </c>
      <c r="D31" s="1">
        <f>St_Louis_Blues!$J$84</f>
        <v>30</v>
      </c>
      <c r="E31" s="20">
        <f>St_Louis_Blues!$L$84</f>
        <v>8</v>
      </c>
      <c r="F31" s="30">
        <f t="shared" si="6"/>
        <v>94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2</v>
      </c>
      <c r="K31" s="29" t="str">
        <f>St_Louis_Blues!$O$85</f>
        <v>23-14-3</v>
      </c>
      <c r="L31" s="1" t="str">
        <f>St_Louis_Blues!$R$85</f>
        <v>20-16-5</v>
      </c>
      <c r="M31" s="1" t="str">
        <f>St_Louis_Blues!$U$85</f>
        <v>13-10-2</v>
      </c>
      <c r="N31" s="1" t="str">
        <f>St_Louis_Blues!$X$85</f>
        <v>28-16-5</v>
      </c>
      <c r="O31" s="31">
        <f>St_Louis_Blues!$E$85</f>
        <v>248</v>
      </c>
      <c r="P31" s="20">
        <f>St_Louis_Blues!$F$85</f>
        <v>232</v>
      </c>
      <c r="Q31" s="30">
        <f t="shared" si="8"/>
        <v>16</v>
      </c>
      <c r="R31" s="29" t="str">
        <f>St_Louis_Blues!$AA$85</f>
        <v>L3</v>
      </c>
      <c r="S31" s="28" t="str">
        <f>St_Louis_Blues!$AD$85</f>
        <v>7-2-1</v>
      </c>
    </row>
    <row r="32" spans="1:19" ht="15.75" thickBot="1">
      <c r="A32" s="32" t="s">
        <v>0</v>
      </c>
      <c r="B32" s="1">
        <f>Winnipeg_Jets!$D$86</f>
        <v>81</v>
      </c>
      <c r="C32" s="1">
        <f>Winnipeg_Jets!$I$84</f>
        <v>55</v>
      </c>
      <c r="D32" s="1">
        <f>Winnipeg_Jets!$J$84</f>
        <v>22</v>
      </c>
      <c r="E32" s="20">
        <f>Winnipeg_Jets!$L$84</f>
        <v>4</v>
      </c>
      <c r="F32" s="23">
        <f t="shared" si="6"/>
        <v>114</v>
      </c>
      <c r="G32" s="20">
        <f>C32-(Winnipeg_Jets!$K$84+I32)</f>
        <v>41</v>
      </c>
      <c r="H32" s="20">
        <f t="shared" si="7"/>
        <v>53</v>
      </c>
      <c r="I32" s="20">
        <f>Winnipeg_Jets!$M$84</f>
        <v>2</v>
      </c>
      <c r="J32" s="20">
        <f>Winnipeg_Jets!$N$84</f>
        <v>1</v>
      </c>
      <c r="K32" s="29" t="str">
        <f>Winnipeg_Jets!$O$85</f>
        <v>29-7-4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32-14-3</v>
      </c>
      <c r="O32" s="31">
        <f>Winnipeg_Jets!$E$85</f>
        <v>275</v>
      </c>
      <c r="P32" s="20">
        <f>Winnipeg_Jets!$F$85</f>
        <v>190</v>
      </c>
      <c r="Q32" s="30">
        <f t="shared" si="8"/>
        <v>85</v>
      </c>
      <c r="R32" s="29" t="str">
        <f>Winnipeg_Jets!$AA$85</f>
        <v>L1</v>
      </c>
      <c r="S32" s="28" t="str">
        <f>Winnipeg_Jets!$AD$85</f>
        <v>7-3-0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80</v>
      </c>
      <c r="C35" s="1">
        <f>Anaheim_Ducks!$I$84</f>
        <v>35</v>
      </c>
      <c r="D35" s="1">
        <f>Anaheim_Ducks!$J$84</f>
        <v>37</v>
      </c>
      <c r="E35" s="20">
        <f>Anaheim_Ducks!$L$84</f>
        <v>8</v>
      </c>
      <c r="F35" s="33">
        <f t="shared" ref="F35:F42" si="9">(C35*2)+E35</f>
        <v>78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14-19-6</v>
      </c>
      <c r="M35" s="1" t="str">
        <f>Anaheim_Ducks!$U$85</f>
        <v>11-14-1</v>
      </c>
      <c r="N35" s="1" t="str">
        <f>Anaheim_Ducks!$X$85</f>
        <v>21-24-3</v>
      </c>
      <c r="O35" s="31">
        <f>Anaheim_Ducks!$E$85</f>
        <v>218</v>
      </c>
      <c r="P35" s="20">
        <f>Anaheim_Ducks!$F$85</f>
        <v>258</v>
      </c>
      <c r="Q35" s="30">
        <f t="shared" ref="Q35:Q42" si="11">O35-P35</f>
        <v>-40</v>
      </c>
      <c r="R35" s="29" t="str">
        <f>Anaheim_Ducks!$AA$85</f>
        <v>L2</v>
      </c>
      <c r="S35" s="28" t="str">
        <f>Anaheim_Ducks!$AD$85</f>
        <v>5-5-0</v>
      </c>
    </row>
    <row r="36" spans="1:19" ht="15">
      <c r="A36" s="32" t="s">
        <v>27</v>
      </c>
      <c r="B36" s="1">
        <f>Calgary_Flames!$D$86</f>
        <v>80</v>
      </c>
      <c r="C36" s="1">
        <f>Calgary_Flames!$I$84</f>
        <v>39</v>
      </c>
      <c r="D36" s="1">
        <f>Calgary_Flames!$J$84</f>
        <v>27</v>
      </c>
      <c r="E36" s="20">
        <f>Calgary_Flames!$L$84</f>
        <v>14</v>
      </c>
      <c r="F36" s="30">
        <f t="shared" si="9"/>
        <v>92</v>
      </c>
      <c r="G36" s="20">
        <f>C36-(Calgary_Flames!$K$84+I36)</f>
        <v>26</v>
      </c>
      <c r="H36" s="20">
        <f t="shared" si="10"/>
        <v>35</v>
      </c>
      <c r="I36" s="20">
        <f>Calgary_Flames!$M$84</f>
        <v>4</v>
      </c>
      <c r="J36" s="20">
        <f>Calgary_Flames!$N$84</f>
        <v>2</v>
      </c>
      <c r="K36" s="29" t="str">
        <f>Calgary_Flames!$O$85</f>
        <v>22-12-6</v>
      </c>
      <c r="L36" s="1" t="str">
        <f>Calgary_Flames!$R$85</f>
        <v>17-15-8</v>
      </c>
      <c r="M36" s="1" t="str">
        <f>Calgary_Flames!$U$85</f>
        <v>14-4-6</v>
      </c>
      <c r="N36" s="1" t="str">
        <f>Calgary_Flames!$X$85</f>
        <v>24-16-8</v>
      </c>
      <c r="O36" s="31">
        <f>Calgary_Flames!$E$85</f>
        <v>215</v>
      </c>
      <c r="P36" s="20">
        <f>Calgary_Flames!$F$85</f>
        <v>233</v>
      </c>
      <c r="Q36" s="30">
        <f t="shared" si="11"/>
        <v>-18</v>
      </c>
      <c r="R36" s="29" t="str">
        <f>Calgary_Flames!$AA$85</f>
        <v>W2</v>
      </c>
      <c r="S36" s="28" t="str">
        <f>Calgary_Flames!$AD$85</f>
        <v>5-2-3</v>
      </c>
    </row>
    <row r="37" spans="1:19" ht="15">
      <c r="A37" s="32" t="s">
        <v>20</v>
      </c>
      <c r="B37" s="1">
        <f>Edmonton_Oilers!$D$86</f>
        <v>80</v>
      </c>
      <c r="C37" s="1">
        <f>Edmonton_Oilers!$I$84</f>
        <v>47</v>
      </c>
      <c r="D37" s="1">
        <f>Edmonton_Oilers!$J$84</f>
        <v>28</v>
      </c>
      <c r="E37" s="20">
        <f>Edmonton_Oilers!$L$84</f>
        <v>5</v>
      </c>
      <c r="F37" s="30">
        <f t="shared" si="9"/>
        <v>99</v>
      </c>
      <c r="G37" s="20">
        <f>C37-(Edmonton_Oilers!$K$84+I37)</f>
        <v>35</v>
      </c>
      <c r="H37" s="20">
        <f t="shared" si="10"/>
        <v>47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25-12-3</v>
      </c>
      <c r="L37" s="1" t="str">
        <f>Edmonton_Oilers!$R$85</f>
        <v>22-16-2</v>
      </c>
      <c r="M37" s="1" t="str">
        <f>Edmonton_Oilers!$U$85</f>
        <v>14-9-1</v>
      </c>
      <c r="N37" s="1" t="str">
        <f>Edmonton_Oilers!$X$85</f>
        <v>31-15-2</v>
      </c>
      <c r="O37" s="31">
        <f>Edmonton_Oilers!$E$85</f>
        <v>256</v>
      </c>
      <c r="P37" s="20">
        <f>Edmonton_Oilers!$F$85</f>
        <v>231</v>
      </c>
      <c r="Q37" s="30">
        <f t="shared" si="11"/>
        <v>25</v>
      </c>
      <c r="R37" s="29" t="str">
        <f>Edmonton_Oilers!$AA$85</f>
        <v>W3</v>
      </c>
      <c r="S37" s="28" t="str">
        <f>Edmonton_Oilers!$AD$85</f>
        <v>6-4-0</v>
      </c>
    </row>
    <row r="38" spans="1:19" ht="15">
      <c r="A38" s="32" t="s">
        <v>18</v>
      </c>
      <c r="B38" s="1">
        <f>Los_Angeles_Kings!$D$86</f>
        <v>79</v>
      </c>
      <c r="C38" s="1">
        <f>Los_Angeles_Kings!$I$84</f>
        <v>46</v>
      </c>
      <c r="D38" s="1">
        <f>Los_Angeles_Kings!$J$84</f>
        <v>24</v>
      </c>
      <c r="E38" s="20">
        <f>Los_Angeles_Kings!$L$84</f>
        <v>9</v>
      </c>
      <c r="F38" s="30">
        <f t="shared" si="9"/>
        <v>101</v>
      </c>
      <c r="G38" s="20">
        <f>C38-(Los_Angeles_Kings!$K$84+I38)</f>
        <v>40</v>
      </c>
      <c r="H38" s="20">
        <f t="shared" si="10"/>
        <v>45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31-5-4</v>
      </c>
      <c r="L38" s="1" t="str">
        <f>Los_Angeles_Kings!$R$85</f>
        <v>15-19-5</v>
      </c>
      <c r="M38" s="1" t="str">
        <f>Los_Angeles_Kings!$U$85</f>
        <v>12-9-2</v>
      </c>
      <c r="N38" s="1" t="str">
        <f>Los_Angeles_Kings!$X$85</f>
        <v>27-15-6</v>
      </c>
      <c r="O38" s="31">
        <f>Los_Angeles_Kings!$E$85</f>
        <v>238</v>
      </c>
      <c r="P38" s="20">
        <f>Los_Angeles_Kings!$F$85</f>
        <v>196</v>
      </c>
      <c r="Q38" s="30">
        <f t="shared" si="11"/>
        <v>42</v>
      </c>
      <c r="R38" s="29" t="str">
        <f>Los_Angeles_Kings!$AA$85</f>
        <v>W2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80</v>
      </c>
      <c r="C39" s="1">
        <f>San_Jose_Sharks!$I$84</f>
        <v>20</v>
      </c>
      <c r="D39" s="1">
        <f>San_Jose_Sharks!$J$84</f>
        <v>49</v>
      </c>
      <c r="E39" s="20">
        <f>San_Jose_Sharks!$L$84</f>
        <v>11</v>
      </c>
      <c r="F39" s="30">
        <f t="shared" si="9"/>
        <v>51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8-23-9</v>
      </c>
      <c r="M39" s="1" t="str">
        <f>San_Jose_Sharks!$U$85</f>
        <v>4-17-3</v>
      </c>
      <c r="N39" s="1" t="str">
        <f>San_Jose_Sharks!$X$85</f>
        <v>8-32-8</v>
      </c>
      <c r="O39" s="31">
        <f>San_Jose_Sharks!$E$85</f>
        <v>209</v>
      </c>
      <c r="P39" s="20">
        <f>San_Jose_Sharks!$F$85</f>
        <v>310</v>
      </c>
      <c r="Q39" s="30">
        <f t="shared" si="11"/>
        <v>-101</v>
      </c>
      <c r="R39" s="29" t="str">
        <f>San_Jose_Sharks!$AA$85</f>
        <v>L9</v>
      </c>
      <c r="S39" s="28" t="str">
        <f>San_Jose_Sharks!$AD$85</f>
        <v>1-7-2</v>
      </c>
    </row>
    <row r="40" spans="1:19" ht="15">
      <c r="A40" s="32" t="s">
        <v>7</v>
      </c>
      <c r="B40" s="1">
        <f>Seattle_Kraken!$D$86</f>
        <v>81</v>
      </c>
      <c r="C40" s="1">
        <f>Seattle_Kraken!$I$84</f>
        <v>35</v>
      </c>
      <c r="D40" s="1">
        <f>Seattle_Kraken!$J$84</f>
        <v>40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18-17-5</v>
      </c>
      <c r="L40" s="1" t="str">
        <f>Seattle_Kraken!$R$85</f>
        <v>17-23-1</v>
      </c>
      <c r="M40" s="1" t="str">
        <f>Seattle_Kraken!$U$85</f>
        <v>12-11-2</v>
      </c>
      <c r="N40" s="1" t="str">
        <f>Seattle_Kraken!$X$85</f>
        <v>20-25-4</v>
      </c>
      <c r="O40" s="31">
        <f>Seattle_Kraken!$E$85</f>
        <v>242</v>
      </c>
      <c r="P40" s="20">
        <f>Seattle_Kraken!$F$85</f>
        <v>259</v>
      </c>
      <c r="Q40" s="30">
        <f t="shared" si="11"/>
        <v>-17</v>
      </c>
      <c r="R40" s="29" t="str">
        <f>Seattle_Kraken!$AA$85</f>
        <v>W1</v>
      </c>
      <c r="S40" s="28" t="str">
        <f>Seattle_Kraken!$AD$85</f>
        <v>5-4-1</v>
      </c>
    </row>
    <row r="41" spans="1:19" ht="15">
      <c r="A41" s="32" t="s">
        <v>3</v>
      </c>
      <c r="B41" s="1">
        <f>Vancouver_Canucks!$D$86</f>
        <v>80</v>
      </c>
      <c r="C41" s="1">
        <f>Vancouver_Canucks!$I$84</f>
        <v>37</v>
      </c>
      <c r="D41" s="1">
        <f>Vancouver_Canucks!$J$84</f>
        <v>29</v>
      </c>
      <c r="E41" s="20">
        <f>Vancouver_Canucks!$L$84</f>
        <v>14</v>
      </c>
      <c r="F41" s="30">
        <f t="shared" si="9"/>
        <v>88</v>
      </c>
      <c r="G41" s="20">
        <f>C41-(Vancouver_Canucks!$K$84+I41)</f>
        <v>25</v>
      </c>
      <c r="H41" s="20">
        <f t="shared" si="10"/>
        <v>34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16-15-8</v>
      </c>
      <c r="L41" s="1" t="str">
        <f>Vancouver_Canucks!$R$85</f>
        <v>21-14-6</v>
      </c>
      <c r="M41" s="1" t="str">
        <f>Vancouver_Canucks!$U$85</f>
        <v>12-10-2</v>
      </c>
      <c r="N41" s="1" t="str">
        <f>Vancouver_Canucks!$X$85</f>
        <v>23-18-7</v>
      </c>
      <c r="O41" s="31">
        <f>Vancouver_Canucks!$E$85</f>
        <v>233</v>
      </c>
      <c r="P41" s="20">
        <f>Vancouver_Canucks!$F$85</f>
        <v>248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80</v>
      </c>
      <c r="C42" s="26">
        <f>Vegas_Golden_Knights!$I$84</f>
        <v>49</v>
      </c>
      <c r="D42" s="26">
        <f>Vegas_Golden_Knights!$J$84</f>
        <v>22</v>
      </c>
      <c r="E42" s="24">
        <f>Vegas_Golden_Knights!$L$84</f>
        <v>9</v>
      </c>
      <c r="F42" s="23">
        <f t="shared" si="9"/>
        <v>107</v>
      </c>
      <c r="G42" s="24">
        <f>C42-(Vegas_Golden_Knights!$K$84+I42)</f>
        <v>44</v>
      </c>
      <c r="H42" s="24">
        <f t="shared" si="10"/>
        <v>48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29-9-3</v>
      </c>
      <c r="L42" s="26" t="str">
        <f>Vegas_Golden_Knights!$R$85</f>
        <v>20-13-6</v>
      </c>
      <c r="M42" s="26" t="str">
        <f>Vegas_Golden_Knights!$U$85</f>
        <v>18-5-1</v>
      </c>
      <c r="N42" s="26" t="str">
        <f>Vegas_Golden_Knights!$X$85</f>
        <v>33-10-5</v>
      </c>
      <c r="O42" s="25">
        <f>Vegas_Golden_Knights!$E$85</f>
        <v>267</v>
      </c>
      <c r="P42" s="24">
        <f>Vegas_Golden_Knights!$F$85</f>
        <v>213</v>
      </c>
      <c r="Q42" s="23">
        <f t="shared" si="11"/>
        <v>54</v>
      </c>
      <c r="R42" s="22" t="str">
        <f>Vegas_Golden_Knights!$AA$85</f>
        <v>W2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6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14-19-6</v>
      </c>
      <c r="U85" s="1" t="str">
        <f>IF(U84="","0-0-0",CONCATENATE(U84,"-",V84,"-",W84))</f>
        <v>11-14-1</v>
      </c>
      <c r="X85" s="1" t="str">
        <f>IF(X84="","0-0-0",CONCATENATE(X84,"-",Y84,"-",Z84))</f>
        <v>21-24-3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6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267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20-14-6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21-23-5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38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3</v>
      </c>
      <c r="X84" s="1">
        <f t="shared" si="76"/>
        <v>19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281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13-24-4</v>
      </c>
      <c r="U85" s="1" t="str">
        <f>IF(U84="","0-0-0",CONCATENATE(U84,"-",V84,"-",W84))</f>
        <v>10-12-3</v>
      </c>
      <c r="X85" s="1" t="str">
        <f>IF(X84="","0-0-0",CONCATENATE(X84,"-",Y84,"-",Z84))</f>
        <v>19-24-4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39</v>
      </c>
      <c r="J84" s="1">
        <f t="shared" si="75"/>
        <v>27</v>
      </c>
      <c r="K84" s="1">
        <f t="shared" si="75"/>
        <v>9</v>
      </c>
      <c r="L84" s="1">
        <f t="shared" si="75"/>
        <v>14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14</v>
      </c>
      <c r="V84" s="1">
        <f t="shared" si="76"/>
        <v>4</v>
      </c>
      <c r="W84" s="1">
        <f t="shared" si="76"/>
        <v>6</v>
      </c>
      <c r="X84" s="1">
        <f t="shared" si="76"/>
        <v>24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215</v>
      </c>
      <c r="F85" s="1">
        <f>SUM(F2:F83)</f>
        <v>233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22-12-6</v>
      </c>
      <c r="R85" s="1" t="str">
        <f>IF(R84="","0-0-0",CONCATENATE(R84,"-",S84,"-",T84))</f>
        <v>17-15-8</v>
      </c>
      <c r="U85" s="1" t="str">
        <f>IF(U84="","0-0-0",CONCATENATE(U84,"-",V84,"-",W84))</f>
        <v>14-4-6</v>
      </c>
      <c r="X85" s="1" t="str">
        <f>IF(X84="","0-0-0",CONCATENATE(X84,"-",Y84,"-",Z84))</f>
        <v>24-16-8</v>
      </c>
      <c r="AA85" s="1" t="str">
        <f>IF(AA84="","0-0",CONCATENATE(AA84,AB84))</f>
        <v>W2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47</v>
      </c>
      <c r="J84" s="1">
        <f t="shared" si="75"/>
        <v>28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259</v>
      </c>
      <c r="F85" s="1">
        <f>SUM(F2:F83)</f>
        <v>222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16-19-4</v>
      </c>
      <c r="U85" s="1" t="str">
        <f>IF(U84="","0-0-0",CONCATENATE(U84,"-",V84,"-",W84))</f>
        <v>18-4-3</v>
      </c>
      <c r="X85" s="1" t="str">
        <f>IF(X84="","0-0-0",CONCATENATE(X84,"-",Y84,"-",Z84))</f>
        <v>28-16-3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46</v>
      </c>
      <c r="K84" s="1">
        <f t="shared" si="75"/>
        <v>2</v>
      </c>
      <c r="L84" s="1">
        <f t="shared" si="75"/>
        <v>11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8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8-26-5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277</v>
      </c>
      <c r="F85" s="1">
        <f>SUM(F2:F83)</f>
        <v>234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38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5</v>
      </c>
      <c r="R84" s="1">
        <f t="shared" si="76"/>
        <v>13</v>
      </c>
      <c r="S84" s="1">
        <f t="shared" si="76"/>
        <v>23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3</v>
      </c>
      <c r="X84" s="1">
        <f t="shared" si="76"/>
        <v>22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267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25-10-5</v>
      </c>
      <c r="R85" s="1" t="str">
        <f>IF(R84="","0-0-0",CONCATENATE(R84,"-",S84,"-",T84))</f>
        <v>13-23-4</v>
      </c>
      <c r="U85" s="1" t="str">
        <f>IF(U84="","0-0-0",CONCATENATE(U84,"-",V84,"-",W84))</f>
        <v>11-10-3</v>
      </c>
      <c r="X85" s="1" t="str">
        <f>IF(X84="","0-0-0",CONCATENATE(X84,"-",Y84,"-",Z84))</f>
        <v>22-21-5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50</v>
      </c>
      <c r="J84" s="1">
        <f t="shared" si="75"/>
        <v>24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7</v>
      </c>
      <c r="W84" s="1">
        <f t="shared" si="76"/>
        <v>3</v>
      </c>
      <c r="X84" s="1">
        <f t="shared" si="76"/>
        <v>31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272</v>
      </c>
      <c r="F85" s="1">
        <f>SUM(F2:F83)</f>
        <v>213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22-13-3</v>
      </c>
      <c r="U85" s="1" t="str">
        <f>IF(U84="","0-0-0",CONCATENATE(U84,"-",V84,"-",W84))</f>
        <v>15-7-3</v>
      </c>
      <c r="X85" s="1" t="str">
        <f>IF(X84="","0-0-0",CONCATENATE(X84,"-",Y84,"-",Z84))</f>
        <v>31-12-5</v>
      </c>
      <c r="AA85" s="1" t="str">
        <f>IF(AA84="","0-0",CONCATENATE(AA84,AB84))</f>
        <v>L5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35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21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224</v>
      </c>
      <c r="F85" s="1">
        <f>SUM(F2:F83)</f>
        <v>249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16-19-4</v>
      </c>
      <c r="U85" s="1" t="str">
        <f>IF(U84="","0-0-0",CONCATENATE(U84,"-",V84,"-",W84))</f>
        <v>11-13-1</v>
      </c>
      <c r="X85" s="1" t="str">
        <f>IF(X84="","0-0-0",CONCATENATE(X84,"-",Y84,"-",Z84))</f>
        <v>21-25-2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47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12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1</v>
      </c>
      <c r="X84" s="1">
        <f t="shared" si="76"/>
        <v>31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256</v>
      </c>
      <c r="F85" s="1">
        <f>SUM(F2:F83)</f>
        <v>231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25-12-3</v>
      </c>
      <c r="R85" s="1" t="str">
        <f>IF(R84="","0-0-0",CONCATENATE(R84,"-",S84,"-",T84))</f>
        <v>22-16-2</v>
      </c>
      <c r="U85" s="1" t="str">
        <f>IF(U84="","0-0-0",CONCATENATE(U84,"-",V84,"-",W84))</f>
        <v>14-9-1</v>
      </c>
      <c r="X85" s="1" t="str">
        <f>IF(X84="","0-0-0",CONCATENATE(X84,"-",Y84,"-",Z84))</f>
        <v>31-15-2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47</v>
      </c>
      <c r="J84" s="1">
        <f t="shared" si="75"/>
        <v>29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26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248</v>
      </c>
      <c r="F85" s="1">
        <f>SUM(F2:F83)</f>
        <v>213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28-11-2</v>
      </c>
      <c r="R85" s="1" t="str">
        <f>IF(R84="","0-0-0",CONCATENATE(R84,"-",S84,"-",T84))</f>
        <v>19-18-2</v>
      </c>
      <c r="U85" s="1" t="str">
        <f>IF(U84="","0-0-0",CONCATENATE(U84,"-",V84,"-",W84))</f>
        <v>12-11-2</v>
      </c>
      <c r="X85" s="1" t="str">
        <f>IF(X84="","0-0-0",CONCATENATE(X84,"-",Y84,"-",Z84))</f>
        <v>26-19-3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46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196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31-5-4</v>
      </c>
      <c r="R85" s="1" t="str">
        <f>IF(R84="","0-0-0",CONCATENATE(R84,"-",S84,"-",T84))</f>
        <v>15-19-5</v>
      </c>
      <c r="U85" s="1" t="str">
        <f>IF(U84="","0-0-0",CONCATENATE(U84,"-",V84,"-",W84))</f>
        <v>12-9-2</v>
      </c>
      <c r="X85" s="1" t="str">
        <f>IF(X84="","0-0-0",CONCATENATE(X84,"-",Y84,"-",Z84))</f>
        <v>27-15-6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11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225</v>
      </c>
      <c r="F85" s="1">
        <f>SUM(F2:F83)</f>
        <v>237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24-21-4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39</v>
      </c>
      <c r="J84" s="1">
        <f t="shared" si="75"/>
        <v>31</v>
      </c>
      <c r="K84" s="1">
        <f t="shared" si="75"/>
        <v>10</v>
      </c>
      <c r="L84" s="1">
        <f t="shared" si="75"/>
        <v>10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259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22-12-5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26-19-4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43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20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266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19-17-3</v>
      </c>
      <c r="R85" s="1" t="str">
        <f>IF(R84="","0-0-0",CONCATENATE(R84,"-",S84,"-",T84))</f>
        <v>10-26-5</v>
      </c>
      <c r="U85" s="1" t="str">
        <f>IF(U84="","0-0-0",CONCATENATE(U84,"-",V84,"-",W84))</f>
        <v>11-11-2</v>
      </c>
      <c r="X85" s="1" t="str">
        <f>IF(X84="","0-0-0",CONCATENATE(X84,"-",Y84,"-",Z84))</f>
        <v>20-24-4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41</v>
      </c>
      <c r="J84" s="1">
        <f t="shared" si="75"/>
        <v>32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25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235</v>
      </c>
      <c r="F85" s="1">
        <f>SUM(F2:F83)</f>
        <v>213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22-16-2</v>
      </c>
      <c r="U85" s="1" t="str">
        <f>IF(U84="","0-0-0",CONCATENATE(U84,"-",V84,"-",W84))</f>
        <v>14-9-3</v>
      </c>
      <c r="X85" s="1" t="str">
        <f>IF(X84="","0-0-0",CONCATENATE(X84,"-",Y84,"-",Z84))</f>
        <v>25-17-6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16</v>
      </c>
      <c r="S84" s="1">
        <f t="shared" si="76"/>
        <v>17</v>
      </c>
      <c r="T84" s="1">
        <f t="shared" si="76"/>
        <v>7</v>
      </c>
      <c r="U84" s="1">
        <f t="shared" si="76"/>
        <v>10</v>
      </c>
      <c r="V84" s="1">
        <f t="shared" si="76"/>
        <v>8</v>
      </c>
      <c r="W84" s="1">
        <f t="shared" si="76"/>
        <v>4</v>
      </c>
      <c r="X84" s="1">
        <f t="shared" si="76"/>
        <v>21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222</v>
      </c>
      <c r="F85" s="1">
        <f>SUM(F2:F83)</f>
        <v>251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16-17-7</v>
      </c>
      <c r="U85" s="1" t="str">
        <f>IF(U84="","0-0-0",CONCATENATE(U84,"-",V84,"-",W84))</f>
        <v>10-8-4</v>
      </c>
      <c r="X85" s="1" t="str">
        <f>IF(X84="","0-0-0",CONCATENATE(X84,"-",Y84,"-",Z84))</f>
        <v>21-20-5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19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23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247</v>
      </c>
      <c r="F85" s="1">
        <f>SUM(F2:F83)</f>
        <v>252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19-17-4</v>
      </c>
      <c r="U85" s="1" t="str">
        <f>IF(U84="","0-0-0",CONCATENATE(U84,"-",V84,"-",W84))</f>
        <v>12-13-1</v>
      </c>
      <c r="X85" s="1" t="str">
        <f>IF(X84="","0-0-0",CONCATENATE(X84,"-",Y84,"-",Z84))</f>
        <v>23-22-3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10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25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225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26-11-2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25-18-5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37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19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9</v>
      </c>
      <c r="U84" s="1">
        <f t="shared" si="76"/>
        <v>10</v>
      </c>
      <c r="V84" s="1">
        <f t="shared" si="76"/>
        <v>13</v>
      </c>
      <c r="W84" s="1">
        <f t="shared" si="76"/>
        <v>2</v>
      </c>
      <c r="X84" s="1">
        <f t="shared" si="76"/>
        <v>20</v>
      </c>
      <c r="Y84" s="1">
        <f t="shared" si="76"/>
        <v>22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234</v>
      </c>
      <c r="F85" s="1">
        <f>SUM(F2:F83)</f>
        <v>278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20-19-1</v>
      </c>
      <c r="R85" s="1" t="str">
        <f>IF(R84="","0-0-0",CONCATENATE(R84,"-",S84,"-",T84))</f>
        <v>13-18-9</v>
      </c>
      <c r="U85" s="1" t="str">
        <f>IF(U84="","0-0-0",CONCATENATE(U84,"-",V84,"-",W84))</f>
        <v>10-13-2</v>
      </c>
      <c r="X85" s="1" t="str">
        <f>IF(X84="","0-0-0",CONCATENATE(X84,"-",Y84,"-",Z84))</f>
        <v>20-22-6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291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20-15-5</v>
      </c>
      <c r="R85" s="1" t="str">
        <f>IF(R84="","0-0-0",CONCATENATE(R84,"-",S84,"-",T84))</f>
        <v>13-21-7</v>
      </c>
      <c r="U85" s="1" t="str">
        <f>IF(U84="","0-0-0",CONCATENATE(U84,"-",V84,"-",W84))</f>
        <v>8-13-4</v>
      </c>
      <c r="X85" s="1" t="str">
        <f>IF(X84="","0-0-0",CONCATENATE(X84,"-",Y84,"-",Z84))</f>
        <v>18-21-10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49</v>
      </c>
      <c r="K84" s="1">
        <f t="shared" si="75"/>
        <v>6</v>
      </c>
      <c r="L84" s="1">
        <f t="shared" si="75"/>
        <v>11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9</v>
      </c>
      <c r="U84" s="1">
        <f t="shared" si="76"/>
        <v>4</v>
      </c>
      <c r="V84" s="1">
        <f t="shared" si="76"/>
        <v>17</v>
      </c>
      <c r="W84" s="1">
        <f t="shared" si="76"/>
        <v>3</v>
      </c>
      <c r="X84" s="1">
        <f t="shared" si="76"/>
        <v>8</v>
      </c>
      <c r="Y84" s="1">
        <f t="shared" si="76"/>
        <v>32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310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8-23-9</v>
      </c>
      <c r="U85" s="1" t="str">
        <f>IF(U84="","0-0-0",CONCATENATE(U84,"-",V84,"-",W84))</f>
        <v>4-17-3</v>
      </c>
      <c r="X85" s="1" t="str">
        <f>IF(X84="","0-0-0",CONCATENATE(X84,"-",Y84,"-",Z84))</f>
        <v>8-32-8</v>
      </c>
      <c r="AA85" s="1" t="str">
        <f>IF(AA84="","0-0",CONCATENATE(AA84,AB84))</f>
        <v>L9</v>
      </c>
      <c r="AD85" s="1" t="str">
        <f>IF(AD84="","0-0-0",CONCATENATE(AD84,"-",AE84,"-",AF84))</f>
        <v>1-7-2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40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242</v>
      </c>
      <c r="F85" s="1">
        <f>SUM(F2:F83)</f>
        <v>259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18-17-5</v>
      </c>
      <c r="R85" s="1" t="str">
        <f>IF(R84="","0-0-0",CONCATENATE(R84,"-",S84,"-",T84))</f>
        <v>17-23-1</v>
      </c>
      <c r="U85" s="1" t="str">
        <f>IF(U84="","0-0-0",CONCATENATE(U84,"-",V84,"-",W84))</f>
        <v>12-11-2</v>
      </c>
      <c r="X85" s="1" t="str">
        <f>IF(X84="","0-0-0",CONCATENATE(X84,"-",Y84,"-",Z84))</f>
        <v>20-25-4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248</v>
      </c>
      <c r="F85" s="1">
        <f>SUM(F2:F83)</f>
        <v>232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20-16-5</v>
      </c>
      <c r="U85" s="1" t="str">
        <f>IF(U84="","0-0-0",CONCATENATE(U84,"-",V84,"-",W84))</f>
        <v>13-10-2</v>
      </c>
      <c r="X85" s="1" t="str">
        <f>IF(X84="","0-0-0",CONCATENATE(X84,"-",Y84,"-",Z84))</f>
        <v>28-16-5</v>
      </c>
      <c r="AA85" s="1" t="str">
        <f>IF(AA84="","0-0",CONCATENATE(AA84,AB84))</f>
        <v>L3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3</v>
      </c>
      <c r="X84" s="1">
        <f t="shared" si="76"/>
        <v>26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42</v>
      </c>
      <c r="E85" s="1">
        <f>SUM(E2:E83)</f>
        <v>289</v>
      </c>
      <c r="F85" s="1">
        <f>SUM(F2:F83)</f>
        <v>214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21-15-4</v>
      </c>
      <c r="U85" s="1" t="str">
        <f>IF(U84="","0-0-0",CONCATENATE(U84,"-",V84,"-",W84))</f>
        <v>10-12-3</v>
      </c>
      <c r="X85" s="1" t="str">
        <f>IF(X84="","0-0-0",CONCATENATE(X84,"-",Y84,"-",Z84))</f>
        <v>26-14-8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50</v>
      </c>
      <c r="J84" s="1">
        <f t="shared" si="75"/>
        <v>26</v>
      </c>
      <c r="K84" s="1">
        <f t="shared" si="75"/>
        <v>10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13</v>
      </c>
      <c r="Q84" s="1">
        <f t="shared" si="76"/>
        <v>1</v>
      </c>
      <c r="R84" s="1">
        <f t="shared" si="76"/>
        <v>24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8</v>
      </c>
      <c r="W84" s="1">
        <f t="shared" si="76"/>
        <v>1</v>
      </c>
      <c r="X84" s="1">
        <f t="shared" si="76"/>
        <v>31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260</v>
      </c>
      <c r="F85" s="1">
        <f>SUM(F2:F83)</f>
        <v>228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26-13-1</v>
      </c>
      <c r="R85" s="1" t="str">
        <f>IF(R84="","0-0-0",CONCATENATE(R84,"-",S84,"-",T84))</f>
        <v>24-13-3</v>
      </c>
      <c r="U85" s="1" t="str">
        <f>IF(U84="","0-0-0",CONCATENATE(U84,"-",V84,"-",W84))</f>
        <v>15-8-1</v>
      </c>
      <c r="X85" s="1" t="str">
        <f>IF(X84="","0-0-0",CONCATENATE(X84,"-",Y84,"-",Z84))</f>
        <v>31-16-1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30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19</v>
      </c>
      <c r="S84" s="1">
        <f t="shared" si="76"/>
        <v>15</v>
      </c>
      <c r="T84" s="1">
        <f t="shared" si="76"/>
        <v>5</v>
      </c>
      <c r="U84" s="1">
        <f t="shared" si="76"/>
        <v>12</v>
      </c>
      <c r="V84" s="1">
        <f t="shared" si="76"/>
        <v>8</v>
      </c>
      <c r="W84" s="1">
        <f t="shared" si="76"/>
        <v>4</v>
      </c>
      <c r="X84" s="1">
        <f t="shared" si="76"/>
        <v>23</v>
      </c>
      <c r="Y84" s="1">
        <f t="shared" si="76"/>
        <v>16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19-15-5</v>
      </c>
      <c r="U85" s="1" t="str">
        <f>IF(U84="","0-0-0",CONCATENATE(U84,"-",V84,"-",W84))</f>
        <v>12-8-4</v>
      </c>
      <c r="X85" s="1" t="str">
        <f>IF(X84="","0-0-0",CONCATENATE(X84,"-",Y84,"-",Z84))</f>
        <v>23-16-9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29</v>
      </c>
      <c r="K84" s="1">
        <f t="shared" si="75"/>
        <v>9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18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248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16-15-8</v>
      </c>
      <c r="R85" s="1" t="str">
        <f>IF(R84="","0-0-0",CONCATENATE(R84,"-",S84,"-",T84))</f>
        <v>21-14-6</v>
      </c>
      <c r="U85" s="1" t="str">
        <f>IF(U84="","0-0-0",CONCATENATE(U84,"-",V84,"-",W84))</f>
        <v>12-10-2</v>
      </c>
      <c r="X85" s="1" t="str">
        <f>IF(X84="","0-0-0",CONCATENATE(X84,"-",Y84,"-",Z84))</f>
        <v>23-18-7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49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18</v>
      </c>
      <c r="V84" s="1">
        <f t="shared" si="76"/>
        <v>5</v>
      </c>
      <c r="W84" s="1">
        <f t="shared" si="76"/>
        <v>1</v>
      </c>
      <c r="X84" s="1">
        <f t="shared" si="76"/>
        <v>33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267</v>
      </c>
      <c r="F85" s="1">
        <f>SUM(F2:F83)</f>
        <v>213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20-13-6</v>
      </c>
      <c r="U85" s="1" t="str">
        <f>IF(U84="","0-0-0",CONCATENATE(U84,"-",V84,"-",W84))</f>
        <v>18-5-1</v>
      </c>
      <c r="X85" s="1" t="str">
        <f>IF(X84="","0-0-0",CONCATENATE(X84,"-",Y84,"-",Z84))</f>
        <v>33-10-5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50</v>
      </c>
      <c r="J84" s="1">
        <f t="shared" si="75"/>
        <v>21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24</v>
      </c>
      <c r="S84" s="1">
        <f t="shared" si="76"/>
        <v>12</v>
      </c>
      <c r="T84" s="1">
        <f t="shared" si="76"/>
        <v>3</v>
      </c>
      <c r="U84" s="1">
        <f t="shared" si="76"/>
        <v>16</v>
      </c>
      <c r="V84" s="1">
        <f t="shared" si="76"/>
        <v>8</v>
      </c>
      <c r="W84" s="1">
        <f t="shared" si="76"/>
        <v>0</v>
      </c>
      <c r="X84" s="1">
        <f t="shared" si="76"/>
        <v>31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283</v>
      </c>
      <c r="F85" s="1">
        <f>SUM(F2:F83)</f>
        <v>226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24-12-3</v>
      </c>
      <c r="U85" s="1" t="str">
        <f>IF(U84="","0-0-0",CONCATENATE(U84,"-",V84,"-",W84))</f>
        <v>16-8-0</v>
      </c>
      <c r="X85" s="1" t="str">
        <f>IF(X84="","0-0-0",CONCATENATE(X84,"-",Y84,"-",Z84))</f>
        <v>31-13-4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55</v>
      </c>
      <c r="J84" s="1">
        <f t="shared" si="72"/>
        <v>22</v>
      </c>
      <c r="K84" s="1">
        <f t="shared" si="72"/>
        <v>12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32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275</v>
      </c>
      <c r="F85" s="1">
        <f>SUM(F2:F83)</f>
        <v>190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32-14-3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2025-04-14T10:49:11Z</dcterms:modified>
</cp:coreProperties>
</file>