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255B7A6-B802-4141-A9BA-C9E1C062E2E0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" sheetId="4" r:id="rId107"/>
    <sheet name="Anaheim_Ducks" sheetId="5" r:id="rId108"/>
    <sheet name="Boston_Bruins" sheetId="7" r:id="rId109"/>
    <sheet name="Buffalo_Sabres" sheetId="8" r:id="rId110"/>
    <sheet name="Calgary_Flames" sheetId="9" r:id="rId111"/>
    <sheet name="Carolina_Hurricanes" sheetId="10" r:id="rId112"/>
    <sheet name="Chicago_Blackhawks" sheetId="11" r:id="rId113"/>
    <sheet name="Colorado_Avalanche" sheetId="12" r:id="rId114"/>
    <sheet name="Columbus_Blue_Jackets" sheetId="13" r:id="rId115"/>
    <sheet name="Dallas_Stars" sheetId="14" r:id="rId116"/>
    <sheet name="Detroit_Red_Wings" sheetId="15" r:id="rId117"/>
    <sheet name="Edmonton_Oilers" sheetId="16" r:id="rId118"/>
    <sheet name="Florida_Panthers" sheetId="17" r:id="rId119"/>
    <sheet name="Los_Angeles_Kings" sheetId="18" r:id="rId120"/>
    <sheet name="Minnesota_Wild" sheetId="19" r:id="rId121"/>
    <sheet name="Montreal_Canadiens" sheetId="20" r:id="rId122"/>
    <sheet name="Nashville_Predators" sheetId="21" r:id="rId123"/>
    <sheet name="New_Jersey_Devils" sheetId="22" r:id="rId124"/>
    <sheet name="New_York_Islanders" sheetId="23" r:id="rId125"/>
    <sheet name="New_York_Rangers" sheetId="24" r:id="rId126"/>
    <sheet name="Ottawa_Senators" sheetId="25" r:id="rId127"/>
    <sheet name="Philadelphia_Flyers" sheetId="26" r:id="rId128"/>
    <sheet name="Pittsburgh_Penguins" sheetId="27" r:id="rId129"/>
    <sheet name="San_Jose_Sharks" sheetId="28" r:id="rId130"/>
    <sheet name="Seattle_Kraken" sheetId="29" r:id="rId131"/>
    <sheet name="St_Louis_Blues" sheetId="30" r:id="rId132"/>
    <sheet name="Tampa_Bay_Lightning" sheetId="31" r:id="rId133"/>
    <sheet name="Toronto_Maple_Leafs" sheetId="32" r:id="rId134"/>
    <sheet name="Utah_Mammoth" sheetId="6" r:id="rId135"/>
    <sheet name="Vancouver_Canucks" sheetId="33" r:id="rId136"/>
    <sheet name="Vegas_Golden_Knights" sheetId="34" r:id="rId137"/>
    <sheet name="Washington_Capitals" sheetId="35" r:id="rId138"/>
    <sheet name="Winnipeg_Jets" sheetId="36" r:id="rId13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51" i="7" l="1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<sst xmlns="http://schemas.openxmlformats.org/spreadsheetml/2006/main" count="44450" uniqueCount="1020">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</sst>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1" sqref="B11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50</v>
      </c>
      <c r="C8" s="52">
        <v>28</v>
      </c>
      <c r="D8" s="52">
        <v>20</v>
      </c>
      <c r="E8" s="53">
        <v>2</v>
      </c>
      <c r="F8" s="30">
        <v>58</v>
      </c>
      <c r="G8" s="31">
        <v>19</v>
      </c>
      <c r="H8" s="53">
        <v>26</v>
      </c>
      <c r="I8" s="53">
        <v>2</v>
      </c>
      <c r="J8" s="30">
        <v>1</v>
      </c>
      <c r="K8" s="29" t="s">
        <v>924</v>
      </c>
      <c r="L8" s="52" t="s">
        <v>836</v>
      </c>
      <c r="M8" s="52" t="s">
        <v>369</v>
      </c>
      <c r="N8" s="52" t="s">
        <v>904</v>
      </c>
      <c r="O8" s="31">
        <v>166</v>
      </c>
      <c r="P8" s="53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53">
        <v>9</v>
      </c>
      <c r="F9" s="30">
        <v>57</v>
      </c>
      <c r="G9" s="31">
        <v>17</v>
      </c>
      <c r="H9" s="53">
        <v>24</v>
      </c>
      <c r="I9" s="53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52">
        <v>51</v>
      </c>
      <c r="C19" s="52">
        <v>24</v>
      </c>
      <c r="D19" s="52">
        <v>21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738</v>
      </c>
      <c r="M19" s="52" t="s">
        <v>381</v>
      </c>
      <c r="N19" s="52" t="s">
        <v>969</v>
      </c>
      <c r="O19" s="31">
        <v>162</v>
      </c>
      <c r="P19" s="53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50</v>
      </c>
      <c r="C8" s="52">
        <v>28</v>
      </c>
      <c r="D8" s="52">
        <v>20</v>
      </c>
      <c r="E8" s="53">
        <v>2</v>
      </c>
      <c r="F8" s="30">
        <v>58</v>
      </c>
      <c r="G8" s="31">
        <v>19</v>
      </c>
      <c r="H8" s="53">
        <v>26</v>
      </c>
      <c r="I8" s="53">
        <v>2</v>
      </c>
      <c r="J8" s="30">
        <v>1</v>
      </c>
      <c r="K8" s="29" t="s">
        <v>924</v>
      </c>
      <c r="L8" s="52" t="s">
        <v>836</v>
      </c>
      <c r="M8" s="52" t="s">
        <v>369</v>
      </c>
      <c r="N8" s="52" t="s">
        <v>904</v>
      </c>
      <c r="O8" s="31">
        <v>166</v>
      </c>
      <c r="P8" s="53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53">
        <v>9</v>
      </c>
      <c r="F9" s="30">
        <v>57</v>
      </c>
      <c r="G9" s="31">
        <v>17</v>
      </c>
      <c r="H9" s="53">
        <v>24</v>
      </c>
      <c r="I9" s="53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52">
        <v>51</v>
      </c>
      <c r="C19" s="52">
        <v>24</v>
      </c>
      <c r="D19" s="52">
        <v>21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738</v>
      </c>
      <c r="M19" s="52" t="s">
        <v>381</v>
      </c>
      <c r="N19" s="52" t="s">
        <v>969</v>
      </c>
      <c r="O19" s="31">
        <v>162</v>
      </c>
      <c r="P19" s="53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50</v>
      </c>
      <c r="C4" s="40">
        <f>Boston_Bruins!$I$84</f>
        <v>28</v>
      </c>
      <c r="D4" s="40">
        <f>Boston_Bruins!$J$84</f>
        <v>20</v>
      </c>
      <c r="E4" s="38">
        <f>Boston_Bruins!$L$84</f>
        <v>2</v>
      </c>
      <c r="F4" s="33">
        <f t="shared" ref="F4:F11" si="0">(C4*2)+E4</f>
        <v>58</v>
      </c>
      <c r="G4" s="39">
        <f>C4-(Boston_Bruins!$K$84+I4)</f>
        <v>19</v>
      </c>
      <c r="H4" s="38">
        <f t="shared" ref="H4:H11" si="1">C4-I4</f>
        <v>26</v>
      </c>
      <c r="I4" s="38">
        <f>Boston_Bruins!$M$84</f>
        <v>2</v>
      </c>
      <c r="J4" s="33">
        <f>Boston_Bruins!$N$84</f>
        <v>1</v>
      </c>
      <c r="K4" s="37" t="str">
        <f>Boston_Bruins!$O$85</f>
        <v>17-8-1</v>
      </c>
      <c r="L4" s="40" t="str">
        <f>Boston_Bruins!$R$85</f>
        <v>11-12-1</v>
      </c>
      <c r="M4" s="40" t="str">
        <f>Boston_Bruins!$U$85</f>
        <v>8-8-0</v>
      </c>
      <c r="N4" s="40" t="str">
        <f>Boston_Bruins!$X$85</f>
        <v>16-10-0</v>
      </c>
      <c r="O4" s="39">
        <f>Boston_Bruins!$E$85</f>
        <v>166</v>
      </c>
      <c r="P4" s="38">
        <f>Boston_Bruins!$F$85</f>
        <v>156</v>
      </c>
      <c r="Q4" s="33">
        <f t="shared" ref="Q4:Q11" si="2">O4-P4</f>
        <v>10</v>
      </c>
      <c r="R4" s="37" t="str">
        <f>Boston_Bruins!$AA$85</f>
        <v>L1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49</v>
      </c>
      <c r="C5" s="1">
        <f>Buffalo_Sabres!$I$84</f>
        <v>27</v>
      </c>
      <c r="D5" s="1">
        <f>Buffalo_Sabres!$J$84</f>
        <v>17</v>
      </c>
      <c r="E5" s="20">
        <f>Buffalo_Sabres!$L$84</f>
        <v>5</v>
      </c>
      <c r="F5" s="30">
        <f t="shared" si="0"/>
        <v>59</v>
      </c>
      <c r="G5" s="31">
        <f>C5-(Buffalo_Sabres!$K$84+I5)</f>
        <v>18</v>
      </c>
      <c r="H5" s="20">
        <f t="shared" si="1"/>
        <v>24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11-11-2</v>
      </c>
      <c r="M5" s="1" t="str">
        <f>Buffalo_Sabres!$U$85</f>
        <v>8-3-2</v>
      </c>
      <c r="N5" s="1" t="str">
        <f>Buffalo_Sabres!$X$85</f>
        <v>15-10-3</v>
      </c>
      <c r="O5" s="31">
        <f>Buffalo_Sabres!$E$85</f>
        <v>163</v>
      </c>
      <c r="P5" s="20">
        <f>Buffalo_Sabres!$F$85</f>
        <v>153</v>
      </c>
      <c r="Q5" s="30">
        <f t="shared" si="2"/>
        <v>10</v>
      </c>
      <c r="R5" s="29" t="str">
        <f>Buffalo_Sabres!$AA$85</f>
        <v>W1</v>
      </c>
      <c r="S5" s="28" t="str">
        <f>Buffalo_Sabres!$AD$85</f>
        <v>6-3-1</v>
      </c>
    </row>
    <row r="6" spans="1:20" x14ac:dyDescent="0.25">
      <c r="A6" s="32" t="s">
        <v>21</v>
      </c>
      <c r="B6" s="1">
        <f>Detroit_Red_Wings!$D$86</f>
        <v>51</v>
      </c>
      <c r="C6" s="1">
        <f>Detroit_Red_Wings!$I$84</f>
        <v>31</v>
      </c>
      <c r="D6" s="1">
        <f>Detroit_Red_Wings!$J$84</f>
        <v>16</v>
      </c>
      <c r="E6" s="20">
        <f>Detroit_Red_Wings!$L$84</f>
        <v>4</v>
      </c>
      <c r="F6" s="30">
        <f t="shared" si="0"/>
        <v>66</v>
      </c>
      <c r="G6" s="31">
        <f>C6-(Detroit_Red_Wings!$K$84+I6)</f>
        <v>19</v>
      </c>
      <c r="H6" s="20">
        <f t="shared" si="1"/>
        <v>29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13-8-3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159</v>
      </c>
      <c r="P6" s="20">
        <f>Detroit_Red_Wings!$F$85</f>
        <v>154</v>
      </c>
      <c r="Q6" s="30">
        <f t="shared" si="2"/>
        <v>5</v>
      </c>
      <c r="R6" s="29" t="str">
        <f>Detroit_Red_Wings!$AA$85</f>
        <v>W3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48</v>
      </c>
      <c r="C7" s="1">
        <f>Florida_Panthers!$I$84</f>
        <v>25</v>
      </c>
      <c r="D7" s="1">
        <f>Florida_Panthers!$J$84</f>
        <v>20</v>
      </c>
      <c r="E7" s="20">
        <f>Florida_Panthers!$L$84</f>
        <v>3</v>
      </c>
      <c r="F7" s="30">
        <f t="shared" si="0"/>
        <v>53</v>
      </c>
      <c r="G7" s="31">
        <f>C7-(Florida_Panthers!$K$84+I7)</f>
        <v>20</v>
      </c>
      <c r="H7" s="20">
        <f t="shared" si="1"/>
        <v>23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11-10-0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146</v>
      </c>
      <c r="P7" s="20">
        <f>Florida_Panthers!$F$85</f>
        <v>160</v>
      </c>
      <c r="Q7" s="30">
        <f t="shared" si="2"/>
        <v>-14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50</v>
      </c>
      <c r="C8" s="1">
        <f>Montreal_Canadiens!$I$84</f>
        <v>28</v>
      </c>
      <c r="D8" s="1">
        <f>Montreal_Canadiens!$J$84</f>
        <v>15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14-10-1</v>
      </c>
      <c r="L8" s="1" t="str">
        <f>Montreal_Canadiens!$R$85</f>
        <v>14-5-6</v>
      </c>
      <c r="M8" s="1" t="str">
        <f>Montreal_Canadiens!$U$85</f>
        <v>9-6-1</v>
      </c>
      <c r="N8" s="1" t="str">
        <f>Montreal_Canadiens!$X$85</f>
        <v>12-9-7</v>
      </c>
      <c r="O8" s="31">
        <f>Montreal_Canadiens!$E$85</f>
        <v>172</v>
      </c>
      <c r="P8" s="20">
        <f>Montreal_Canadiens!$F$85</f>
        <v>167</v>
      </c>
      <c r="Q8" s="30">
        <f t="shared" si="2"/>
        <v>5</v>
      </c>
      <c r="R8" s="29" t="str">
        <f>Montreal_Canadiens!$AA$85</f>
        <v>W2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49</v>
      </c>
      <c r="C9" s="1">
        <f>Ottawa_Senators!$I$84</f>
        <v>23</v>
      </c>
      <c r="D9" s="1">
        <f>Ottawa_Senators!$J$84</f>
        <v>19</v>
      </c>
      <c r="E9" s="20">
        <f>Ottawa_Senators!$L$84</f>
        <v>7</v>
      </c>
      <c r="F9" s="30">
        <f t="shared" si="0"/>
        <v>53</v>
      </c>
      <c r="G9" s="31">
        <f>C9-(Ottawa_Senators!$K$84+I9)</f>
        <v>15</v>
      </c>
      <c r="H9" s="20">
        <f t="shared" si="1"/>
        <v>20</v>
      </c>
      <c r="I9" s="20">
        <f>Ottawa_Senators!$M$84</f>
        <v>3</v>
      </c>
      <c r="J9" s="30">
        <f>Ottawa_Senators!$N$84</f>
        <v>0</v>
      </c>
      <c r="K9" s="29" t="str">
        <f>Ottawa_Senators!$O$85</f>
        <v>11-9-4</v>
      </c>
      <c r="L9" s="1" t="str">
        <f>Ottawa_Senators!$R$85</f>
        <v>12-10-3</v>
      </c>
      <c r="M9" s="1" t="str">
        <f>Ottawa_Senators!$U$85</f>
        <v>5-5-5</v>
      </c>
      <c r="N9" s="1" t="str">
        <f>Ottawa_Senators!$X$85</f>
        <v>13-9-5</v>
      </c>
      <c r="O9" s="31">
        <f>Ottawa_Senators!$E$85</f>
        <v>163</v>
      </c>
      <c r="P9" s="20">
        <f>Ottawa_Senators!$F$85</f>
        <v>164</v>
      </c>
      <c r="Q9" s="30">
        <f t="shared" si="2"/>
        <v>-1</v>
      </c>
      <c r="R9" s="29" t="str">
        <f>Ottawa_Senators!$AA$85</f>
        <v>W1</v>
      </c>
      <c r="S9" s="28" t="str">
        <f>Ottawa_Senators!$AD$85</f>
        <v>4-4-2</v>
      </c>
    </row>
    <row r="10" spans="1:20" x14ac:dyDescent="0.25">
      <c r="A10" s="32" t="s">
        <v>5</v>
      </c>
      <c r="B10" s="1">
        <f>Tampa_Bay_Lightning!$D$86</f>
        <v>48</v>
      </c>
      <c r="C10" s="1">
        <f>Tampa_Bay_Lightning!$I$84</f>
        <v>31</v>
      </c>
      <c r="D10" s="1">
        <f>Tampa_Bay_Lightning!$J$84</f>
        <v>13</v>
      </c>
      <c r="E10" s="20">
        <f>Tampa_Bay_Lightning!$L$84</f>
        <v>4</v>
      </c>
      <c r="F10" s="30">
        <f t="shared" si="0"/>
        <v>66</v>
      </c>
      <c r="G10" s="31">
        <f>C10-(Tampa_Bay_Lightning!$K$84+I10)</f>
        <v>23</v>
      </c>
      <c r="H10" s="20">
        <f t="shared" si="1"/>
        <v>29</v>
      </c>
      <c r="I10" s="20">
        <f>Tampa_Bay_Lightning!$M$84</f>
        <v>2</v>
      </c>
      <c r="J10" s="30">
        <f>Tampa_Bay_Lightning!$N$84</f>
        <v>2</v>
      </c>
      <c r="K10" s="29" t="str">
        <f>Tampa_Bay_Lightning!$O$85</f>
        <v>13-9-0</v>
      </c>
      <c r="L10" s="1" t="str">
        <f>Tampa_Bay_Lightning!$R$85</f>
        <v>18-4-4</v>
      </c>
      <c r="M10" s="1" t="str">
        <f>Tampa_Bay_Lightning!$U$85</f>
        <v>6-3-1</v>
      </c>
      <c r="N10" s="1" t="str">
        <f>Tampa_Bay_Lightning!$X$85</f>
        <v>16-9-3</v>
      </c>
      <c r="O10" s="31">
        <f>Tampa_Bay_Lightning!$E$85</f>
        <v>170</v>
      </c>
      <c r="P10" s="20">
        <f>Tampa_Bay_Lightning!$F$85</f>
        <v>121</v>
      </c>
      <c r="Q10" s="30">
        <f t="shared" si="2"/>
        <v>49</v>
      </c>
      <c r="R10" s="29" t="str">
        <f>Tampa_Bay_Lightning!$AA$85</f>
        <v>W2</v>
      </c>
      <c r="S10" s="28" t="str">
        <f>Tampa_Bay_Lightning!$AD$85</f>
        <v>9-0-1</v>
      </c>
    </row>
    <row r="11" spans="1:20" ht="15.75" thickBot="1" x14ac:dyDescent="0.3">
      <c r="A11" s="32" t="s">
        <v>4</v>
      </c>
      <c r="B11" s="1">
        <f>Toronto_Maple_Leafs!$D$86</f>
        <v>50</v>
      </c>
      <c r="C11" s="1">
        <f>Toronto_Maple_Leafs!$I$84</f>
        <v>24</v>
      </c>
      <c r="D11" s="1">
        <f>Toronto_Maple_Leafs!$J$84</f>
        <v>17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16-6-6</v>
      </c>
      <c r="L11" s="1" t="str">
        <f>Toronto_Maple_Leafs!$R$85</f>
        <v>8-11-3</v>
      </c>
      <c r="M11" s="1" t="str">
        <f>Toronto_Maple_Leafs!$U$85</f>
        <v>6-6-3</v>
      </c>
      <c r="N11" s="1" t="str">
        <f>Toronto_Maple_Leafs!$X$85</f>
        <v>15-11-5</v>
      </c>
      <c r="O11" s="31">
        <f>Toronto_Maple_Leafs!$E$85</f>
        <v>166</v>
      </c>
      <c r="P11" s="20">
        <f>Toronto_Maple_Leafs!$F$85</f>
        <v>166</v>
      </c>
      <c r="Q11" s="30">
        <f t="shared" si="2"/>
        <v>0</v>
      </c>
      <c r="R11" s="29" t="str">
        <f>Toronto_Maple_Leafs!$AA$85</f>
        <v>L2</v>
      </c>
      <c r="S11" s="28" t="str">
        <f>Toronto_Maple_Leafs!$AD$85</f>
        <v>5-2-3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50</v>
      </c>
      <c r="C14" s="1">
        <f>Carolina_Hurricanes!$I$84</f>
        <v>31</v>
      </c>
      <c r="D14" s="1">
        <f>Carolina_Hurricanes!$J$84</f>
        <v>15</v>
      </c>
      <c r="E14" s="20">
        <f>Carolina_Hurricanes!$L$84</f>
        <v>4</v>
      </c>
      <c r="F14" s="33">
        <f t="shared" ref="F14:F21" si="3">(C14*2)+E14</f>
        <v>66</v>
      </c>
      <c r="G14" s="20">
        <f>C14-(Carolina_Hurricanes!$K$84+I14)</f>
        <v>18</v>
      </c>
      <c r="H14" s="20">
        <f t="shared" ref="H14:H21" si="4">C14-I14</f>
        <v>27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18-8-1</v>
      </c>
      <c r="L14" s="1" t="str">
        <f>Carolina_Hurricanes!$R$85</f>
        <v>13-7-3</v>
      </c>
      <c r="M14" s="1" t="str">
        <f>Carolina_Hurricanes!$U$85</f>
        <v>11-3-0</v>
      </c>
      <c r="N14" s="1" t="str">
        <f>Carolina_Hurricanes!$X$85</f>
        <v>17-9-2</v>
      </c>
      <c r="O14" s="31">
        <f>Carolina_Hurricanes!$E$85</f>
        <v>173</v>
      </c>
      <c r="P14" s="20">
        <f>Carolina_Hurricanes!$F$85</f>
        <v>145</v>
      </c>
      <c r="Q14" s="30">
        <f t="shared" ref="Q14:Q21" si="5">O14-P14</f>
        <v>28</v>
      </c>
      <c r="R14" s="29" t="str">
        <f>Carolina_Hurricanes!$AA$85</f>
        <v>W3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49</v>
      </c>
      <c r="C15" s="1">
        <f>Columbus_Blue_Jackets!$I$84</f>
        <v>22</v>
      </c>
      <c r="D15" s="1">
        <f>Columbus_Blue_Jackets!$J$84</f>
        <v>20</v>
      </c>
      <c r="E15" s="20">
        <f>Columbus_Blue_Jackets!$L$84</f>
        <v>7</v>
      </c>
      <c r="F15" s="30">
        <f t="shared" si="3"/>
        <v>51</v>
      </c>
      <c r="G15" s="20">
        <f>C15-(Columbus_Blue_Jackets!$K$84+I15)</f>
        <v>8</v>
      </c>
      <c r="H15" s="20">
        <f t="shared" si="4"/>
        <v>17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11-8-4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12-9-6</v>
      </c>
      <c r="O15" s="31">
        <f>Columbus_Blue_Jackets!$E$85</f>
        <v>149</v>
      </c>
      <c r="P15" s="20">
        <f>Columbus_Blue_Jackets!$F$85</f>
        <v>164</v>
      </c>
      <c r="Q15" s="30">
        <f t="shared" si="5"/>
        <v>-15</v>
      </c>
      <c r="R15" s="29" t="str">
        <f>Columbus_Blue_Jackets!$AA$85</f>
        <v>L1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50</v>
      </c>
      <c r="C16" s="1">
        <f>New_Jersey_Devils!$I$84</f>
        <v>26</v>
      </c>
      <c r="D16" s="1">
        <f>New_Jersey_Devils!$J$84</f>
        <v>22</v>
      </c>
      <c r="E16" s="20">
        <f>New_Jersey_Devils!$L$84</f>
        <v>2</v>
      </c>
      <c r="F16" s="30">
        <f t="shared" si="3"/>
        <v>54</v>
      </c>
      <c r="G16" s="20">
        <f>C16-(New_Jersey_Devils!$K$84+I16)</f>
        <v>14</v>
      </c>
      <c r="H16" s="20">
        <f t="shared" si="4"/>
        <v>23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14-13-0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131</v>
      </c>
      <c r="P16" s="20">
        <f>New_Jersey_Devils!$F$85</f>
        <v>151</v>
      </c>
      <c r="Q16" s="30">
        <f t="shared" si="5"/>
        <v>-20</v>
      </c>
      <c r="R16" s="29" t="str">
        <f>New_Jersey_Devils!$AA$85</f>
        <v>W2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50</v>
      </c>
      <c r="C17" s="1">
        <f>New_York_Islanders!$I$84</f>
        <v>27</v>
      </c>
      <c r="D17" s="1">
        <f>New_York_Islanders!$J$84</f>
        <v>18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13-10-3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146</v>
      </c>
      <c r="P17" s="20">
        <f>New_York_Islanders!$F$85</f>
        <v>141</v>
      </c>
      <c r="Q17" s="30">
        <f t="shared" si="5"/>
        <v>5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51</v>
      </c>
      <c r="C18" s="1">
        <f>New_York_Rangers!$I$84</f>
        <v>21</v>
      </c>
      <c r="D18" s="1">
        <f>New_York_Rangers!$J$84</f>
        <v>24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15-11-2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138</v>
      </c>
      <c r="P18" s="20">
        <f>New_York_Rangers!$F$85</f>
        <v>159</v>
      </c>
      <c r="Q18" s="30">
        <f t="shared" si="5"/>
        <v>-21</v>
      </c>
      <c r="R18" s="29" t="str">
        <f>New_York_Rangers!$AA$85</f>
        <v>L2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49</v>
      </c>
      <c r="C19" s="1">
        <f>Philadelphia_Flyers!$I$84</f>
        <v>23</v>
      </c>
      <c r="D19" s="1">
        <f>Philadelphia_Flyers!$J$84</f>
        <v>17</v>
      </c>
      <c r="E19" s="20">
        <f>Philadelphia_Flyers!$L$84</f>
        <v>9</v>
      </c>
      <c r="F19" s="30">
        <f t="shared" si="3"/>
        <v>55</v>
      </c>
      <c r="G19" s="20">
        <f>C19-(Philadelphia_Flyers!$K$84+I19)</f>
        <v>11</v>
      </c>
      <c r="H19" s="20">
        <f t="shared" si="4"/>
        <v>18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11-9-4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147</v>
      </c>
      <c r="P19" s="20">
        <f>Philadelphia_Flyers!$F$85</f>
        <v>155</v>
      </c>
      <c r="Q19" s="30">
        <f t="shared" si="5"/>
        <v>-8</v>
      </c>
      <c r="R19" s="29" t="str">
        <f>Philadelphia_Flyers!$AA$85</f>
        <v>L1</v>
      </c>
      <c r="S19" s="28" t="str">
        <f>Philadelphia_Flyers!$AD$85</f>
        <v>3-5-2</v>
      </c>
    </row>
    <row r="20" spans="1:19" x14ac:dyDescent="0.25">
      <c r="A20" s="32" t="s">
        <v>9</v>
      </c>
      <c r="B20" s="1">
        <f>Pittsburgh_Penguins!$D$86</f>
        <v>49</v>
      </c>
      <c r="C20" s="1">
        <f>Pittsburgh_Penguins!$I$84</f>
        <v>24</v>
      </c>
      <c r="D20" s="1">
        <f>Pittsburgh_Penguins!$J$84</f>
        <v>14</v>
      </c>
      <c r="E20" s="20">
        <f>Pittsburgh_Penguins!$L$84</f>
        <v>11</v>
      </c>
      <c r="F20" s="30">
        <f t="shared" si="3"/>
        <v>59</v>
      </c>
      <c r="G20" s="20">
        <f>C20-(Pittsburgh_Penguins!$K$84+I20)</f>
        <v>19</v>
      </c>
      <c r="H20" s="20">
        <f t="shared" si="4"/>
        <v>23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13-7-3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160</v>
      </c>
      <c r="P20" s="20">
        <f>Pittsburgh_Penguins!$F$85</f>
        <v>148</v>
      </c>
      <c r="Q20" s="30">
        <f t="shared" si="5"/>
        <v>12</v>
      </c>
      <c r="R20" s="29" t="str">
        <f>Pittsburgh_Penguins!$AA$85</f>
        <v>W2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51</v>
      </c>
      <c r="C21" s="26">
        <f>Washington_Capitals!$I$84</f>
        <v>24</v>
      </c>
      <c r="D21" s="26">
        <f>Washington_Capitals!$J$84</f>
        <v>21</v>
      </c>
      <c r="E21" s="24">
        <f>Washington_Capitals!$L$84</f>
        <v>6</v>
      </c>
      <c r="F21" s="23">
        <f t="shared" si="3"/>
        <v>54</v>
      </c>
      <c r="G21" s="24">
        <f>C21-(Washington_Capitals!$K$84+I21)</f>
        <v>21</v>
      </c>
      <c r="H21" s="24">
        <f t="shared" si="4"/>
        <v>24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10-11-3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162</v>
      </c>
      <c r="P21" s="24">
        <f>Washington_Capitals!$F$85</f>
        <v>152</v>
      </c>
      <c r="Q21" s="23">
        <f t="shared" si="5"/>
        <v>10</v>
      </c>
      <c r="R21" s="22" t="str">
        <f>Washington_Capitals!$AA$85</f>
        <v>L4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49</v>
      </c>
      <c r="C25" s="1">
        <f>Chicago_Blackhawks!$I$84</f>
        <v>20</v>
      </c>
      <c r="D25" s="1">
        <f>Chicago_Blackhawks!$J$84</f>
        <v>22</v>
      </c>
      <c r="E25" s="20">
        <f>Chicago_Blackhawks!$L$84</f>
        <v>7</v>
      </c>
      <c r="F25" s="30">
        <f t="shared" ref="F25:F31" si="6">(C25*2)+E25</f>
        <v>47</v>
      </c>
      <c r="G25" s="20">
        <f>C25-(Chicago_Blackhawks!$K$84+I25)</f>
        <v>14</v>
      </c>
      <c r="H25" s="20">
        <f t="shared" ref="H25:H31" si="7">C25-I25</f>
        <v>18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11-12-4</v>
      </c>
      <c r="L25" s="1" t="str">
        <f>Chicago_Blackhawks!$R$85</f>
        <v>9-10-3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135</v>
      </c>
      <c r="P25" s="20">
        <f>Chicago_Blackhawks!$F$85</f>
        <v>154</v>
      </c>
      <c r="Q25" s="30">
        <f t="shared" ref="Q25:Q31" si="8">O25-P25</f>
        <v>-19</v>
      </c>
      <c r="R25" s="29" t="str">
        <f>Chicago_Blackhawks!$AA$85</f>
        <v>W1</v>
      </c>
      <c r="S25" s="28" t="str">
        <f>Chicago_Blackhawks!$AD$85</f>
        <v>6-4-0</v>
      </c>
    </row>
    <row r="26" spans="1:19" x14ac:dyDescent="0.25">
      <c r="A26" s="32" t="s">
        <v>24</v>
      </c>
      <c r="B26" s="1">
        <f>Colorado_Avalanche!$D$86</f>
        <v>48</v>
      </c>
      <c r="C26" s="1">
        <f>Colorado_Avalanche!$I$84</f>
        <v>34</v>
      </c>
      <c r="D26" s="1">
        <f>Colorado_Avalanche!$J$84</f>
        <v>5</v>
      </c>
      <c r="E26" s="20">
        <f>Colorado_Avalanche!$L$84</f>
        <v>9</v>
      </c>
      <c r="F26" s="30">
        <f t="shared" si="6"/>
        <v>77</v>
      </c>
      <c r="G26" s="20">
        <f>C26-(Colorado_Avalanche!$K$84+I26)</f>
        <v>30</v>
      </c>
      <c r="H26" s="20">
        <f t="shared" si="7"/>
        <v>33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20-1-4</v>
      </c>
      <c r="L26" s="1" t="str">
        <f>Colorado_Avalanche!$R$85</f>
        <v>14-4-5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191</v>
      </c>
      <c r="P26" s="20">
        <f>Colorado_Avalanche!$F$85</f>
        <v>114</v>
      </c>
      <c r="Q26" s="30">
        <f t="shared" si="8"/>
        <v>77</v>
      </c>
      <c r="R26" s="29" t="str">
        <f>Colorado_Avalanche!$AA$85</f>
        <v>L1</v>
      </c>
      <c r="S26" s="28" t="str">
        <f>Colorado_Avalanche!$AD$85</f>
        <v>5-3-2</v>
      </c>
    </row>
    <row r="27" spans="1:19" x14ac:dyDescent="0.25">
      <c r="A27" s="32" t="s">
        <v>22</v>
      </c>
      <c r="B27" s="1">
        <f>Dallas_Stars!$D$86</f>
        <v>50</v>
      </c>
      <c r="C27" s="1">
        <f>Dallas_Stars!$I$84</f>
        <v>28</v>
      </c>
      <c r="D27" s="1">
        <f>Dallas_Stars!$J$84</f>
        <v>13</v>
      </c>
      <c r="E27" s="20">
        <f>Dallas_Stars!$L$84</f>
        <v>9</v>
      </c>
      <c r="F27" s="30">
        <f t="shared" si="6"/>
        <v>65</v>
      </c>
      <c r="G27" s="20">
        <f>C27-(Dallas_Stars!$K$84+I27)</f>
        <v>21</v>
      </c>
      <c r="H27" s="20">
        <f t="shared" si="7"/>
        <v>25</v>
      </c>
      <c r="I27" s="20">
        <f>Dallas_Stars!$M$84</f>
        <v>3</v>
      </c>
      <c r="J27" s="20">
        <f>Dallas_Stars!$N$84</f>
        <v>3</v>
      </c>
      <c r="K27" s="29" t="str">
        <f>Dallas_Stars!$O$85</f>
        <v>13-7-3</v>
      </c>
      <c r="L27" s="1" t="str">
        <f>Dallas_Stars!$R$85</f>
        <v>15-6-6</v>
      </c>
      <c r="M27" s="1" t="str">
        <f>Dallas_Stars!$U$85</f>
        <v>7-4-1</v>
      </c>
      <c r="N27" s="1" t="str">
        <f>Dallas_Stars!$X$85</f>
        <v>17-7-4</v>
      </c>
      <c r="O27" s="31">
        <f>Dallas_Stars!$E$85</f>
        <v>169</v>
      </c>
      <c r="P27" s="20">
        <f>Dallas_Stars!$F$85</f>
        <v>141</v>
      </c>
      <c r="Q27" s="30">
        <f t="shared" si="8"/>
        <v>28</v>
      </c>
      <c r="R27" s="29" t="str">
        <f>Dallas_Stars!$AA$85</f>
        <v>W1</v>
      </c>
      <c r="S27" s="28" t="str">
        <f>Dallas_Stars!$AD$85</f>
        <v>3-5-2</v>
      </c>
    </row>
    <row r="28" spans="1:19" x14ac:dyDescent="0.25">
      <c r="A28" s="32" t="s">
        <v>17</v>
      </c>
      <c r="B28" s="1">
        <f>Minnesota_Wild!$D$86</f>
        <v>51</v>
      </c>
      <c r="C28" s="1">
        <f>Minnesota_Wild!$I$84</f>
        <v>28</v>
      </c>
      <c r="D28" s="1">
        <f>Minnesota_Wild!$J$84</f>
        <v>14</v>
      </c>
      <c r="E28" s="20">
        <f>Minnesota_Wild!$L$84</f>
        <v>9</v>
      </c>
      <c r="F28" s="30">
        <f t="shared" si="6"/>
        <v>65</v>
      </c>
      <c r="G28" s="20">
        <f>C28-(Minnesota_Wild!$K$84+I28)</f>
        <v>16</v>
      </c>
      <c r="H28" s="20">
        <f t="shared" si="7"/>
        <v>25</v>
      </c>
      <c r="I28" s="20">
        <f>Minnesota_Wild!$M$84</f>
        <v>3</v>
      </c>
      <c r="J28" s="20">
        <f>Minnesota_Wild!$N$84</f>
        <v>3</v>
      </c>
      <c r="K28" s="29" t="str">
        <f>Minnesota_Wild!$O$85</f>
        <v>13-6-6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164</v>
      </c>
      <c r="P28" s="20">
        <f>Minnesota_Wild!$F$85</f>
        <v>147</v>
      </c>
      <c r="Q28" s="30">
        <f t="shared" si="8"/>
        <v>17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49</v>
      </c>
      <c r="C29" s="1">
        <f>Nashville_Predators!$I$84</f>
        <v>23</v>
      </c>
      <c r="D29" s="1">
        <f>Nashville_Predators!$J$84</f>
        <v>22</v>
      </c>
      <c r="E29" s="20">
        <f>Nashville_Predators!$L$84</f>
        <v>4</v>
      </c>
      <c r="F29" s="30">
        <f t="shared" si="6"/>
        <v>50</v>
      </c>
      <c r="G29" s="20">
        <f>C29-(Nashville_Predators!$K$84+I29)</f>
        <v>13</v>
      </c>
      <c r="H29" s="20">
        <f t="shared" si="7"/>
        <v>20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13-12-2</v>
      </c>
      <c r="L29" s="1" t="str">
        <f>Nashville_Predators!$R$85</f>
        <v>10-10-2</v>
      </c>
      <c r="M29" s="1" t="str">
        <f>Nashville_Predators!$U$85</f>
        <v>7-8-2</v>
      </c>
      <c r="N29" s="1" t="str">
        <f>Nashville_Predators!$X$85</f>
        <v>14-12-3</v>
      </c>
      <c r="O29" s="31">
        <f>Nashville_Predators!$E$85</f>
        <v>141</v>
      </c>
      <c r="P29" s="20">
        <f>Nashville_Predators!$F$85</f>
        <v>166</v>
      </c>
      <c r="Q29" s="30">
        <f t="shared" si="8"/>
        <v>-25</v>
      </c>
      <c r="R29" s="29" t="str">
        <f>Nashville_Predators!$AA$85</f>
        <v>L2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50</v>
      </c>
      <c r="C30" s="1">
        <f>St_Louis_Blues!$I$84</f>
        <v>19</v>
      </c>
      <c r="D30" s="1">
        <f>St_Louis_Blues!$J$84</f>
        <v>23</v>
      </c>
      <c r="E30" s="20">
        <f>St_Louis_Blues!$L$84</f>
        <v>8</v>
      </c>
      <c r="F30" s="30">
        <f t="shared" si="6"/>
        <v>46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2</v>
      </c>
      <c r="K30" s="29" t="str">
        <f>St_Louis_Blues!$O$85</f>
        <v>12-9-5</v>
      </c>
      <c r="L30" s="1" t="str">
        <f>St_Louis_Blues!$R$85</f>
        <v>7-14-3</v>
      </c>
      <c r="M30" s="1" t="str">
        <f>St_Louis_Blues!$U$85</f>
        <v>5-9-0</v>
      </c>
      <c r="N30" s="1" t="str">
        <f>St_Louis_Blues!$X$85</f>
        <v>10-13-3</v>
      </c>
      <c r="O30" s="31">
        <f>St_Louis_Blues!$E$85</f>
        <v>121</v>
      </c>
      <c r="P30" s="20">
        <f>St_Louis_Blues!$F$85</f>
        <v>171</v>
      </c>
      <c r="Q30" s="30">
        <f t="shared" si="8"/>
        <v>-50</v>
      </c>
      <c r="R30" s="29" t="str">
        <f>St_Louis_Blues!$AA$85</f>
        <v>L2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50</v>
      </c>
      <c r="C31" s="1">
        <f>Utah_Mammoth!$I$84</f>
        <v>26</v>
      </c>
      <c r="D31" s="1">
        <f>Utah_Mammoth!$J$84</f>
        <v>20</v>
      </c>
      <c r="E31" s="20">
        <f>Utah_Mammoth!$L$84</f>
        <v>4</v>
      </c>
      <c r="F31" s="30">
        <f t="shared" si="6"/>
        <v>56</v>
      </c>
      <c r="G31" s="20">
        <f>C31-(Utah_Mammoth!$K$84+I31)</f>
        <v>19</v>
      </c>
      <c r="H31" s="20">
        <f t="shared" si="7"/>
        <v>26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11-13-2</v>
      </c>
      <c r="M31" s="1" t="str">
        <f>Utah_Mammoth!$U$85</f>
        <v>8-6-0</v>
      </c>
      <c r="N31" s="1" t="str">
        <f>Utah_Mammoth!$X$85</f>
        <v>15-11-2</v>
      </c>
      <c r="O31" s="31">
        <f>Utah_Mammoth!$E$85</f>
        <v>158</v>
      </c>
      <c r="P31" s="20">
        <f>Utah_Mammoth!$F$85</f>
        <v>139</v>
      </c>
      <c r="Q31" s="30">
        <f t="shared" si="8"/>
        <v>19</v>
      </c>
      <c r="R31" s="29" t="str">
        <f>Utah_Mammoth!$AA$85</f>
        <v>W4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49</v>
      </c>
      <c r="C32" s="1">
        <f>Winnipeg_Jets!$I$84</f>
        <v>20</v>
      </c>
      <c r="D32" s="1">
        <f>Winnipeg_Jets!$J$84</f>
        <v>23</v>
      </c>
      <c r="E32" s="20">
        <f>Winnipeg_Jets!$L$84</f>
        <v>6</v>
      </c>
      <c r="F32" s="23">
        <f t="shared" ref="F32" si="9">(C32*2)+E32</f>
        <v>46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1</v>
      </c>
      <c r="K32" s="29" t="str">
        <f>Winnipeg_Jets!$O$85</f>
        <v>12-9-4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147</v>
      </c>
      <c r="P32" s="20">
        <f>Winnipeg_Jets!$F$85</f>
        <v>151</v>
      </c>
      <c r="Q32" s="30">
        <f t="shared" ref="Q32" si="11">O32-P32</f>
        <v>-4</v>
      </c>
      <c r="R32" s="29" t="str">
        <f>Winnipeg_Jets!$AA$85</f>
        <v>W1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50</v>
      </c>
      <c r="C35" s="1">
        <f>Anaheim_Ducks!$I$84</f>
        <v>26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55</v>
      </c>
      <c r="G35" s="20">
        <f>C35-(Anaheim_Ducks!$K$84+I35)</f>
        <v>9</v>
      </c>
      <c r="H35" s="20">
        <f t="shared" ref="H35:H42" si="13">C35-I35</f>
        <v>20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11-13-2</v>
      </c>
      <c r="M35" s="1" t="str">
        <f>Anaheim_Ducks!$U$85</f>
        <v>6-5-0</v>
      </c>
      <c r="N35" s="1" t="str">
        <f>Anaheim_Ducks!$X$85</f>
        <v>14-11-1</v>
      </c>
      <c r="O35" s="31">
        <f>Anaheim_Ducks!$E$85</f>
        <v>165</v>
      </c>
      <c r="P35" s="20">
        <f>Anaheim_Ducks!$F$85</f>
        <v>176</v>
      </c>
      <c r="Q35" s="30">
        <f t="shared" ref="Q35:Q42" si="14">O35-P35</f>
        <v>-11</v>
      </c>
      <c r="R35" s="29" t="str">
        <f>Anaheim_Ducks!$AA$85</f>
        <v>W5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50</v>
      </c>
      <c r="C36" s="1">
        <f>Calgary_Flames!$I$84</f>
        <v>21</v>
      </c>
      <c r="D36" s="1">
        <f>Calgary_Flames!$J$84</f>
        <v>24</v>
      </c>
      <c r="E36" s="20">
        <f>Calgary_Flames!$L$84</f>
        <v>5</v>
      </c>
      <c r="F36" s="30">
        <f t="shared" si="12"/>
        <v>47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13-8-3</v>
      </c>
      <c r="L36" s="1" t="str">
        <f>Calgary_Flames!$R$85</f>
        <v>8-16-2</v>
      </c>
      <c r="M36" s="1" t="str">
        <f>Calgary_Flames!$U$85</f>
        <v>7-6-0</v>
      </c>
      <c r="N36" s="1" t="str">
        <f>Calgary_Flames!$X$85</f>
        <v>11-17-1</v>
      </c>
      <c r="O36" s="31">
        <f>Calgary_Flames!$E$85</f>
        <v>128</v>
      </c>
      <c r="P36" s="20">
        <f>Calgary_Flames!$F$85</f>
        <v>149</v>
      </c>
      <c r="Q36" s="30">
        <f t="shared" si="14"/>
        <v>-21</v>
      </c>
      <c r="R36" s="29" t="str">
        <f>Calgary_Flames!$AA$85</f>
        <v>L2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51</v>
      </c>
      <c r="C37" s="1">
        <f>Edmonton_Oilers!$I$84</f>
        <v>25</v>
      </c>
      <c r="D37" s="1">
        <f>Edmonton_Oilers!$J$84</f>
        <v>18</v>
      </c>
      <c r="E37" s="20">
        <f>Edmonton_Oilers!$L$84</f>
        <v>8</v>
      </c>
      <c r="F37" s="30">
        <f t="shared" si="12"/>
        <v>58</v>
      </c>
      <c r="G37" s="20">
        <f>C37-(Edmonton_Oilers!$K$84+I37)</f>
        <v>20</v>
      </c>
      <c r="H37" s="20">
        <f t="shared" si="13"/>
        <v>25</v>
      </c>
      <c r="I37" s="20">
        <f>Edmonton_Oilers!$M$84</f>
        <v>0</v>
      </c>
      <c r="J37" s="20">
        <f>Edmonton_Oilers!$N$84</f>
        <v>3</v>
      </c>
      <c r="K37" s="29" t="str">
        <f>Edmonton_Oilers!$O$85</f>
        <v>12-7-4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171</v>
      </c>
      <c r="P37" s="20">
        <f>Edmonton_Oilers!$F$85</f>
        <v>160</v>
      </c>
      <c r="Q37" s="30">
        <f t="shared" si="14"/>
        <v>11</v>
      </c>
      <c r="R37" s="29" t="str">
        <f>Edmonton_Oilers!$AA$85</f>
        <v>L1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49</v>
      </c>
      <c r="C38" s="1">
        <f>Los_Angeles_Kings!$I$84</f>
        <v>20</v>
      </c>
      <c r="D38" s="1">
        <f>Los_Angeles_Kings!$J$84</f>
        <v>16</v>
      </c>
      <c r="E38" s="20">
        <f>Los_Angeles_Kings!$L$84</f>
        <v>13</v>
      </c>
      <c r="F38" s="30">
        <f t="shared" si="12"/>
        <v>53</v>
      </c>
      <c r="G38" s="20">
        <f>C38-(Los_Angeles_Kings!$K$84+I38)</f>
        <v>10</v>
      </c>
      <c r="H38" s="20">
        <f t="shared" si="13"/>
        <v>17</v>
      </c>
      <c r="I38" s="20">
        <f>Los_Angeles_Kings!$M$84</f>
        <v>3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12-6-6</v>
      </c>
      <c r="M38" s="1" t="str">
        <f>Los_Angeles_Kings!$U$85</f>
        <v>5-1-8</v>
      </c>
      <c r="N38" s="1" t="str">
        <f>Los_Angeles_Kings!$X$85</f>
        <v>13-8-10</v>
      </c>
      <c r="O38" s="31">
        <f>Los_Angeles_Kings!$E$85</f>
        <v>129</v>
      </c>
      <c r="P38" s="20">
        <f>Los_Angeles_Kings!$F$85</f>
        <v>139</v>
      </c>
      <c r="Q38" s="30">
        <f t="shared" si="14"/>
        <v>-10</v>
      </c>
      <c r="R38" s="29" t="str">
        <f>Los_Angeles_Kings!$AA$85</f>
        <v>W1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49</v>
      </c>
      <c r="C39" s="1">
        <f>San_Jose_Sharks!$I$84</f>
        <v>25</v>
      </c>
      <c r="D39" s="1">
        <f>San_Jose_Sharks!$J$84</f>
        <v>21</v>
      </c>
      <c r="E39" s="20">
        <f>San_Jose_Sharks!$L$84</f>
        <v>3</v>
      </c>
      <c r="F39" s="30">
        <f t="shared" si="12"/>
        <v>53</v>
      </c>
      <c r="G39" s="20">
        <f>C39-(San_Jose_Sharks!$K$84+I39)</f>
        <v>12</v>
      </c>
      <c r="H39" s="20">
        <f t="shared" si="13"/>
        <v>23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153</v>
      </c>
      <c r="P39" s="20">
        <f>San_Jose_Sharks!$F$85</f>
        <v>173</v>
      </c>
      <c r="Q39" s="30">
        <f t="shared" si="14"/>
        <v>-20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49</v>
      </c>
      <c r="C40" s="1">
        <f>Seattle_Kraken!$I$84</f>
        <v>22</v>
      </c>
      <c r="D40" s="1">
        <f>Seattle_Kraken!$J$84</f>
        <v>18</v>
      </c>
      <c r="E40" s="20">
        <f>Seattle_Kraken!$L$84</f>
        <v>9</v>
      </c>
      <c r="F40" s="30">
        <f t="shared" si="12"/>
        <v>53</v>
      </c>
      <c r="G40" s="20">
        <f>C40-(Seattle_Kraken!$K$84+I40)</f>
        <v>15</v>
      </c>
      <c r="H40" s="20">
        <f t="shared" si="13"/>
        <v>21</v>
      </c>
      <c r="I40" s="20">
        <f>Seattle_Kraken!$M$84</f>
        <v>1</v>
      </c>
      <c r="J40" s="20">
        <f>Seattle_Kraken!$N$84</f>
        <v>4</v>
      </c>
      <c r="K40" s="29" t="str">
        <f>Seattle_Kraken!$O$85</f>
        <v>11-8-5</v>
      </c>
      <c r="L40" s="1" t="str">
        <f>Seattle_Kraken!$R$85</f>
        <v>11-10-4</v>
      </c>
      <c r="M40" s="1" t="str">
        <f>Seattle_Kraken!$U$85</f>
        <v>10-4-1</v>
      </c>
      <c r="N40" s="1" t="str">
        <f>Seattle_Kraken!$X$85</f>
        <v>16-10-2</v>
      </c>
      <c r="O40" s="31">
        <f>Seattle_Kraken!$E$85</f>
        <v>137</v>
      </c>
      <c r="P40" s="20">
        <f>Seattle_Kraken!$F$85</f>
        <v>148</v>
      </c>
      <c r="Q40" s="30">
        <f t="shared" si="14"/>
        <v>-11</v>
      </c>
      <c r="R40" s="29" t="str">
        <f>Seattle_Kraken!$AA$85</f>
        <v>W1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50</v>
      </c>
      <c r="C41" s="1">
        <f>Vancouver_Canucks!$I$84</f>
        <v>17</v>
      </c>
      <c r="D41" s="1">
        <f>Vancouver_Canucks!$J$84</f>
        <v>28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5-14-3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133</v>
      </c>
      <c r="P41" s="20">
        <f>Vancouver_Canucks!$F$85</f>
        <v>183</v>
      </c>
      <c r="Q41" s="30">
        <f t="shared" si="14"/>
        <v>-50</v>
      </c>
      <c r="R41" s="29" t="str">
        <f>Vancouver_Canucks!$AA$85</f>
        <v>W1</v>
      </c>
      <c r="S41" s="28" t="str">
        <f>Vancouver_Canucks!$AD$85</f>
        <v>1-8-1</v>
      </c>
    </row>
    <row r="42" spans="1:19" ht="15.75" thickBot="1" x14ac:dyDescent="0.3">
      <c r="A42" s="27" t="s">
        <v>2</v>
      </c>
      <c r="B42" s="26">
        <f>Vegas_Golden_Knights!$D$86</f>
        <v>48</v>
      </c>
      <c r="C42" s="26">
        <f>Vegas_Golden_Knights!$I$84</f>
        <v>24</v>
      </c>
      <c r="D42" s="26">
        <f>Vegas_Golden_Knights!$J$84</f>
        <v>12</v>
      </c>
      <c r="E42" s="24">
        <f>Vegas_Golden_Knights!$L$84</f>
        <v>12</v>
      </c>
      <c r="F42" s="23">
        <f t="shared" si="12"/>
        <v>60</v>
      </c>
      <c r="G42" s="24">
        <f>C42-(Vegas_Golden_Knights!$K$84+I42)</f>
        <v>16</v>
      </c>
      <c r="H42" s="24">
        <f t="shared" si="13"/>
        <v>23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12-5-6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161</v>
      </c>
      <c r="P42" s="24">
        <f>Vegas_Golden_Knights!$F$85</f>
        <v>147</v>
      </c>
      <c r="Q42" s="23">
        <f t="shared" si="14"/>
        <v>14</v>
      </c>
      <c r="R42" s="22" t="str">
        <f>Vegas_Golden_Knights!$AA$85</f>
        <v>L1</v>
      </c>
      <c r="S42" s="21" t="str">
        <f>Vegas_Golden_Knights!$AD$85</f>
        <v>7-2-1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14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11-13-2</v>
      </c>
      <c r="U85" s="1" t="str">
        <f>IF(U84="","0-0-0",CONCATENATE(U84,"-",V84,"-",W84))</f>
        <v>6-5-0</v>
      </c>
      <c r="X85" s="1" t="str">
        <f>IF(X84="","0-0-0",CONCATENATE(X84,"-",Y84,"-",Z84))</f>
        <v>14-11-1</v>
      </c>
      <c r="AA85" s="1" t="str">
        <f>IF(AA84="","0-0",CONCATENATE(AA84,AB84))</f>
        <v>W5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0</v>
      </c>
      <c r="X84" s="1">
        <f t="shared" si="76"/>
        <v>16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17-8-1</v>
      </c>
      <c r="R85" s="1" t="str">
        <f>IF(R84="","0-0-0",CONCATENATE(R84,"-",S84,"-",T84))</f>
        <v>11-12-1</v>
      </c>
      <c r="U85" s="1" t="str">
        <f>IF(U84="","0-0-0",CONCATENATE(U84,"-",V84,"-",W84))</f>
        <v>8-8-0</v>
      </c>
      <c r="X85" s="1" t="str">
        <f>IF(X84="","0-0-0",CONCATENATE(X84,"-",Y84,"-",Z84))</f>
        <v>16-10-0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2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11-11-2</v>
      </c>
      <c r="U85" s="1" t="str">
        <f>IF(U84="","0-0-0",CONCATENATE(U84,"-",V84,"-",W84))</f>
        <v>8-3-2</v>
      </c>
      <c r="X85" s="1" t="str">
        <f>IF(X84="","0-0-0",CONCATENATE(X84,"-",Y84,"-",Z84))</f>
        <v>15-10-3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4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8-16-2</v>
      </c>
      <c r="U85" s="1" t="str">
        <f>IF(U84="","0-0-0",CONCATENATE(U84,"-",V84,"-",W84))</f>
        <v>7-6-0</v>
      </c>
      <c r="X85" s="1" t="str">
        <f>IF(X84="","0-0-0",CONCATENATE(X84,"-",Y84,"-",Z84))</f>
        <v>11-17-1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13-7-3</v>
      </c>
      <c r="U85" s="1" t="str">
        <f>IF(U84="","0-0-0",CONCATENATE(U84,"-",V84,"-",W84))</f>
        <v>11-3-0</v>
      </c>
      <c r="X85" s="1" t="str">
        <f>IF(X84="","0-0-0",CONCATENATE(X84,"-",Y84,"-",Z84))</f>
        <v>17-9-2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22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11-12-4</v>
      </c>
      <c r="R85" s="1" t="str">
        <f>IF(R84="","0-0-0",CONCATENATE(R84,"-",S84,"-",T84))</f>
        <v>9-10-3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5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</v>
      </c>
      <c r="Q84" s="1">
        <f t="shared" si="76"/>
        <v>4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20-1-4</v>
      </c>
      <c r="R85" s="1" t="str">
        <f>IF(R84="","0-0-0",CONCATENATE(R84,"-",S84,"-",T84))</f>
        <v>14-4-5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12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12-9-6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13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6</v>
      </c>
      <c r="T84" s="1">
        <f t="shared" si="76"/>
        <v>6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15-6-6</v>
      </c>
      <c r="U85" s="1" t="str">
        <f>IF(U84="","0-0-0",CONCATENATE(U84,"-",V84,"-",W84))</f>
        <v>7-4-1</v>
      </c>
      <c r="X85" s="1" t="str">
        <f>IF(X84="","0-0-0",CONCATENATE(X84,"-",Y84,"-",Z84))</f>
        <v>17-7-4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16</v>
      </c>
      <c r="K84" s="1">
        <f t="shared" si="75"/>
        <v>10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8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13-8-3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18</v>
      </c>
      <c r="K84" s="1">
        <f t="shared" si="75"/>
        <v>5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12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13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12-6-6</v>
      </c>
      <c r="U85" s="1" t="str">
        <f>IF(U84="","0-0-0",CONCATENATE(U84,"-",V84,"-",W84))</f>
        <v>5-1-8</v>
      </c>
      <c r="X85" s="1" t="str">
        <f>IF(X84="","0-0-0",CONCATENATE(X84,"-",Y84,"-",Z84))</f>
        <v>13-8-10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6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13-6-6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1</v>
      </c>
      <c r="R84" s="1">
        <f t="shared" si="76"/>
        <v>14</v>
      </c>
      <c r="S84" s="1">
        <f t="shared" si="76"/>
        <v>5</v>
      </c>
      <c r="T84" s="1">
        <f t="shared" si="76"/>
        <v>6</v>
      </c>
      <c r="U84" s="1">
        <f t="shared" si="76"/>
        <v>9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14-10-1</v>
      </c>
      <c r="R85" s="1" t="str">
        <f>IF(R84="","0-0-0",CONCATENATE(R84,"-",S84,"-",T84))</f>
        <v>14-5-6</v>
      </c>
      <c r="U85" s="1" t="str">
        <f>IF(U84="","0-0-0",CONCATENATE(U84,"-",V84,"-",W84))</f>
        <v>9-6-1</v>
      </c>
      <c r="X85" s="1" t="str">
        <f>IF(X84="","0-0-0",CONCATENATE(X84,"-",Y84,"-",Z84))</f>
        <v>12-9-7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22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12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8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141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13-12-2</v>
      </c>
      <c r="R85" s="1" t="str">
        <f>IF(R84="","0-0-0",CONCATENATE(R84,"-",S84,"-",T84))</f>
        <v>10-10-2</v>
      </c>
      <c r="U85" s="1" t="str">
        <f>IF(U84="","0-0-0",CONCATENATE(U84,"-",V84,"-",W84))</f>
        <v>7-8-2</v>
      </c>
      <c r="X85" s="1" t="str">
        <f>IF(X84="","0-0-0",CONCATENATE(X84,"-",Y84,"-",Z84))</f>
        <v>14-12-3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22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131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14-13-0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18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13-10-3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11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138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15-11-2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4</v>
      </c>
      <c r="R84" s="1">
        <f t="shared" si="76"/>
        <v>12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11-9-4</v>
      </c>
      <c r="R85" s="1" t="str">
        <f>IF(R84="","0-0-0",CONCATENATE(R84,"-",S84,"-",T84))</f>
        <v>12-10-3</v>
      </c>
      <c r="U85" s="1" t="str">
        <f>IF(U84="","0-0-0",CONCATENATE(U84,"-",V84,"-",W84))</f>
        <v>5-5-5</v>
      </c>
      <c r="X85" s="1" t="str">
        <f>IF(X84="","0-0-0",CONCATENATE(X84,"-",Y84,"-",Z84))</f>
        <v>13-9-5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9</v>
      </c>
      <c r="T84" s="1">
        <f t="shared" si="76"/>
        <v>4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11-9-4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160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13-7-3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11-8-5</v>
      </c>
      <c r="R85" s="1" t="str">
        <f>IF(R84="","0-0-0",CONCATENATE(R84,"-",S84,"-",T84))</f>
        <v>11-10-4</v>
      </c>
      <c r="U85" s="1" t="str">
        <f>IF(U84="","0-0-0",CONCATENATE(U84,"-",V84,"-",W84))</f>
        <v>10-4-1</v>
      </c>
      <c r="X85" s="1" t="str">
        <f>IF(X84="","0-0-0",CONCATENATE(X84,"-",Y84,"-",Z84))</f>
        <v>16-10-2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23</v>
      </c>
      <c r="K84" s="1">
        <f t="shared" si="75"/>
        <v>1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14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0</v>
      </c>
      <c r="X84" s="1">
        <f t="shared" si="76"/>
        <v>10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7-14-3</v>
      </c>
      <c r="U85" s="1" t="str">
        <f>IF(U84="","0-0-0",CONCATENATE(U84,"-",V84,"-",W84))</f>
        <v>5-9-0</v>
      </c>
      <c r="X85" s="1" t="str">
        <f>IF(X84="","0-0-0",CONCATENATE(X84,"-",Y84,"-",Z84))</f>
        <v>10-13-3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0</v>
      </c>
      <c r="R84" s="1">
        <f t="shared" si="76"/>
        <v>18</v>
      </c>
      <c r="S84" s="1">
        <f t="shared" si="76"/>
        <v>4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13-9-0</v>
      </c>
      <c r="R85" s="1" t="str">
        <f>IF(R84="","0-0-0",CONCATENATE(R84,"-",S84,"-",T84))</f>
        <v>18-4-4</v>
      </c>
      <c r="U85" s="1" t="str">
        <f>IF(U84="","0-0-0",CONCATENATE(U84,"-",V84,"-",W84))</f>
        <v>6-3-1</v>
      </c>
      <c r="X85" s="1" t="str">
        <f>IF(X84="","0-0-0",CONCATENATE(X84,"-",Y84,"-",Z84))</f>
        <v>16-9-3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3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16-6-6</v>
      </c>
      <c r="R85" s="1" t="str">
        <f>IF(R84="","0-0-0",CONCATENATE(R84,"-",S84,"-",T84))</f>
        <v>8-11-3</v>
      </c>
      <c r="U85" s="1" t="str">
        <f>IF(U84="","0-0-0",CONCATENATE(U84,"-",V84,"-",W84))</f>
        <v>6-6-3</v>
      </c>
      <c r="X85" s="1" t="str">
        <f>IF(X84="","0-0-0",CONCATENATE(X84,"-",Y84,"-",Z84))</f>
        <v>15-11-5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20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11-13-2</v>
      </c>
      <c r="U85" s="1" t="str">
        <f>IF(U84="","0-0-0",CONCATENATE(U84,"-",V84,"-",W84))</f>
        <v>8-6-0</v>
      </c>
      <c r="X85" s="1" t="str">
        <f>IF(X84="","0-0-0",CONCATENATE(X84,"-",Y84,"-",Z84))</f>
        <v>15-11-2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28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5-14-3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W1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12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12</v>
      </c>
      <c r="S84" s="1">
        <f t="shared" si="76"/>
        <v>5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12-5-6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3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10-11-3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23</v>
      </c>
      <c r="K84" s="1">
        <f t="shared" si="72"/>
        <v>2</v>
      </c>
      <c r="L84" s="1">
        <f t="shared" si="72"/>
        <v>6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12</v>
      </c>
      <c r="P84" s="1">
        <f t="shared" si="73"/>
        <v>9</v>
      </c>
      <c r="Q84" s="1">
        <f t="shared" si="73"/>
        <v>4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12-9-4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139</vt:i4>
      </vt:variant>
    </vt:vector>
  </HeadingPairs>
  <TitlesOfParts>
    <vt:vector size="13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2026-01-22T18:58:30Z</dcterms:modified>
</cp:coreProperties>
</file>