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CA4B1EB7-7729-4CBB-83DB-2948CB60DFE9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" sheetId="3" r:id="rId162"/>
    <sheet name="Anaheim_Ducks" sheetId="5" r:id="rId163"/>
    <sheet name="Arizona_Coyotes" sheetId="71" r:id="rId164"/>
    <sheet name="Boston_Bruins" sheetId="72" r:id="rId165"/>
    <sheet name="Buffalo_Sabres" sheetId="73" r:id="rId166"/>
    <sheet name="Calgary_Flames" sheetId="74" r:id="rId167"/>
    <sheet name="Carolina_Hurricanes" sheetId="75" r:id="rId168"/>
    <sheet name="Chicago_Blackhawks" sheetId="76" r:id="rId169"/>
    <sheet name="Colorado_Avalanche" sheetId="77" r:id="rId170"/>
    <sheet name="Columbus_Blue_Jackets" sheetId="78" r:id="rId171"/>
    <sheet name="Dallas_Stars" sheetId="79" r:id="rId172"/>
    <sheet name="Detroit_Red_Wings" sheetId="80" r:id="rId173"/>
    <sheet name="Edmonton_Oilers" sheetId="81" r:id="rId174"/>
    <sheet name="Florida_Panthers" sheetId="82" r:id="rId175"/>
    <sheet name="Los_Angeles_Kings" sheetId="83" r:id="rId176"/>
    <sheet name="Minnesota_Wild" sheetId="84" r:id="rId177"/>
    <sheet name="Montreal_Canadiens" sheetId="85" r:id="rId178"/>
    <sheet name="Nashville_Predators" sheetId="86" r:id="rId179"/>
    <sheet name="New_Jersey_Devils" sheetId="87" r:id="rId180"/>
    <sheet name="New_York_Islanders" sheetId="88" r:id="rId181"/>
    <sheet name="New_York_Rangers" sheetId="89" r:id="rId182"/>
    <sheet name="Ottawa_Senators" sheetId="90" r:id="rId183"/>
    <sheet name="Philadelphia_Flyers" sheetId="91" r:id="rId184"/>
    <sheet name="Pittsburgh_Penguins" sheetId="92" r:id="rId185"/>
    <sheet name="San_Jose_Sharks" sheetId="93" r:id="rId186"/>
    <sheet name="Seattle_Kraken" sheetId="94" r:id="rId187"/>
    <sheet name="St_Louis_Blues" sheetId="95" r:id="rId188"/>
    <sheet name="Tampa_Bay_Lightning" sheetId="96" r:id="rId189"/>
    <sheet name="Toronto_Maple_Leafs" sheetId="97" r:id="rId190"/>
    <sheet name="Vancouver_Canucks" sheetId="98" r:id="rId191"/>
    <sheet name="Vegas_Golden_Knights" sheetId="99" r:id="rId192"/>
    <sheet name="Washington_Capitals" sheetId="100" r:id="rId193"/>
    <sheet name="Winnipeg_Jets" sheetId="101" r:id="rId19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X69" i="73"/>
  <c r="X70" i="73" s="1"/>
  <c r="X71" i="73" s="1"/>
  <c r="X72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69" i="75"/>
  <c r="Z70" i="75" s="1"/>
  <c r="Z71" i="75" s="1"/>
  <c r="Z68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W69" i="76"/>
  <c r="W70" i="76" s="1"/>
  <c r="W71" i="76" s="1"/>
  <c r="Y68" i="76"/>
  <c r="Y69" i="76" s="1"/>
  <c r="Y70" i="76" s="1"/>
  <c r="Y71" i="76" s="1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69" i="77"/>
  <c r="Z7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X69" i="78"/>
  <c r="X70" i="78" s="1"/>
  <c r="X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X66" i="79"/>
  <c r="X67" i="79" s="1"/>
  <c r="X68" i="79" s="1"/>
  <c r="X69" i="79" s="1"/>
  <c r="X70" i="79" s="1"/>
  <c r="X71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6" i="81"/>
  <c r="Z67" i="81" s="1"/>
  <c r="Z68" i="81" s="1"/>
  <c r="Y66" i="81"/>
  <c r="Y67" i="81" s="1"/>
  <c r="Y68" i="81" s="1"/>
  <c r="X66" i="81"/>
  <c r="X67" i="81" s="1"/>
  <c r="X68" i="81" s="1"/>
  <c r="W65" i="81"/>
  <c r="W66" i="81" s="1"/>
  <c r="W67" i="81" s="1"/>
  <c r="W68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68" i="82"/>
  <c r="Z69" i="82" s="1"/>
  <c r="Z7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X67" i="83"/>
  <c r="X68" i="83" s="1"/>
  <c r="X69" i="83" s="1"/>
  <c r="X70" i="83" s="1"/>
  <c r="Y66" i="83"/>
  <c r="Y67" i="83" s="1"/>
  <c r="Y68" i="83" s="1"/>
  <c r="Y69" i="83" s="1"/>
  <c r="Y70" i="83" s="1"/>
  <c r="X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68" i="85"/>
  <c r="Z69" i="85" s="1"/>
  <c r="Z70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Y71" i="86"/>
  <c r="Y70" i="86"/>
  <c r="Y69" i="86"/>
  <c r="X69" i="86"/>
  <c r="X70" i="86" s="1"/>
  <c r="X71" i="86" s="1"/>
  <c r="W68" i="86"/>
  <c r="W69" i="86" s="1"/>
  <c r="W70" i="86" s="1"/>
  <c r="W71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65" i="87"/>
  <c r="Z66" i="87" s="1"/>
  <c r="Z67" i="87" s="1"/>
  <c r="Z68" i="87" s="1"/>
  <c r="Z69" i="87" s="1"/>
  <c r="Z70" i="87" s="1"/>
  <c r="Z7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W67" i="88"/>
  <c r="W68" i="88" s="1"/>
  <c r="W69" i="88" s="1"/>
  <c r="W70" i="88" s="1"/>
  <c r="Y66" i="88"/>
  <c r="Y67" i="88" s="1"/>
  <c r="Y68" i="88" s="1"/>
  <c r="Y69" i="88" s="1"/>
  <c r="Y7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Y66" i="90"/>
  <c r="Y67" i="90" s="1"/>
  <c r="Y68" i="90" s="1"/>
  <c r="Y69" i="90" s="1"/>
  <c r="Y65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X69" i="91"/>
  <c r="X70" i="91" s="1"/>
  <c r="X71" i="91" s="1"/>
  <c r="Z68" i="91"/>
  <c r="Z69" i="91" s="1"/>
  <c r="Z70" i="91" s="1"/>
  <c r="Z71" i="91" s="1"/>
  <c r="W68" i="91"/>
  <c r="W69" i="91" s="1"/>
  <c r="W70" i="91" s="1"/>
  <c r="W7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7" i="92"/>
  <c r="Z68" i="92" s="1"/>
  <c r="Z69" i="92" s="1"/>
  <c r="W67" i="92"/>
  <c r="W68" i="92" s="1"/>
  <c r="W69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67" i="93"/>
  <c r="Z68" i="93" s="1"/>
  <c r="Z69" i="93" s="1"/>
  <c r="Z70" i="93" s="1"/>
  <c r="Y66" i="93"/>
  <c r="Y67" i="93" s="1"/>
  <c r="Y68" i="93" s="1"/>
  <c r="Y69" i="93" s="1"/>
  <c r="Y70" i="93" s="1"/>
  <c r="X66" i="93"/>
  <c r="X67" i="93" s="1"/>
  <c r="X68" i="93" s="1"/>
  <c r="X69" i="93" s="1"/>
  <c r="X70" i="93" s="1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Y67" i="94"/>
  <c r="Y68" i="94" s="1"/>
  <c r="Y6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X69" i="95"/>
  <c r="X70" i="95" s="1"/>
  <c r="X71" i="95" s="1"/>
  <c r="Y68" i="95"/>
  <c r="Y69" i="95" s="1"/>
  <c r="Y70" i="95" s="1"/>
  <c r="Y71" i="95" s="1"/>
  <c r="X68" i="95"/>
  <c r="W68" i="95"/>
  <c r="W69" i="95" s="1"/>
  <c r="W70" i="95" s="1"/>
  <c r="W71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7" i="97"/>
  <c r="Z68" i="97" s="1"/>
  <c r="Z69" i="97" s="1"/>
  <c r="Z66" i="97"/>
  <c r="Y66" i="97"/>
  <c r="Y67" i="97" s="1"/>
  <c r="Y68" i="97" s="1"/>
  <c r="Y69" i="97" s="1"/>
  <c r="Y60" i="97"/>
  <c r="Y61" i="97" s="1"/>
  <c r="Y62" i="97" s="1"/>
  <c r="Y63" i="97" s="1"/>
  <c r="Y64" i="97" s="1"/>
  <c r="Y6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Y67" i="99"/>
  <c r="Y68" i="99" s="1"/>
  <c r="Y69" i="99" s="1"/>
  <c r="Y70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67" i="101"/>
  <c r="Z68" i="101" s="1"/>
  <c r="Z69" i="101" s="1"/>
  <c r="Z70" i="101" s="1"/>
  <c r="Z66" i="101"/>
  <c r="X66" i="101"/>
  <c r="X67" i="101" s="1"/>
  <c r="X68" i="101" s="1"/>
  <c r="X69" i="101" s="1"/>
  <c r="X70" i="101" s="1"/>
  <c r="Y59" i="10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72" i="5"/>
  <c r="W73" i="5"/>
  <c r="W74" i="5"/>
  <c r="W75" i="5"/>
  <c r="W76" i="5"/>
  <c r="W77" i="5"/>
  <c r="W78" i="5"/>
  <c r="W79" i="5"/>
  <c r="W80" i="5"/>
  <c r="W81" i="5"/>
  <c r="W82" i="5"/>
  <c r="X72" i="5" l="1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C68" i="92"/>
  <c r="AE68" i="92" s="1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C72" i="98"/>
  <c r="AE72" i="98" s="1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A69" i="85"/>
  <c r="AA68" i="85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2" i="98" l="1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B68" i="85"/>
  <c r="AB69" i="85" s="1"/>
  <c r="AB70" i="85" s="1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83" i="72"/>
  <c r="P82" i="72"/>
  <c r="P81" i="72"/>
  <c r="P80" i="72"/>
  <c r="P79" i="72"/>
  <c r="P78" i="72"/>
  <c r="P77" i="72"/>
  <c r="P76" i="72"/>
  <c r="P75" i="72"/>
  <c r="P74" i="72"/>
  <c r="P73" i="72"/>
  <c r="P71" i="72"/>
  <c r="P72" i="72" s="1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69" i="78"/>
  <c r="P70" i="78" s="1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66" i="88"/>
  <c r="P67" i="88" s="1"/>
  <c r="P68" i="88" s="1"/>
  <c r="P69" i="88" s="1"/>
  <c r="P70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69" i="89"/>
  <c r="P70" i="89" s="1"/>
  <c r="P71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69" i="91"/>
  <c r="P70" i="91" s="1"/>
  <c r="P71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67" i="101"/>
  <c r="P68" i="101" s="1"/>
  <c r="P69" i="101" s="1"/>
  <c r="P70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69" i="85"/>
  <c r="P70" i="85" s="1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S70" i="79"/>
  <c r="S71" i="79" s="1"/>
  <c r="O70" i="79"/>
  <c r="O71" i="79" s="1"/>
  <c r="R69" i="79"/>
  <c r="R70" i="79" s="1"/>
  <c r="R71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S69" i="88"/>
  <c r="S70" i="88" s="1"/>
  <c r="S67" i="88"/>
  <c r="S68" i="88" s="1"/>
  <c r="R67" i="88"/>
  <c r="R68" i="88" s="1"/>
  <c r="R69" i="88" s="1"/>
  <c r="R70" i="88" s="1"/>
  <c r="Q67" i="88"/>
  <c r="Q68" i="88" s="1"/>
  <c r="Q69" i="88" s="1"/>
  <c r="Q70" i="88" s="1"/>
  <c r="O67" i="88"/>
  <c r="O68" i="88" s="1"/>
  <c r="O69" i="88" s="1"/>
  <c r="O70" i="88" s="1"/>
  <c r="T66" i="88"/>
  <c r="T67" i="88" s="1"/>
  <c r="T68" i="88" s="1"/>
  <c r="T69" i="88" s="1"/>
  <c r="T70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S67" i="100"/>
  <c r="S68" i="100" s="1"/>
  <c r="S69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T69" i="71"/>
  <c r="R69" i="71"/>
  <c r="R70" i="71" s="1"/>
  <c r="Q68" i="71"/>
  <c r="Q69" i="71" s="1"/>
  <c r="Q70" i="71" s="1"/>
  <c r="S65" i="71"/>
  <c r="S66" i="71" s="1"/>
  <c r="S67" i="71" s="1"/>
  <c r="S68" i="71" s="1"/>
  <c r="S69" i="71" s="1"/>
  <c r="S7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S71" i="5"/>
  <c r="S69" i="5"/>
  <c r="S70" i="5" s="1"/>
  <c r="O69" i="5"/>
  <c r="O70" i="5" s="1"/>
  <c r="O71" i="5" s="1"/>
  <c r="O68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T67" i="83"/>
  <c r="T68" i="83"/>
  <c r="T69" i="83" s="1"/>
  <c r="T70" i="83" s="1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 s="1"/>
  <c r="Q69" i="83" s="1"/>
  <c r="Q70" i="83" s="1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4" i="72"/>
  <c r="J73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0" i="73"/>
  <c r="J71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0" i="75"/>
  <c r="J71" i="75" s="1"/>
  <c r="J68" i="75"/>
  <c r="J69" i="75" s="1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68" i="85"/>
  <c r="J69" i="85" s="1"/>
  <c r="J70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68" i="89"/>
  <c r="J69" i="89" s="1"/>
  <c r="J70" i="89" s="1"/>
  <c r="J71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7" i="90"/>
  <c r="J68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69" i="91"/>
  <c r="J70" i="91" s="1"/>
  <c r="J71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7" i="92"/>
  <c r="J68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67" i="93"/>
  <c r="J68" i="93" s="1"/>
  <c r="J69" i="93" s="1"/>
  <c r="J70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7" i="94"/>
  <c r="J68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68" i="96"/>
  <c r="J69" i="96" s="1"/>
  <c r="J70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69" i="99"/>
  <c r="J70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8" i="100"/>
  <c r="J69" i="100" s="1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68" i="5"/>
  <c r="J69" i="5" s="1"/>
  <c r="J70" i="5" s="1"/>
  <c r="J71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83" i="72"/>
  <c r="L82" i="72"/>
  <c r="L81" i="72"/>
  <c r="L80" i="72"/>
  <c r="L79" i="72"/>
  <c r="L78" i="72"/>
  <c r="L77" i="72"/>
  <c r="L76" i="72"/>
  <c r="L75" i="72"/>
  <c r="L74" i="72"/>
  <c r="L73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83" i="73"/>
  <c r="L82" i="73"/>
  <c r="L81" i="73"/>
  <c r="L80" i="73"/>
  <c r="L79" i="73"/>
  <c r="L78" i="73"/>
  <c r="L77" i="73"/>
  <c r="L76" i="73"/>
  <c r="L75" i="73"/>
  <c r="L74" i="73"/>
  <c r="L73" i="73"/>
  <c r="L70" i="73"/>
  <c r="L71" i="73" s="1"/>
  <c r="L72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69" i="77"/>
  <c r="L70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68" i="82"/>
  <c r="L69" i="82" s="1"/>
  <c r="L70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69" i="84"/>
  <c r="L70" i="84" s="1"/>
  <c r="L71" i="84" s="1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0" i="86"/>
  <c r="L71" i="86" s="1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68" i="87"/>
  <c r="L69" i="87" s="1"/>
  <c r="L70" i="87" s="1"/>
  <c r="L71" i="87" s="1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6" i="90"/>
  <c r="L67" i="90" s="1"/>
  <c r="L68" i="90" s="1"/>
  <c r="L69" i="90" s="1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62" i="91"/>
  <c r="L63" i="91" s="1"/>
  <c r="L64" i="91" s="1"/>
  <c r="L65" i="91" s="1"/>
  <c r="L66" i="91" s="1"/>
  <c r="L67" i="91" s="1"/>
  <c r="L68" i="91" s="1"/>
  <c r="L69" i="91" s="1"/>
  <c r="L70" i="91" s="1"/>
  <c r="L71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7" i="94"/>
  <c r="L68" i="94" s="1"/>
  <c r="L69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68" i="96"/>
  <c r="L69" i="96" s="1"/>
  <c r="L70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7" i="97"/>
  <c r="L68" i="97" s="1"/>
  <c r="L69" i="97" s="1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69" i="98"/>
  <c r="L70" i="98" s="1"/>
  <c r="L71" i="98" s="1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68" i="99"/>
  <c r="L69" i="99" s="1"/>
  <c r="L70" i="99" s="1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7" i="100"/>
  <c r="L68" i="100" s="1"/>
  <c r="L69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68" i="101"/>
  <c r="L69" i="101" s="1"/>
  <c r="L70" i="101" s="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68" i="5"/>
  <c r="L69" i="5" s="1"/>
  <c r="L70" i="5" s="1"/>
  <c r="L71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 s="1"/>
  <c r="L69" i="83" s="1"/>
  <c r="L70" i="83" s="1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0" i="72"/>
  <c r="N71" i="72" s="1"/>
  <c r="N72" i="72" s="1"/>
  <c r="I70" i="72"/>
  <c r="I71" i="72" s="1"/>
  <c r="I72" i="72" s="1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M71" i="73"/>
  <c r="M72" i="73" s="1"/>
  <c r="M70" i="73"/>
  <c r="M69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K69" i="74"/>
  <c r="K68" i="74"/>
  <c r="M67" i="74"/>
  <c r="M68" i="74" s="1"/>
  <c r="M69" i="74" s="1"/>
  <c r="I64" i="74"/>
  <c r="I65" i="74" s="1"/>
  <c r="I66" i="74" s="1"/>
  <c r="I67" i="74" s="1"/>
  <c r="I68" i="74" s="1"/>
  <c r="I69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M69" i="76"/>
  <c r="M70" i="76" s="1"/>
  <c r="M71" i="76" s="1"/>
  <c r="M68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K69" i="77"/>
  <c r="K70" i="77" s="1"/>
  <c r="I69" i="77"/>
  <c r="I70" i="77" s="1"/>
  <c r="M66" i="77"/>
  <c r="M67" i="77" s="1"/>
  <c r="M68" i="77" s="1"/>
  <c r="M69" i="77" s="1"/>
  <c r="M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K67" i="78"/>
  <c r="K68" i="78" s="1"/>
  <c r="K69" i="78" s="1"/>
  <c r="K70" i="78" s="1"/>
  <c r="I67" i="78"/>
  <c r="I68" i="78" s="1"/>
  <c r="I69" i="78" s="1"/>
  <c r="I70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K70" i="79"/>
  <c r="K71" i="79" s="1"/>
  <c r="I70" i="79"/>
  <c r="I7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I67" i="80"/>
  <c r="I68" i="80" s="1"/>
  <c r="I69" i="80" s="1"/>
  <c r="I70" i="80" s="1"/>
  <c r="I71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K67" i="81"/>
  <c r="K68" i="81" s="1"/>
  <c r="I67" i="81"/>
  <c r="I68" i="81" s="1"/>
  <c r="N66" i="81"/>
  <c r="N67" i="81" s="1"/>
  <c r="N68" i="81" s="1"/>
  <c r="M66" i="81"/>
  <c r="M67" i="81" s="1"/>
  <c r="M68" i="81" s="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K66" i="82"/>
  <c r="K67" i="82" s="1"/>
  <c r="K68" i="82" s="1"/>
  <c r="K69" i="82" s="1"/>
  <c r="K70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M67" i="83"/>
  <c r="M68" i="83" s="1"/>
  <c r="M69" i="83" s="1"/>
  <c r="M70" i="83" s="1"/>
  <c r="K67" i="83"/>
  <c r="K68" i="83" s="1"/>
  <c r="K69" i="83" s="1"/>
  <c r="K70" i="83" s="1"/>
  <c r="M66" i="83"/>
  <c r="I66" i="83"/>
  <c r="I67" i="83" s="1"/>
  <c r="I68" i="83" s="1"/>
  <c r="I69" i="83" s="1"/>
  <c r="I70" i="83" s="1"/>
  <c r="N64" i="83"/>
  <c r="N65" i="83" s="1"/>
  <c r="N66" i="83" s="1"/>
  <c r="N67" i="83" s="1"/>
  <c r="N68" i="83" s="1"/>
  <c r="N69" i="83" s="1"/>
  <c r="N70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M68" i="84"/>
  <c r="M69" i="84" s="1"/>
  <c r="M70" i="84" s="1"/>
  <c r="M71" i="84" s="1"/>
  <c r="K65" i="84"/>
  <c r="K66" i="84" s="1"/>
  <c r="K67" i="84" s="1"/>
  <c r="K68" i="84" s="1"/>
  <c r="K69" i="84" s="1"/>
  <c r="K70" i="84" s="1"/>
  <c r="K71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M67" i="85"/>
  <c r="M68" i="85" s="1"/>
  <c r="M69" i="85" s="1"/>
  <c r="M7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I70" i="86"/>
  <c r="I71" i="86" s="1"/>
  <c r="N69" i="86"/>
  <c r="N70" i="86" s="1"/>
  <c r="N71" i="86" s="1"/>
  <c r="M69" i="86"/>
  <c r="M70" i="86" s="1"/>
  <c r="M71" i="86" s="1"/>
  <c r="K69" i="86"/>
  <c r="K70" i="86" s="1"/>
  <c r="K71" i="86" s="1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68" i="87"/>
  <c r="N69" i="87" s="1"/>
  <c r="N70" i="87" s="1"/>
  <c r="N71" i="87" s="1"/>
  <c r="K68" i="87"/>
  <c r="K69" i="87" s="1"/>
  <c r="K70" i="87" s="1"/>
  <c r="K71" i="87" s="1"/>
  <c r="M67" i="87"/>
  <c r="M68" i="87" s="1"/>
  <c r="M69" i="87" s="1"/>
  <c r="M70" i="87" s="1"/>
  <c r="M71" i="87" s="1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67" i="88"/>
  <c r="N68" i="88" s="1"/>
  <c r="N69" i="88" s="1"/>
  <c r="N70" i="88" s="1"/>
  <c r="M67" i="88"/>
  <c r="M68" i="88" s="1"/>
  <c r="M69" i="88" s="1"/>
  <c r="M70" i="88" s="1"/>
  <c r="N66" i="88"/>
  <c r="M60" i="88"/>
  <c r="M61" i="88" s="1"/>
  <c r="M62" i="88" s="1"/>
  <c r="M63" i="88" s="1"/>
  <c r="M64" i="88" s="1"/>
  <c r="M65" i="88" s="1"/>
  <c r="M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K69" i="89"/>
  <c r="K70" i="89" s="1"/>
  <c r="K71" i="89" s="1"/>
  <c r="K68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I66" i="90"/>
  <c r="I67" i="90" s="1"/>
  <c r="I68" i="90" s="1"/>
  <c r="I6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K70" i="91"/>
  <c r="K71" i="91" s="1"/>
  <c r="N69" i="91"/>
  <c r="N70" i="91" s="1"/>
  <c r="N71" i="91" s="1"/>
  <c r="M69" i="91"/>
  <c r="M70" i="91" s="1"/>
  <c r="M71" i="91" s="1"/>
  <c r="K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7" i="92"/>
  <c r="N68" i="92" s="1"/>
  <c r="N69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M68" i="93"/>
  <c r="M69" i="93" s="1"/>
  <c r="M70" i="93" s="1"/>
  <c r="M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M66" i="94"/>
  <c r="M67" i="94" s="1"/>
  <c r="M68" i="94" s="1"/>
  <c r="M69" i="94" s="1"/>
  <c r="I66" i="94"/>
  <c r="I67" i="94" s="1"/>
  <c r="I68" i="94" s="1"/>
  <c r="I69" i="94" s="1"/>
  <c r="K64" i="94"/>
  <c r="K65" i="94" s="1"/>
  <c r="K66" i="94" s="1"/>
  <c r="K67" i="94" s="1"/>
  <c r="K68" i="94" s="1"/>
  <c r="K69" i="94" s="1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M67" i="95"/>
  <c r="M68" i="95" s="1"/>
  <c r="M69" i="95" s="1"/>
  <c r="M70" i="95" s="1"/>
  <c r="M71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6" i="97"/>
  <c r="N67" i="97" s="1"/>
  <c r="N68" i="97" s="1"/>
  <c r="N69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M70" i="98"/>
  <c r="M71" i="98" s="1"/>
  <c r="I70" i="98"/>
  <c r="I71" i="98" s="1"/>
  <c r="N69" i="98"/>
  <c r="N70" i="98" s="1"/>
  <c r="N71" i="98" s="1"/>
  <c r="M69" i="98"/>
  <c r="I69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68" i="99"/>
  <c r="N69" i="99" s="1"/>
  <c r="N7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M67" i="100"/>
  <c r="M68" i="100" s="1"/>
  <c r="M69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M66" i="101"/>
  <c r="M67" i="101" s="1"/>
  <c r="M68" i="101" s="1"/>
  <c r="M69" i="101" s="1"/>
  <c r="M70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K70" i="71"/>
  <c r="N69" i="71"/>
  <c r="N70" i="71" s="1"/>
  <c r="K69" i="71"/>
  <c r="N68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68" i="5"/>
  <c r="N69" i="5"/>
  <c r="N70" i="5" s="1"/>
  <c r="N71" i="5" s="1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AA69" i="83"/>
  <c r="AB69" i="83" s="1"/>
  <c r="AA68" i="83"/>
  <c r="AA67" i="83"/>
  <c r="O67" i="83"/>
  <c r="O68" i="83" s="1"/>
  <c r="O69" i="83" s="1"/>
  <c r="O70" i="83" s="1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1" i="95" l="1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AB69" i="101" s="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25" i="92" s="1"/>
  <c r="AB26" i="92" s="1"/>
  <c r="AB27" i="92" s="1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1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8" i="95"/>
  <c r="AB69" i="95" s="1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56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74" i="87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3" i="77" s="1"/>
  <c r="AB4" i="77" s="1"/>
  <c r="AB5" i="77" s="1"/>
  <c r="AB6" i="77" s="1"/>
  <c r="AB7" i="77" s="1"/>
  <c r="AB8" i="77"/>
  <c r="AB26" i="77"/>
  <c r="AB32" i="77"/>
  <c r="AB38" i="77"/>
  <c r="AB39" i="77" s="1"/>
  <c r="AB40" i="77" s="1"/>
  <c r="AB44" i="77"/>
  <c r="AB56" i="77"/>
  <c r="AB62" i="77"/>
  <c r="AB74" i="77"/>
  <c r="AB80" i="77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<sst xmlns="http://schemas.openxmlformats.org/spreadsheetml/2006/main" count="62556" uniqueCount="1811">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</sst>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theme" Target="theme/theme1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70" sqref="B170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16FD6A7F-64C1-44DE-BF24-BEED837CAC31}"/>
    <hyperlink ref="B169" location="Standings_3_23_24!A1" display="Standings" xr:uid="{E2CED8E4-FCCD-4A88-9D00-1CE9491BC96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1585</v>
      </c>
      <c r="M30" s="1" t="s">
        <v>852</v>
      </c>
      <c r="N30" s="1" t="s">
        <v>1636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1711</v>
      </c>
      <c r="M9" s="1" t="s">
        <v>879</v>
      </c>
      <c r="N9" s="1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1" t="s">
        <v>1342</v>
      </c>
      <c r="M18" s="1" t="s">
        <v>1696</v>
      </c>
      <c r="N18" s="1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1522</v>
      </c>
      <c r="M6" s="1" t="s">
        <v>863</v>
      </c>
      <c r="N6" s="1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1328</v>
      </c>
      <c r="M29" s="1" t="s">
        <v>777</v>
      </c>
      <c r="N29" s="1" t="s">
        <v>1734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1739</v>
      </c>
      <c r="L37" s="1" t="s">
        <v>1512</v>
      </c>
      <c r="M37" s="1" t="s">
        <v>458</v>
      </c>
      <c r="N37" s="1" t="s">
        <v>1740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1359</v>
      </c>
      <c r="M29" s="1" t="s">
        <v>777</v>
      </c>
      <c r="N29" s="1" t="s">
        <v>1748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1761</v>
      </c>
      <c r="L15" s="1" t="s">
        <v>1718</v>
      </c>
      <c r="M15" s="1" t="s">
        <v>890</v>
      </c>
      <c r="N15" s="1" t="s">
        <v>1762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1" t="s">
        <v>1489</v>
      </c>
      <c r="M26" s="1" t="s">
        <v>1625</v>
      </c>
      <c r="N26" s="1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1565</v>
      </c>
      <c r="M40" s="1" t="s">
        <v>858</v>
      </c>
      <c r="N40" s="1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1631</v>
      </c>
      <c r="L17" s="1" t="s">
        <v>1328</v>
      </c>
      <c r="M17" s="1" t="s">
        <v>946</v>
      </c>
      <c r="N17" s="1" t="s">
        <v>1750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1776</v>
      </c>
      <c r="M21" s="9" t="s">
        <v>1496</v>
      </c>
      <c r="N21" s="9" t="s">
        <v>1721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1489</v>
      </c>
      <c r="M27" s="1" t="s">
        <v>1625</v>
      </c>
      <c r="N27" s="1" t="s">
        <v>1657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1777</v>
      </c>
      <c r="L31" s="1" t="s">
        <v>1745</v>
      </c>
      <c r="M31" s="1" t="s">
        <v>1030</v>
      </c>
      <c r="N31" s="1" t="s">
        <v>1778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93D2A-AF66-47E6-876B-7C4A82E94FCB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1803</v>
      </c>
      <c r="M4" s="4" t="s">
        <v>957</v>
      </c>
      <c r="N4" s="4" t="s">
        <v>1804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1718</v>
      </c>
      <c r="L5" s="1" t="s">
        <v>1433</v>
      </c>
      <c r="M5" s="1" t="s">
        <v>1676</v>
      </c>
      <c r="N5" s="1" t="s">
        <v>1806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63">
        <v>9</v>
      </c>
      <c r="F6" s="37">
        <v>89</v>
      </c>
      <c r="G6" s="35">
        <v>28</v>
      </c>
      <c r="H6" s="63">
        <v>35</v>
      </c>
      <c r="I6" s="63">
        <v>5</v>
      </c>
      <c r="J6" s="37">
        <v>2</v>
      </c>
      <c r="K6" s="6" t="s">
        <v>1810</v>
      </c>
      <c r="L6" s="1" t="s">
        <v>1554</v>
      </c>
      <c r="M6" s="1" t="s">
        <v>863</v>
      </c>
      <c r="N6" s="1" t="s">
        <v>1744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1809</v>
      </c>
      <c r="M7" s="1" t="s">
        <v>798</v>
      </c>
      <c r="N7" s="1" t="s">
        <v>1680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1614</v>
      </c>
      <c r="L10" s="1" t="s">
        <v>1807</v>
      </c>
      <c r="M10" s="1" t="s">
        <v>474</v>
      </c>
      <c r="N10" s="1" t="s">
        <v>1808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1605</v>
      </c>
      <c r="L11" s="1" t="s">
        <v>1772</v>
      </c>
      <c r="M11" s="1" t="s">
        <v>1634</v>
      </c>
      <c r="N11" s="1" t="s">
        <v>1635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1801</v>
      </c>
      <c r="L16" s="1" t="s">
        <v>1766</v>
      </c>
      <c r="M16" s="1" t="s">
        <v>659</v>
      </c>
      <c r="N16" s="1" t="s">
        <v>1802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62">
        <v>69</v>
      </c>
      <c r="C17" s="62">
        <v>34</v>
      </c>
      <c r="D17" s="62">
        <v>26</v>
      </c>
      <c r="E17" s="63">
        <v>9</v>
      </c>
      <c r="F17" s="37">
        <v>77</v>
      </c>
      <c r="G17" s="63">
        <v>27</v>
      </c>
      <c r="H17" s="63">
        <v>30</v>
      </c>
      <c r="I17" s="63">
        <v>4</v>
      </c>
      <c r="J17" s="63">
        <v>4</v>
      </c>
      <c r="K17" s="6" t="s">
        <v>1631</v>
      </c>
      <c r="L17" s="62" t="s">
        <v>1328</v>
      </c>
      <c r="M17" s="62" t="s">
        <v>946</v>
      </c>
      <c r="N17" s="62" t="s">
        <v>1750</v>
      </c>
      <c r="O17" s="35">
        <v>191</v>
      </c>
      <c r="P17" s="63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1798</v>
      </c>
      <c r="L18" s="1" t="s">
        <v>1490</v>
      </c>
      <c r="M18" s="1" t="s">
        <v>1725</v>
      </c>
      <c r="N18" s="1" t="s">
        <v>1764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1793</v>
      </c>
      <c r="L19" s="1" t="s">
        <v>1387</v>
      </c>
      <c r="M19" s="1" t="s">
        <v>879</v>
      </c>
      <c r="N19" s="1" t="s">
        <v>1797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1795</v>
      </c>
      <c r="M27" s="1" t="s">
        <v>1625</v>
      </c>
      <c r="N27" s="1" t="s">
        <v>1657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1793</v>
      </c>
      <c r="M29" s="1" t="s">
        <v>626</v>
      </c>
      <c r="N29" s="1" t="s">
        <v>1794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62">
        <v>70</v>
      </c>
      <c r="C31" s="62">
        <v>29</v>
      </c>
      <c r="D31" s="62">
        <v>36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1777</v>
      </c>
      <c r="L31" s="62" t="s">
        <v>1745</v>
      </c>
      <c r="M31" s="62" t="s">
        <v>1030</v>
      </c>
      <c r="N31" s="62" t="s">
        <v>1778</v>
      </c>
      <c r="O31" s="35">
        <v>205</v>
      </c>
      <c r="P31" s="63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1783</v>
      </c>
      <c r="M36" s="1" t="s">
        <v>841</v>
      </c>
      <c r="N36" s="1" t="s">
        <v>1660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1784</v>
      </c>
      <c r="L37" s="1" t="s">
        <v>1512</v>
      </c>
      <c r="M37" s="1" t="s">
        <v>458</v>
      </c>
      <c r="N37" s="1" t="s">
        <v>1750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62">
        <v>70</v>
      </c>
      <c r="C38" s="62">
        <v>38</v>
      </c>
      <c r="D38" s="62">
        <v>25</v>
      </c>
      <c r="E38" s="63">
        <v>7</v>
      </c>
      <c r="F38" s="37">
        <v>83</v>
      </c>
      <c r="G38" s="63">
        <v>30</v>
      </c>
      <c r="H38" s="63">
        <v>34</v>
      </c>
      <c r="I38" s="63">
        <v>4</v>
      </c>
      <c r="J38" s="63">
        <v>2</v>
      </c>
      <c r="K38" s="6" t="s">
        <v>1788</v>
      </c>
      <c r="L38" s="62" t="s">
        <v>1607</v>
      </c>
      <c r="M38" s="62" t="s">
        <v>542</v>
      </c>
      <c r="N38" s="62" t="s">
        <v>1619</v>
      </c>
      <c r="O38" s="35">
        <v>226</v>
      </c>
      <c r="P38" s="63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1289</v>
      </c>
      <c r="M39" s="1" t="s">
        <v>1409</v>
      </c>
      <c r="N39" s="1" t="s">
        <v>1782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F4DE579-A852-4422-8D96-44DF303489CD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FDE8-6AE7-49BF-AB3C-F515C0FCB37D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1803</v>
      </c>
      <c r="M4" s="4" t="s">
        <v>957</v>
      </c>
      <c r="N4" s="4" t="s">
        <v>1804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1718</v>
      </c>
      <c r="L5" s="1" t="s">
        <v>1433</v>
      </c>
      <c r="M5" s="1" t="s">
        <v>1676</v>
      </c>
      <c r="N5" s="1" t="s">
        <v>1806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63">
        <v>9</v>
      </c>
      <c r="F6" s="37">
        <v>89</v>
      </c>
      <c r="G6" s="35">
        <v>28</v>
      </c>
      <c r="H6" s="63">
        <v>35</v>
      </c>
      <c r="I6" s="63">
        <v>5</v>
      </c>
      <c r="J6" s="37">
        <v>2</v>
      </c>
      <c r="K6" s="6" t="s">
        <v>1810</v>
      </c>
      <c r="L6" s="1" t="s">
        <v>1554</v>
      </c>
      <c r="M6" s="1" t="s">
        <v>863</v>
      </c>
      <c r="N6" s="1" t="s">
        <v>1744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1809</v>
      </c>
      <c r="M7" s="1" t="s">
        <v>798</v>
      </c>
      <c r="N7" s="1" t="s">
        <v>1680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1614</v>
      </c>
      <c r="L10" s="1" t="s">
        <v>1807</v>
      </c>
      <c r="M10" s="1" t="s">
        <v>474</v>
      </c>
      <c r="N10" s="1" t="s">
        <v>1808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1605</v>
      </c>
      <c r="L11" s="1" t="s">
        <v>1772</v>
      </c>
      <c r="M11" s="1" t="s">
        <v>1634</v>
      </c>
      <c r="N11" s="1" t="s">
        <v>1635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1801</v>
      </c>
      <c r="L16" s="1" t="s">
        <v>1766</v>
      </c>
      <c r="M16" s="1" t="s">
        <v>659</v>
      </c>
      <c r="N16" s="1" t="s">
        <v>1802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62">
        <v>69</v>
      </c>
      <c r="C17" s="62">
        <v>34</v>
      </c>
      <c r="D17" s="62">
        <v>26</v>
      </c>
      <c r="E17" s="63">
        <v>9</v>
      </c>
      <c r="F17" s="37">
        <v>77</v>
      </c>
      <c r="G17" s="63">
        <v>27</v>
      </c>
      <c r="H17" s="63">
        <v>30</v>
      </c>
      <c r="I17" s="63">
        <v>4</v>
      </c>
      <c r="J17" s="63">
        <v>4</v>
      </c>
      <c r="K17" s="6" t="s">
        <v>1631</v>
      </c>
      <c r="L17" s="62" t="s">
        <v>1328</v>
      </c>
      <c r="M17" s="62" t="s">
        <v>946</v>
      </c>
      <c r="N17" s="62" t="s">
        <v>1750</v>
      </c>
      <c r="O17" s="35">
        <v>191</v>
      </c>
      <c r="P17" s="63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1798</v>
      </c>
      <c r="L18" s="1" t="s">
        <v>1490</v>
      </c>
      <c r="M18" s="1" t="s">
        <v>1725</v>
      </c>
      <c r="N18" s="1" t="s">
        <v>1764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1793</v>
      </c>
      <c r="L19" s="1" t="s">
        <v>1387</v>
      </c>
      <c r="M19" s="1" t="s">
        <v>879</v>
      </c>
      <c r="N19" s="1" t="s">
        <v>1797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1795</v>
      </c>
      <c r="M27" s="1" t="s">
        <v>1625</v>
      </c>
      <c r="N27" s="1" t="s">
        <v>1657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1793</v>
      </c>
      <c r="M29" s="1" t="s">
        <v>626</v>
      </c>
      <c r="N29" s="1" t="s">
        <v>1794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62">
        <v>70</v>
      </c>
      <c r="C31" s="62">
        <v>29</v>
      </c>
      <c r="D31" s="62">
        <v>36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1777</v>
      </c>
      <c r="L31" s="62" t="s">
        <v>1745</v>
      </c>
      <c r="M31" s="62" t="s">
        <v>1030</v>
      </c>
      <c r="N31" s="62" t="s">
        <v>1778</v>
      </c>
      <c r="O31" s="35">
        <v>205</v>
      </c>
      <c r="P31" s="63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1783</v>
      </c>
      <c r="M36" s="1" t="s">
        <v>841</v>
      </c>
      <c r="N36" s="1" t="s">
        <v>1660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1784</v>
      </c>
      <c r="L37" s="1" t="s">
        <v>1512</v>
      </c>
      <c r="M37" s="1" t="s">
        <v>458</v>
      </c>
      <c r="N37" s="1" t="s">
        <v>1750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62">
        <v>70</v>
      </c>
      <c r="C38" s="62">
        <v>38</v>
      </c>
      <c r="D38" s="62">
        <v>25</v>
      </c>
      <c r="E38" s="63">
        <v>7</v>
      </c>
      <c r="F38" s="37">
        <v>83</v>
      </c>
      <c r="G38" s="63">
        <v>30</v>
      </c>
      <c r="H38" s="63">
        <v>34</v>
      </c>
      <c r="I38" s="63">
        <v>4</v>
      </c>
      <c r="J38" s="63">
        <v>2</v>
      </c>
      <c r="K38" s="6" t="s">
        <v>1788</v>
      </c>
      <c r="L38" s="62" t="s">
        <v>1607</v>
      </c>
      <c r="M38" s="62" t="s">
        <v>542</v>
      </c>
      <c r="N38" s="62" t="s">
        <v>1619</v>
      </c>
      <c r="O38" s="35">
        <v>226</v>
      </c>
      <c r="P38" s="63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1289</v>
      </c>
      <c r="M39" s="1" t="s">
        <v>1409</v>
      </c>
      <c r="N39" s="1" t="s">
        <v>1782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371336A-1BD7-4CFB-9FD3-BF8CFBE400C6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72</v>
      </c>
      <c r="C4" s="4">
        <f>Boston_Bruins!$I$84</f>
        <v>41</v>
      </c>
      <c r="D4" s="4">
        <f>Boston_Bruins!$J$84</f>
        <v>16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18-7-9</v>
      </c>
      <c r="M4" s="4" t="str">
        <f>Boston_Bruins!$U$85</f>
        <v>16-3-3</v>
      </c>
      <c r="N4" s="4" t="str">
        <f>Boston_Bruins!$X$85</f>
        <v>25-11-5</v>
      </c>
      <c r="O4" s="32">
        <f>Boston_Bruins!$E$85</f>
        <v>241</v>
      </c>
      <c r="P4" s="33">
        <f>Boston_Bruins!$F$85</f>
        <v>200</v>
      </c>
      <c r="Q4" s="34">
        <f t="shared" ref="Q4:Q11" si="0">O4-P4</f>
        <v>41</v>
      </c>
      <c r="R4" s="3" t="str">
        <f>Boston_Bruins!$AA$85</f>
        <v>L2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71</v>
      </c>
      <c r="C5" s="1">
        <f>Buffalo_Sabres!$I$84</f>
        <v>33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212</v>
      </c>
      <c r="P5" s="36">
        <f>Buffalo_Sabres!$F$85</f>
        <v>215</v>
      </c>
      <c r="Q5" s="37">
        <f t="shared" si="0"/>
        <v>-3</v>
      </c>
      <c r="R5" s="6" t="str">
        <f>Buffalo_Sabres!$AA$85</f>
        <v>L2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71</v>
      </c>
      <c r="C6" s="1">
        <f>Detroit_Red_Wings!$I$84</f>
        <v>36</v>
      </c>
      <c r="D6" s="1">
        <f>Detroit_Red_Wings!$J$84</f>
        <v>29</v>
      </c>
      <c r="E6" s="36">
        <f>Detroit_Red_Wings!$L$84</f>
        <v>6</v>
      </c>
      <c r="F6" s="37">
        <f t="shared" si="1"/>
        <v>78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15-18-1</v>
      </c>
      <c r="M6" s="1" t="str">
        <f>Detroit_Red_Wings!$U$85</f>
        <v>9-7-3</v>
      </c>
      <c r="N6" s="1" t="str">
        <f>Detroit_Red_Wings!$X$85</f>
        <v>20-16-3</v>
      </c>
      <c r="O6" s="35">
        <f>Detroit_Red_Wings!$E$85</f>
        <v>242</v>
      </c>
      <c r="P6" s="36">
        <f>Detroit_Red_Wings!$F$85</f>
        <v>236</v>
      </c>
      <c r="Q6" s="37">
        <f t="shared" si="0"/>
        <v>6</v>
      </c>
      <c r="R6" s="6" t="str">
        <f>Detroit_Red_Wings!$AA$85</f>
        <v>L1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70</v>
      </c>
      <c r="C7" s="1">
        <f>Florida_Panthers!$I$84</f>
        <v>45</v>
      </c>
      <c r="D7" s="1">
        <f>Florida_Panthers!$J$84</f>
        <v>20</v>
      </c>
      <c r="E7" s="36">
        <f>Florida_Panthers!$L$84</f>
        <v>5</v>
      </c>
      <c r="F7" s="37">
        <f t="shared" si="1"/>
        <v>95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21-11-2</v>
      </c>
      <c r="L7" s="1" t="str">
        <f>Florida_Panthers!$R$85</f>
        <v>24-9-3</v>
      </c>
      <c r="M7" s="1" t="str">
        <f>Florida_Panthers!$U$85</f>
        <v>12-2-3</v>
      </c>
      <c r="N7" s="1" t="str">
        <f>Florida_Panthers!$X$85</f>
        <v>26-8-4</v>
      </c>
      <c r="O7" s="35">
        <f>Florida_Panthers!$E$85</f>
        <v>227</v>
      </c>
      <c r="P7" s="36">
        <f>Florida_Panthers!$F$85</f>
        <v>172</v>
      </c>
      <c r="Q7" s="37">
        <f t="shared" si="0"/>
        <v>55</v>
      </c>
      <c r="R7" s="6" t="str">
        <f>Florida_Panthers!$AA$85</f>
        <v>L4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69</v>
      </c>
      <c r="C8" s="1">
        <f>Montreal_Canadiens!$I$84</f>
        <v>25</v>
      </c>
      <c r="D8" s="1">
        <f>Montreal_Canadiens!$J$84</f>
        <v>32</v>
      </c>
      <c r="E8" s="36">
        <f>Montreal_Canadiens!$L$84</f>
        <v>12</v>
      </c>
      <c r="F8" s="37">
        <f t="shared" si="1"/>
        <v>62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189</v>
      </c>
      <c r="P8" s="36">
        <f>Montreal_Canadiens!$F$85</f>
        <v>243</v>
      </c>
      <c r="Q8" s="37">
        <f t="shared" si="0"/>
        <v>-54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69</v>
      </c>
      <c r="C9" s="1">
        <f>Ottawa_Senators!$I$84</f>
        <v>29</v>
      </c>
      <c r="D9" s="1">
        <f>Ottawa_Senators!$J$84</f>
        <v>36</v>
      </c>
      <c r="E9" s="36">
        <f>Ottawa_Senators!$L$84</f>
        <v>4</v>
      </c>
      <c r="F9" s="37">
        <f t="shared" si="1"/>
        <v>62</v>
      </c>
      <c r="G9" s="35">
        <f>C9-(Ottawa_Senators!$K$84+I9)</f>
        <v>20</v>
      </c>
      <c r="H9" s="36">
        <f t="shared" si="2"/>
        <v>26</v>
      </c>
      <c r="I9" s="36">
        <f>Ottawa_Senators!$M$84</f>
        <v>3</v>
      </c>
      <c r="J9" s="37">
        <f>Ottawa_Senators!$N$84</f>
        <v>0</v>
      </c>
      <c r="K9" s="6" t="str">
        <f>Ottawa_Senators!$O$85</f>
        <v>18-16-2</v>
      </c>
      <c r="L9" s="1" t="str">
        <f>Ottawa_Senators!$R$85</f>
        <v>11-20-2</v>
      </c>
      <c r="M9" s="1" t="str">
        <f>Ottawa_Senators!$U$85</f>
        <v>11-7-2</v>
      </c>
      <c r="N9" s="1" t="str">
        <f>Ottawa_Senators!$X$85</f>
        <v>22-17-2</v>
      </c>
      <c r="O9" s="35">
        <f>Ottawa_Senators!$E$85</f>
        <v>220</v>
      </c>
      <c r="P9" s="36">
        <f>Ottawa_Senators!$F$85</f>
        <v>246</v>
      </c>
      <c r="Q9" s="37">
        <f t="shared" si="0"/>
        <v>-26</v>
      </c>
      <c r="R9" s="6" t="str">
        <f>Ottawa_Senators!$AA$85</f>
        <v>W1</v>
      </c>
      <c r="S9" s="7" t="str">
        <f>Ottawa_Senators!$AD$85</f>
        <v>4-5-1</v>
      </c>
    </row>
    <row r="10" spans="1:20" x14ac:dyDescent="0.25">
      <c r="A10" s="12" t="s">
        <v>55</v>
      </c>
      <c r="B10" s="1">
        <f>Tampa_Bay_Lightning!$C$86</f>
        <v>70</v>
      </c>
      <c r="C10" s="1">
        <f>Tampa_Bay_Lightning!$I$84</f>
        <v>38</v>
      </c>
      <c r="D10" s="1">
        <f>Tampa_Bay_Lightning!$J$84</f>
        <v>25</v>
      </c>
      <c r="E10" s="36">
        <f>Tampa_Bay_Lightning!$L$84</f>
        <v>7</v>
      </c>
      <c r="F10" s="37">
        <f t="shared" si="1"/>
        <v>83</v>
      </c>
      <c r="G10" s="35">
        <f>C10-(Tampa_Bay_Lightning!$K$84+I10)</f>
        <v>31</v>
      </c>
      <c r="H10" s="36">
        <f t="shared" si="2"/>
        <v>35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17-16-3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247</v>
      </c>
      <c r="P10" s="36">
        <f>Tampa_Bay_Lightning!$F$85</f>
        <v>233</v>
      </c>
      <c r="Q10" s="37">
        <f t="shared" si="0"/>
        <v>14</v>
      </c>
      <c r="R10" s="6" t="str">
        <f>Tampa_Bay_Lightning!$AA$85</f>
        <v>L1</v>
      </c>
      <c r="S10" s="7" t="str">
        <f>Tampa_Bay_Lightning!$AD$85</f>
        <v>6-2-2</v>
      </c>
    </row>
    <row r="11" spans="1:20" ht="15.75" thickBot="1" x14ac:dyDescent="0.3">
      <c r="A11" s="12" t="s">
        <v>54</v>
      </c>
      <c r="B11" s="1">
        <f>Toronto_Maple_Leafs!$C$86</f>
        <v>69</v>
      </c>
      <c r="C11" s="1">
        <f>Toronto_Maple_Leafs!$I$84</f>
        <v>40</v>
      </c>
      <c r="D11" s="1">
        <f>Toronto_Maple_Leafs!$J$84</f>
        <v>20</v>
      </c>
      <c r="E11" s="39">
        <f>Toronto_Maple_Leafs!$L$84</f>
        <v>9</v>
      </c>
      <c r="F11" s="40">
        <f t="shared" si="1"/>
        <v>89</v>
      </c>
      <c r="G11" s="38">
        <f>C11-(Toronto_Maple_Leafs!$K$84+I11)</f>
        <v>28</v>
      </c>
      <c r="H11" s="39">
        <f t="shared" si="2"/>
        <v>35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19-13-3</v>
      </c>
      <c r="L11" s="1" t="str">
        <f>Toronto_Maple_Leafs!$R$85</f>
        <v>21-7-6</v>
      </c>
      <c r="M11" s="1" t="str">
        <f>Toronto_Maple_Leafs!$U$85</f>
        <v>8-9-2</v>
      </c>
      <c r="N11" s="1" t="str">
        <f>Toronto_Maple_Leafs!$X$85</f>
        <v>16-14-7</v>
      </c>
      <c r="O11" s="35">
        <f>Toronto_Maple_Leafs!$E$85</f>
        <v>257</v>
      </c>
      <c r="P11" s="36">
        <f>Toronto_Maple_Leafs!$F$85</f>
        <v>218</v>
      </c>
      <c r="Q11" s="37">
        <f t="shared" si="0"/>
        <v>39</v>
      </c>
      <c r="R11" s="6" t="str">
        <f>Toronto_Maple_Leafs!$AA$85</f>
        <v>W2</v>
      </c>
      <c r="S11" s="7" t="str">
        <f>Toronto_Maple_Leafs!$AD$85</f>
        <v>6-3-1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71</v>
      </c>
      <c r="C14" s="1">
        <f>Carolina_Hurricanes!$I$84</f>
        <v>44</v>
      </c>
      <c r="D14" s="1">
        <f>Carolina_Hurricanes!$J$84</f>
        <v>20</v>
      </c>
      <c r="E14" s="36">
        <f>Carolina_Hurricanes!$L$84</f>
        <v>7</v>
      </c>
      <c r="F14" s="34">
        <f>(C14*2)+E14</f>
        <v>95</v>
      </c>
      <c r="G14" s="36">
        <f>C14-(Carolina_Hurricanes!$K$84+I14)</f>
        <v>36</v>
      </c>
      <c r="H14" s="36">
        <f>C14-I14</f>
        <v>42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23-9-4</v>
      </c>
      <c r="L14" s="1" t="str">
        <f>Carolina_Hurricanes!$R$85</f>
        <v>21-11-3</v>
      </c>
      <c r="M14" s="1" t="str">
        <f>Carolina_Hurricanes!$U$85</f>
        <v>14-4-4</v>
      </c>
      <c r="N14" s="1" t="str">
        <f>Carolina_Hurricanes!$X$85</f>
        <v>29-7-5</v>
      </c>
      <c r="O14" s="35">
        <f>Carolina_Hurricanes!$E$85</f>
        <v>245</v>
      </c>
      <c r="P14" s="36">
        <f>Carolina_Hurricanes!$F$85</f>
        <v>194</v>
      </c>
      <c r="Q14" s="37">
        <f t="shared" ref="Q14:Q21" si="3">O14-P14</f>
        <v>51</v>
      </c>
      <c r="R14" s="6" t="str">
        <f>Carolina_Hurricanes!$AA$85</f>
        <v>L1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71</v>
      </c>
      <c r="C15" s="1">
        <f>Columbus_Blue_Jackets!$I$84</f>
        <v>23</v>
      </c>
      <c r="D15" s="1">
        <f>Columbus_Blue_Jackets!$J$84</f>
        <v>36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10-18-7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205</v>
      </c>
      <c r="P15" s="36">
        <f>Columbus_Blue_Jackets!$F$85</f>
        <v>260</v>
      </c>
      <c r="Q15" s="37">
        <f t="shared" si="3"/>
        <v>-55</v>
      </c>
      <c r="R15" s="6" t="str">
        <f>Columbus_Blue_Jackets!$AA$85</f>
        <v>L4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71</v>
      </c>
      <c r="C16" s="1">
        <f>New_Jersey_Devils!$I$84</f>
        <v>34</v>
      </c>
      <c r="D16" s="1">
        <f>New_Jersey_Devils!$J$84</f>
        <v>33</v>
      </c>
      <c r="E16" s="36">
        <f>New_Jersey_Devils!$L$84</f>
        <v>4</v>
      </c>
      <c r="F16" s="37">
        <f t="shared" si="4"/>
        <v>72</v>
      </c>
      <c r="G16" s="36">
        <f>C16-(New_Jersey_Devils!$K$84+I16)</f>
        <v>29</v>
      </c>
      <c r="H16" s="36">
        <f t="shared" si="5"/>
        <v>34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17-15-2</v>
      </c>
      <c r="M16" s="1" t="str">
        <f>New_Jersey_Devils!$U$85</f>
        <v>10-9-2</v>
      </c>
      <c r="N16" s="1" t="str">
        <f>New_Jersey_Devils!$X$85</f>
        <v>19-18-3</v>
      </c>
      <c r="O16" s="35">
        <f>New_Jersey_Devils!$E$85</f>
        <v>231</v>
      </c>
      <c r="P16" s="36">
        <f>New_Jersey_Devils!$F$85</f>
        <v>244</v>
      </c>
      <c r="Q16" s="37">
        <f t="shared" si="3"/>
        <v>-13</v>
      </c>
      <c r="R16" s="6" t="str">
        <f>New_Jersey_Devils!$AA$85</f>
        <v>L1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70</v>
      </c>
      <c r="C17" s="1">
        <f>New_York_Islanders!$I$84</f>
        <v>30</v>
      </c>
      <c r="D17" s="1">
        <f>New_York_Islanders!$J$84</f>
        <v>25</v>
      </c>
      <c r="E17" s="36">
        <f>New_York_Islanders!$L$84</f>
        <v>15</v>
      </c>
      <c r="F17" s="37">
        <f t="shared" si="4"/>
        <v>75</v>
      </c>
      <c r="G17" s="36">
        <f>C17-(New_York_Islanders!$K$84+I17)</f>
        <v>22</v>
      </c>
      <c r="H17" s="36">
        <f t="shared" si="5"/>
        <v>29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16-9-10</v>
      </c>
      <c r="L17" s="1" t="str">
        <f>New_York_Islanders!$R$85</f>
        <v>14-16-5</v>
      </c>
      <c r="M17" s="1" t="str">
        <f>New_York_Islanders!$U$85</f>
        <v>8-6-5</v>
      </c>
      <c r="N17" s="1" t="str">
        <f>New_York_Islanders!$X$85</f>
        <v>18-13-9</v>
      </c>
      <c r="O17" s="35">
        <f>New_York_Islanders!$E$85</f>
        <v>212</v>
      </c>
      <c r="P17" s="36">
        <f>New_York_Islanders!$F$85</f>
        <v>235</v>
      </c>
      <c r="Q17" s="37">
        <f t="shared" si="3"/>
        <v>-23</v>
      </c>
      <c r="R17" s="6" t="str">
        <f>New_York_Islanders!$AA$85</f>
        <v>W1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71</v>
      </c>
      <c r="C18" s="1">
        <f>New_York_Rangers!$I$84</f>
        <v>47</v>
      </c>
      <c r="D18" s="1">
        <f>New_York_Rangers!$J$84</f>
        <v>20</v>
      </c>
      <c r="E18" s="36">
        <f>New_York_Rangers!$L$84</f>
        <v>4</v>
      </c>
      <c r="F18" s="37">
        <f t="shared" si="4"/>
        <v>98</v>
      </c>
      <c r="G18" s="36">
        <f>C18-(New_York_Rangers!$K$84+I18)</f>
        <v>38</v>
      </c>
      <c r="H18" s="36">
        <f t="shared" si="5"/>
        <v>45</v>
      </c>
      <c r="I18" s="36">
        <f>New_York_Rangers!$M$84</f>
        <v>2</v>
      </c>
      <c r="J18" s="36">
        <f>New_York_Rangers!$N$84</f>
        <v>3</v>
      </c>
      <c r="K18" s="6" t="str">
        <f>New_York_Rangers!$O$85</f>
        <v>25-9-0</v>
      </c>
      <c r="L18" s="1" t="str">
        <f>New_York_Rangers!$R$85</f>
        <v>22-11-4</v>
      </c>
      <c r="M18" s="1" t="str">
        <f>New_York_Rangers!$U$85</f>
        <v>15-5-0</v>
      </c>
      <c r="N18" s="1" t="str">
        <f>New_York_Rangers!$X$85</f>
        <v>28-11-2</v>
      </c>
      <c r="O18" s="35">
        <f>New_York_Rangers!$E$85</f>
        <v>240</v>
      </c>
      <c r="P18" s="36">
        <f>New_York_Rangers!$F$85</f>
        <v>194</v>
      </c>
      <c r="Q18" s="37">
        <f t="shared" si="3"/>
        <v>46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71</v>
      </c>
      <c r="C19" s="1">
        <f>Philadelphia_Flyers!$I$84</f>
        <v>36</v>
      </c>
      <c r="D19" s="1">
        <f>Philadelphia_Flyers!$J$84</f>
        <v>26</v>
      </c>
      <c r="E19" s="36">
        <f>Philadelphia_Flyers!$L$84</f>
        <v>9</v>
      </c>
      <c r="F19" s="37">
        <f t="shared" si="4"/>
        <v>81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19-14-3</v>
      </c>
      <c r="L19" s="1" t="str">
        <f>Philadelphia_Flyers!$R$85</f>
        <v>17-12-6</v>
      </c>
      <c r="M19" s="1" t="str">
        <f>Philadelphia_Flyers!$U$85</f>
        <v>8-9-3</v>
      </c>
      <c r="N19" s="1" t="str">
        <f>Philadelphia_Flyers!$X$85</f>
        <v>17-18-5</v>
      </c>
      <c r="O19" s="35">
        <f>Philadelphia_Flyers!$E$85</f>
        <v>211</v>
      </c>
      <c r="P19" s="36">
        <f>Philadelphia_Flyers!$F$85</f>
        <v>216</v>
      </c>
      <c r="Q19" s="37">
        <f t="shared" si="3"/>
        <v>-5</v>
      </c>
      <c r="R19" s="6" t="str">
        <f>Philadelphia_Flyers!$AA$85</f>
        <v>W1</v>
      </c>
      <c r="S19" s="7" t="str">
        <f>Philadelphia_Flyers!$AD$85</f>
        <v>5-3-2</v>
      </c>
    </row>
    <row r="20" spans="1:19" x14ac:dyDescent="0.25">
      <c r="A20" s="12" t="s">
        <v>66</v>
      </c>
      <c r="B20" s="1">
        <f>Pittsburgh_Penguins!$C$86</f>
        <v>69</v>
      </c>
      <c r="C20" s="1">
        <f>Pittsburgh_Penguins!$I$84</f>
        <v>30</v>
      </c>
      <c r="D20" s="1">
        <f>Pittsburgh_Penguins!$J$84</f>
        <v>30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12-17-5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201</v>
      </c>
      <c r="P20" s="36">
        <f>Pittsburgh_Penguins!$F$85</f>
        <v>208</v>
      </c>
      <c r="Q20" s="37">
        <f t="shared" si="3"/>
        <v>-7</v>
      </c>
      <c r="R20" s="6" t="str">
        <f>Pittsburgh_Penguins!$AA$85</f>
        <v>L2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69</v>
      </c>
      <c r="C21" s="9">
        <f>Washington_Capitals!$I$84</f>
        <v>34</v>
      </c>
      <c r="D21" s="9">
        <f>Washington_Capitals!$J$84</f>
        <v>26</v>
      </c>
      <c r="E21" s="39">
        <f>Washington_Capitals!$L$84</f>
        <v>9</v>
      </c>
      <c r="F21" s="40">
        <f t="shared" si="4"/>
        <v>77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18-11-5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20-13-5</v>
      </c>
      <c r="O21" s="38">
        <f>Washington_Capitals!$E$85</f>
        <v>191</v>
      </c>
      <c r="P21" s="39">
        <f>Washington_Capitals!$F$85</f>
        <v>221</v>
      </c>
      <c r="Q21" s="40">
        <f t="shared" si="3"/>
        <v>-30</v>
      </c>
      <c r="R21" s="8" t="str">
        <f>Washington_Capitals!$AA$85</f>
        <v>W1</v>
      </c>
      <c r="S21" s="10" t="str">
        <f>Washington_Capitals!$AD$85</f>
        <v>6-4-0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70</v>
      </c>
      <c r="C25" s="4">
        <f>Arizona_Coyotes!$I$84</f>
        <v>29</v>
      </c>
      <c r="D25" s="4">
        <f>Arizona_Coyotes!$J$84</f>
        <v>36</v>
      </c>
      <c r="E25" s="33">
        <f>Arizona_Coyotes!$L$84</f>
        <v>5</v>
      </c>
      <c r="F25" s="34">
        <f>(C25*2)+E25</f>
        <v>63</v>
      </c>
      <c r="G25" s="33">
        <f>C25-(Arizona_Coyotes!$K$84+I25)</f>
        <v>23</v>
      </c>
      <c r="H25" s="33">
        <f>C25-I25</f>
        <v>27</v>
      </c>
      <c r="I25" s="33">
        <f>Arizona_Coyotes!$M$84</f>
        <v>2</v>
      </c>
      <c r="J25" s="33">
        <f>Arizona_Coyotes!$N$84</f>
        <v>0</v>
      </c>
      <c r="K25" s="3" t="str">
        <f>Arizona_Coyotes!$O$85</f>
        <v>18-16-0</v>
      </c>
      <c r="L25" s="4" t="str">
        <f>Arizona_Coyotes!$R$85</f>
        <v>11-20-5</v>
      </c>
      <c r="M25" s="4" t="str">
        <f>Arizona_Coyotes!$U$85</f>
        <v>8-13-3</v>
      </c>
      <c r="N25" s="4" t="str">
        <f>Arizona_Coyotes!$X$85</f>
        <v>15-20-5</v>
      </c>
      <c r="O25" s="32">
        <f>Arizona_Coyotes!$E$85</f>
        <v>205</v>
      </c>
      <c r="P25" s="33">
        <f>Arizona_Coyotes!$F$85</f>
        <v>230</v>
      </c>
      <c r="Q25" s="34">
        <f t="shared" ref="Q25:Q32" si="6">O25-P25</f>
        <v>-25</v>
      </c>
      <c r="R25" s="3" t="str">
        <f>Arizona_Coyotes!$AA$85</f>
        <v>W1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71</v>
      </c>
      <c r="C26" s="1">
        <f>Chicago_Blackhawks!$I$84</f>
        <v>20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45</v>
      </c>
      <c r="G26" s="36">
        <f>C26-(Chicago_Blackhawks!$K$84+I26)</f>
        <v>14</v>
      </c>
      <c r="H26" s="36">
        <f t="shared" ref="H26:H32" si="8">C26-I26</f>
        <v>19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6-28-1</v>
      </c>
      <c r="M26" s="1" t="str">
        <f>Chicago_Blackhawks!$U$85</f>
        <v>5-14-3</v>
      </c>
      <c r="N26" s="1" t="str">
        <f>Chicago_Blackhawks!$X$85</f>
        <v>13-27-3</v>
      </c>
      <c r="O26" s="35">
        <f>Chicago_Blackhawks!$E$85</f>
        <v>157</v>
      </c>
      <c r="P26" s="36">
        <f>Chicago_Blackhawks!$F$85</f>
        <v>256</v>
      </c>
      <c r="Q26" s="37">
        <f t="shared" si="6"/>
        <v>-99</v>
      </c>
      <c r="R26" s="6" t="str">
        <f>Chicago_Blackhawks!$AA$85</f>
        <v>W1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70</v>
      </c>
      <c r="C27" s="1">
        <f>Colorado_Avalanche!$I$84</f>
        <v>45</v>
      </c>
      <c r="D27" s="1">
        <f>Colorado_Avalanche!$J$84</f>
        <v>20</v>
      </c>
      <c r="E27" s="36">
        <f>Colorado_Avalanche!$L$84</f>
        <v>5</v>
      </c>
      <c r="F27" s="37">
        <f t="shared" si="7"/>
        <v>95</v>
      </c>
      <c r="G27" s="36">
        <f>C27-(Colorado_Avalanche!$K$84+I27)</f>
        <v>38</v>
      </c>
      <c r="H27" s="36">
        <f t="shared" si="8"/>
        <v>43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28-6-0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264</v>
      </c>
      <c r="P27" s="36">
        <f>Colorado_Avalanche!$F$85</f>
        <v>208</v>
      </c>
      <c r="Q27" s="37">
        <f t="shared" si="6"/>
        <v>56</v>
      </c>
      <c r="R27" s="6" t="str">
        <f>Colorado_Avalanche!$AA$85</f>
        <v>W8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71</v>
      </c>
      <c r="C28" s="1">
        <f>Dallas_Stars!$I$84</f>
        <v>43</v>
      </c>
      <c r="D28" s="1">
        <f>Dallas_Stars!$J$84</f>
        <v>19</v>
      </c>
      <c r="E28" s="36">
        <f>Dallas_Stars!$L$84</f>
        <v>9</v>
      </c>
      <c r="F28" s="37">
        <f t="shared" si="7"/>
        <v>95</v>
      </c>
      <c r="G28" s="36">
        <f>C28-(Dallas_Stars!$K$84+I28)</f>
        <v>32</v>
      </c>
      <c r="H28" s="36">
        <f t="shared" si="8"/>
        <v>40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21-9-5</v>
      </c>
      <c r="M28" s="1" t="str">
        <f>Dallas_Stars!$U$85</f>
        <v>14-5-2</v>
      </c>
      <c r="N28" s="1" t="str">
        <f>Dallas_Stars!$X$85</f>
        <v>26-8-6</v>
      </c>
      <c r="O28" s="35">
        <f>Dallas_Stars!$E$85</f>
        <v>260</v>
      </c>
      <c r="P28" s="36">
        <f>Dallas_Stars!$F$85</f>
        <v>214</v>
      </c>
      <c r="Q28" s="37">
        <f t="shared" si="6"/>
        <v>46</v>
      </c>
      <c r="R28" s="6" t="str">
        <f>Dallas_Stars!$AA$85</f>
        <v>W3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71</v>
      </c>
      <c r="C29" s="1">
        <f>Minnesota_Wild!$I$84</f>
        <v>34</v>
      </c>
      <c r="D29" s="1">
        <f>Minnesota_Wild!$J$84</f>
        <v>28</v>
      </c>
      <c r="E29" s="36">
        <f>Minnesota_Wild!$L$84</f>
        <v>9</v>
      </c>
      <c r="F29" s="37">
        <f t="shared" si="7"/>
        <v>77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20-17-3</v>
      </c>
      <c r="O29" s="35">
        <f>Minnesota_Wild!$E$85</f>
        <v>220</v>
      </c>
      <c r="P29" s="36">
        <f>Minnesota_Wild!$F$85</f>
        <v>230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71</v>
      </c>
      <c r="C30" s="1">
        <f>Nashville_Predators!$I$84</f>
        <v>42</v>
      </c>
      <c r="D30" s="1">
        <f>Nashville_Predators!$J$84</f>
        <v>25</v>
      </c>
      <c r="E30" s="36">
        <f>Nashville_Predators!$L$84</f>
        <v>4</v>
      </c>
      <c r="F30" s="37">
        <f t="shared" si="7"/>
        <v>88</v>
      </c>
      <c r="G30" s="36">
        <f>C30-(Nashville_Predators!$K$84+I30)</f>
        <v>35</v>
      </c>
      <c r="H30" s="36">
        <f t="shared" si="8"/>
        <v>40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20-15-1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231</v>
      </c>
      <c r="P30" s="36">
        <f>Nashville_Predators!$F$85</f>
        <v>206</v>
      </c>
      <c r="Q30" s="37">
        <f t="shared" si="6"/>
        <v>25</v>
      </c>
      <c r="R30" s="6" t="str">
        <f>Nashville_Predators!$AA$85</f>
        <v>W5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71</v>
      </c>
      <c r="C31" s="1">
        <f>St_Louis_Blues!$I$84</f>
        <v>38</v>
      </c>
      <c r="D31" s="1">
        <f>St_Louis_Blues!$J$84</f>
        <v>30</v>
      </c>
      <c r="E31" s="36">
        <f>St_Louis_Blues!$L$84</f>
        <v>3</v>
      </c>
      <c r="F31" s="37">
        <f t="shared" si="7"/>
        <v>79</v>
      </c>
      <c r="G31" s="36">
        <f>C31-(St_Louis_Blues!$K$84+I31)</f>
        <v>28</v>
      </c>
      <c r="H31" s="36">
        <f t="shared" si="8"/>
        <v>34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22-16-2</v>
      </c>
      <c r="O31" s="35">
        <f>St_Louis_Blues!$E$85</f>
        <v>207</v>
      </c>
      <c r="P31" s="36">
        <f>St_Louis_Blues!$F$85</f>
        <v>215</v>
      </c>
      <c r="Q31" s="37">
        <f t="shared" si="6"/>
        <v>-8</v>
      </c>
      <c r="R31" s="6" t="str">
        <f>St_Louis_Blues!$AA$85</f>
        <v>W2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70</v>
      </c>
      <c r="C32" s="1">
        <f>Winnipeg_Jets!$I$84</f>
        <v>44</v>
      </c>
      <c r="D32" s="1">
        <f>Winnipeg_Jets!$J$84</f>
        <v>21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21-12-3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218</v>
      </c>
      <c r="P32" s="36">
        <f>Winnipeg_Jets!$F$85</f>
        <v>170</v>
      </c>
      <c r="Q32" s="37">
        <f t="shared" si="6"/>
        <v>48</v>
      </c>
      <c r="R32" s="6" t="str">
        <f>Winnipeg_Jets!$AA$85</f>
        <v>L2</v>
      </c>
      <c r="S32" s="7" t="str">
        <f>Winnipeg_Jets!$AD$85</f>
        <v>5-5-0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70</v>
      </c>
      <c r="C35" s="1">
        <f>Anaheim_Ducks!$I$84</f>
        <v>24</v>
      </c>
      <c r="D35" s="1">
        <f>Anaheim_Ducks!$J$84</f>
        <v>43</v>
      </c>
      <c r="E35" s="36">
        <f>Anaheim_Ducks!$L$84</f>
        <v>3</v>
      </c>
      <c r="F35" s="34">
        <f>(C35*2)+E35</f>
        <v>51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11-26-2</v>
      </c>
      <c r="O35" s="35">
        <f>Anaheim_Ducks!$E$85</f>
        <v>175</v>
      </c>
      <c r="P35" s="36">
        <f>Anaheim_Ducks!$F$85</f>
        <v>252</v>
      </c>
      <c r="Q35" s="37">
        <f t="shared" ref="Q35:Q42" si="9">O35-P35</f>
        <v>-77</v>
      </c>
      <c r="R35" s="6" t="str">
        <f>Anaheim_Ducks!$AA$85</f>
        <v>W1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69</v>
      </c>
      <c r="C36" s="1">
        <f>Calgary_Flames!$I$84</f>
        <v>33</v>
      </c>
      <c r="D36" s="1">
        <f>Calgary_Flames!$J$84</f>
        <v>31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15-15-4</v>
      </c>
      <c r="M36" s="1" t="str">
        <f>Calgary_Flames!$U$85</f>
        <v>9-8-1</v>
      </c>
      <c r="N36" s="1" t="str">
        <f>Calgary_Flames!$X$85</f>
        <v>19-17-2</v>
      </c>
      <c r="O36" s="35">
        <f>Calgary_Flames!$E$85</f>
        <v>215</v>
      </c>
      <c r="P36" s="36">
        <f>Calgary_Flames!$F$85</f>
        <v>224</v>
      </c>
      <c r="Q36" s="37">
        <f t="shared" si="9"/>
        <v>-9</v>
      </c>
      <c r="R36" s="6" t="str">
        <f>Calgary_Flames!$AA$85</f>
        <v>L2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68</v>
      </c>
      <c r="C37" s="1">
        <f>Edmonton_Oilers!$I$84</f>
        <v>42</v>
      </c>
      <c r="D37" s="1">
        <f>Edmonton_Oilers!$J$84</f>
        <v>22</v>
      </c>
      <c r="E37" s="36">
        <f>Edmonton_Oilers!$L$84</f>
        <v>4</v>
      </c>
      <c r="F37" s="37">
        <f t="shared" si="10"/>
        <v>88</v>
      </c>
      <c r="G37" s="36">
        <f>C37-(Edmonton_Oilers!$K$84+I37)</f>
        <v>33</v>
      </c>
      <c r="H37" s="36">
        <f t="shared" si="11"/>
        <v>40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19-14-1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245</v>
      </c>
      <c r="P37" s="36">
        <f>Edmonton_Oilers!$F$85</f>
        <v>196</v>
      </c>
      <c r="Q37" s="37">
        <f t="shared" si="9"/>
        <v>49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70</v>
      </c>
      <c r="C38" s="1">
        <f>Los_Angeles_Kings!$I$84</f>
        <v>37</v>
      </c>
      <c r="D38" s="1">
        <f>Los_Angeles_Kings!$J$84</f>
        <v>22</v>
      </c>
      <c r="E38" s="36">
        <f>Los_Angeles_Kings!$L$84</f>
        <v>11</v>
      </c>
      <c r="F38" s="37">
        <f t="shared" si="10"/>
        <v>85</v>
      </c>
      <c r="G38" s="36">
        <f>C38-(Los_Angeles_Kings!$K$84+I38)</f>
        <v>31</v>
      </c>
      <c r="H38" s="36">
        <f t="shared" si="11"/>
        <v>35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16-11-7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20-13-5</v>
      </c>
      <c r="O38" s="35">
        <f>Los_Angeles_Kings!$E$85</f>
        <v>220</v>
      </c>
      <c r="P38" s="36">
        <f>Los_Angeles_Kings!$F$85</f>
        <v>183</v>
      </c>
      <c r="Q38" s="37">
        <f t="shared" si="9"/>
        <v>37</v>
      </c>
      <c r="R38" s="6" t="str">
        <f>Los_Angeles_Kings!$AA$85</f>
        <v>W3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70</v>
      </c>
      <c r="C39" s="1">
        <f>San_Jose_Sharks!$I$84</f>
        <v>16</v>
      </c>
      <c r="D39" s="1">
        <f>San_Jose_Sharks!$J$84</f>
        <v>46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10-20-4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8-23-7</v>
      </c>
      <c r="O39" s="35">
        <f>San_Jose_Sharks!$E$85</f>
        <v>155</v>
      </c>
      <c r="P39" s="36">
        <f>San_Jose_Sharks!$F$85</f>
        <v>285</v>
      </c>
      <c r="Q39" s="37">
        <f t="shared" si="9"/>
        <v>-130</v>
      </c>
      <c r="R39" s="6" t="str">
        <f>San_Jose_Sharks!$AA$85</f>
        <v>L7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69</v>
      </c>
      <c r="C40" s="1">
        <f>Seattle_Kraken!$I$84</f>
        <v>28</v>
      </c>
      <c r="D40" s="1">
        <f>Seattle_Kraken!$J$84</f>
        <v>28</v>
      </c>
      <c r="E40" s="36">
        <f>Seattle_Kraken!$L$84</f>
        <v>13</v>
      </c>
      <c r="F40" s="37">
        <f t="shared" si="10"/>
        <v>69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14-13-7</v>
      </c>
      <c r="M40" s="1" t="str">
        <f>Seattle_Kraken!$U$85</f>
        <v>8-8-4</v>
      </c>
      <c r="N40" s="1" t="str">
        <f>Seattle_Kraken!$X$85</f>
        <v>13-16-9</v>
      </c>
      <c r="O40" s="35">
        <f>Seattle_Kraken!$E$85</f>
        <v>184</v>
      </c>
      <c r="P40" s="36">
        <f>Seattle_Kraken!$F$85</f>
        <v>201</v>
      </c>
      <c r="Q40" s="37">
        <f t="shared" si="9"/>
        <v>-17</v>
      </c>
      <c r="R40" s="6" t="str">
        <f>Seattle_Kraken!$AA$85</f>
        <v>L7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71</v>
      </c>
      <c r="C41" s="1">
        <f>Vancouver_Canucks!$I$84</f>
        <v>45</v>
      </c>
      <c r="D41" s="1">
        <f>Vancouver_Canucks!$J$84</f>
        <v>18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24-7-4</v>
      </c>
      <c r="L41" s="1" t="str">
        <f>Vancouver_Canucks!$R$85</f>
        <v>21-11-4</v>
      </c>
      <c r="M41" s="1" t="str">
        <f>Vancouver_Canucks!$U$85</f>
        <v>13-6-0</v>
      </c>
      <c r="N41" s="1" t="str">
        <f>Vancouver_Canucks!$X$85</f>
        <v>24-11-4</v>
      </c>
      <c r="O41" s="35">
        <f>Vancouver_Canucks!$E$85</f>
        <v>249</v>
      </c>
      <c r="P41" s="36">
        <f>Vancouver_Canucks!$F$85</f>
        <v>189</v>
      </c>
      <c r="Q41" s="37">
        <f t="shared" si="9"/>
        <v>60</v>
      </c>
      <c r="R41" s="6" t="str">
        <f>Vancouver_Canucks!$AA$85</f>
        <v>W3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70</v>
      </c>
      <c r="C42" s="9">
        <f>Vegas_Golden_Knights!$I$84</f>
        <v>38</v>
      </c>
      <c r="D42" s="9">
        <f>Vegas_Golden_Knights!$J$84</f>
        <v>25</v>
      </c>
      <c r="E42" s="39">
        <f>Vegas_Golden_Knights!$L$84</f>
        <v>7</v>
      </c>
      <c r="F42" s="40">
        <f t="shared" si="10"/>
        <v>83</v>
      </c>
      <c r="G42" s="39">
        <f>C42-(Vegas_Golden_Knights!$K$84+I42)</f>
        <v>30</v>
      </c>
      <c r="H42" s="39">
        <f t="shared" si="11"/>
        <v>34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15-14-5</v>
      </c>
      <c r="M42" s="9" t="str">
        <f>Vegas_Golden_Knights!$U$85</f>
        <v>13-7-2</v>
      </c>
      <c r="N42" s="9" t="str">
        <f>Vegas_Golden_Knights!$X$85</f>
        <v>23-11-4</v>
      </c>
      <c r="O42" s="38">
        <f>Vegas_Golden_Knights!$E$85</f>
        <v>226</v>
      </c>
      <c r="P42" s="39">
        <f>Vegas_Golden_Knights!$F$85</f>
        <v>208</v>
      </c>
      <c r="Q42" s="40">
        <f t="shared" si="9"/>
        <v>18</v>
      </c>
      <c r="R42" s="8" t="str">
        <f>Vegas_Golden_Knights!$AA$85</f>
        <v>W2</v>
      </c>
      <c r="S42" s="10" t="str">
        <f>Vegas_Golden_Knights!$AD$85</f>
        <v>5-5-0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24</v>
      </c>
      <c r="J84" s="1">
        <f t="shared" si="57"/>
        <v>43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11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175</v>
      </c>
      <c r="F85" s="1">
        <f>SUM(F2:F83)</f>
        <v>252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11-26-2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000-000000000000}">
      <formula1>$AL$1:$AL$2</formula1>
    </dataValidation>
    <dataValidation type="list" allowBlank="1" showInputMessage="1" showErrorMessage="1" sqref="D2:D83" xr:uid="{00000000-0002-0000-A000-000001000000}">
      <formula1>$AM$1:$AM$31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36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13</v>
      </c>
      <c r="W84" s="1">
        <f t="shared" si="58"/>
        <v>3</v>
      </c>
      <c r="X84" s="1">
        <f t="shared" si="58"/>
        <v>15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205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18-16-0</v>
      </c>
      <c r="R85" s="1" t="str">
        <f>IF(R84="","0-0-0",CONCATENATE(R84,"-",S84,"-",T84))</f>
        <v>11-20-5</v>
      </c>
      <c r="U85" s="1" t="str">
        <f>IF(U84="","0-0-0",CONCATENATE(U84,"-",V84,"-",W84))</f>
        <v>8-13-3</v>
      </c>
      <c r="X85" s="1" t="str">
        <f>IF(X84="","0-0-0",CONCATENATE(X84,"-",Y84,"-",Z84))</f>
        <v>15-20-5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100-000000000000}">
      <formula1>$AM$1:$AM$31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16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18</v>
      </c>
      <c r="S84" s="1">
        <f t="shared" si="58"/>
        <v>7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241</v>
      </c>
      <c r="F85" s="1">
        <f>SUM(F2:F83)</f>
        <v>200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18-7-9</v>
      </c>
      <c r="U85" s="1" t="str">
        <f>IF(U84="","0-0-0",CONCATENATE(U84,"-",V84,"-",W84))</f>
        <v>16-3-3</v>
      </c>
      <c r="X85" s="1" t="str">
        <f>IF(X84="","0-0-0",CONCATENATE(X84,"-",Y84,"-",Z84))</f>
        <v>25-11-5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200-000000000000}">
      <formula1>$AL$1:$AL$2</formula1>
    </dataValidation>
    <dataValidation type="list" allowBlank="1" showInputMessage="1" showErrorMessage="1" sqref="D2:D83" xr:uid="{00000000-0002-0000-A200-000001000000}">
      <formula1>$AM$1:$AM$31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212</v>
      </c>
      <c r="F85" s="1">
        <f>SUM(F2:F83)</f>
        <v>215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300-000000000000}">
      <formula1>$AM$1:$AM$31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215</v>
      </c>
      <c r="F85" s="1">
        <f>SUM(F2:F83)</f>
        <v>224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15-15-4</v>
      </c>
      <c r="U85" s="1" t="str">
        <f>IF(U84="","0-0-0",CONCATENATE(U84,"-",V84,"-",W84))</f>
        <v>9-8-1</v>
      </c>
      <c r="X85" s="1" t="str">
        <f>IF(X84="","0-0-0",CONCATENATE(X84,"-",Y84,"-",Z84))</f>
        <v>19-17-2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400-000000000000}">
      <formula1>$AL$1:$AL$2</formula1>
    </dataValidation>
    <dataValidation type="list" allowBlank="1" showInputMessage="1" showErrorMessage="1" sqref="D2:D83" xr:uid="{00000000-0002-0000-A400-000001000000}">
      <formula1>$AM$1:$AM$31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4</v>
      </c>
      <c r="W84" s="1">
        <f t="shared" si="58"/>
        <v>4</v>
      </c>
      <c r="X84" s="1">
        <f t="shared" si="58"/>
        <v>29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23-9-4</v>
      </c>
      <c r="R85" s="1" t="str">
        <f>IF(R84="","0-0-0",CONCATENATE(R84,"-",S84,"-",T84))</f>
        <v>21-11-3</v>
      </c>
      <c r="U85" s="1" t="str">
        <f>IF(U84="","0-0-0",CONCATENATE(U84,"-",V84,"-",W84))</f>
        <v>14-4-4</v>
      </c>
      <c r="X85" s="1" t="str">
        <f>IF(X84="","0-0-0",CONCATENATE(X84,"-",Y84,"-",Z84))</f>
        <v>29-7-5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500-000000000000}">
      <formula1>$AM$1:$AM$31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20</v>
      </c>
      <c r="J84" s="1">
        <f t="shared" si="57"/>
        <v>46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13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157</v>
      </c>
      <c r="F85" s="1">
        <f>SUM(F2:F83)</f>
        <v>256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6-28-1</v>
      </c>
      <c r="U85" s="1" t="str">
        <f>IF(U84="","0-0-0",CONCATENATE(U84,"-",V84,"-",W84))</f>
        <v>5-14-3</v>
      </c>
      <c r="X85" s="1" t="str">
        <f>IF(X84="","0-0-0",CONCATENATE(X84,"-",Y84,"-",Z84))</f>
        <v>13-27-3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600-000000000000}">
      <formula1>$AL$1:$AL$2</formula1>
    </dataValidation>
    <dataValidation type="list" allowBlank="1" showInputMessage="1" showErrorMessage="1" sqref="D2:D83" xr:uid="{00000000-0002-0000-A600-000001000000}">
      <formula1>$AM$1:$AM$31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28</v>
      </c>
      <c r="P71" s="1">
        <f t="shared" si="44"/>
        <v>6</v>
      </c>
      <c r="Q71" s="1">
        <f t="shared" si="45"/>
        <v>0</v>
      </c>
      <c r="R71" s="1">
        <f t="shared" si="39"/>
        <v>17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264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W8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700-000000000000}">
      <formula1>$AM$1:$AM$31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36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18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205</v>
      </c>
      <c r="F85" s="1">
        <f>SUM(F2:F83)</f>
        <v>260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10-18-7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800-000000000000}">
      <formula1>$AL$1:$AL$2</formula1>
    </dataValidation>
    <dataValidation type="list" allowBlank="1" showInputMessage="1" showErrorMessage="1" sqref="D2:D83" xr:uid="{00000000-0002-0000-A800-000001000000}">
      <formula1>$AM$1:$AM$31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14</v>
      </c>
      <c r="V84" s="1">
        <f t="shared" si="58"/>
        <v>5</v>
      </c>
      <c r="W84" s="1">
        <f t="shared" si="58"/>
        <v>2</v>
      </c>
      <c r="X84" s="1">
        <f t="shared" si="58"/>
        <v>26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260</v>
      </c>
      <c r="F85" s="1">
        <f>SUM(F2:F83)</f>
        <v>214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21-9-5</v>
      </c>
      <c r="U85" s="1" t="str">
        <f>IF(U84="","0-0-0",CONCATENATE(U84,"-",V84,"-",W84))</f>
        <v>14-5-2</v>
      </c>
      <c r="X85" s="1" t="str">
        <f>IF(X84="","0-0-0",CONCATENATE(X84,"-",Y84,"-",Z84))</f>
        <v>26-8-6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900-000000000000}">
      <formula1>$AM$1:$AM$31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18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242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15-18-1</v>
      </c>
      <c r="U85" s="1" t="str">
        <f>IF(U84="","0-0-0",CONCATENATE(U84,"-",V84,"-",W84))</f>
        <v>9-7-3</v>
      </c>
      <c r="X85" s="1" t="str">
        <f>IF(X84="","0-0-0",CONCATENATE(X84,"-",Y84,"-",Z84))</f>
        <v>20-16-3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A00-000000000000}">
      <formula1>$AL$1:$AL$2</formula1>
    </dataValidation>
    <dataValidation type="list" allowBlank="1" showInputMessage="1" showErrorMessage="1" sqref="D2:D83" xr:uid="{00000000-0002-0000-AA00-000001000000}">
      <formula1>$AM$1:$AM$31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22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14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245</v>
      </c>
      <c r="F85" s="1">
        <f>SUM(F2:F83)</f>
        <v>196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19-14-1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B00-000000000000}">
      <formula1>$AM$1:$AM$31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172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24-9-3</v>
      </c>
      <c r="U85" s="1" t="str">
        <f>IF(U84="","0-0-0",CONCATENATE(U84,"-",V84,"-",W84))</f>
        <v>12-2-3</v>
      </c>
      <c r="X85" s="1" t="str">
        <f>IF(X84="","0-0-0",CONCATENATE(X84,"-",Y84,"-",Z84))</f>
        <v>26-8-4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C00-000000000000}">
      <formula1>$AL$1:$AL$2</formula1>
    </dataValidation>
    <dataValidation type="list" allowBlank="1" showInputMessage="1" showErrorMessage="1" sqref="D2:D83" xr:uid="{00000000-0002-0000-AC00-000001000000}">
      <formula1>$AM$1:$AM$31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16</v>
      </c>
      <c r="P71" s="1">
        <f t="shared" si="46"/>
        <v>11</v>
      </c>
      <c r="Q71" s="1">
        <f t="shared" si="47"/>
        <v>7</v>
      </c>
      <c r="R71" s="1">
        <f t="shared" si="41"/>
        <v>21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9">IF(I1="",0,MAX(I1:I83))</f>
        <v>37</v>
      </c>
      <c r="J84" s="1">
        <f t="shared" si="59"/>
        <v>22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16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20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183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20-13-5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AD00-000000000000}">
      <formula1>$AM$1:$AM$31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20-17-3</v>
      </c>
      <c r="AA85" s="1" t="str">
        <f>IF(AA84="","0-0",CONCATENATE(AA84,AB84))</f>
        <v>L2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64">IF(I1="",0,MAX(I1:I83))</f>
        <v>25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2:33" x14ac:dyDescent="0.25">
      <c r="C85" s="1">
        <f>COUNTIF(C1:C83,"Away")</f>
        <v>35</v>
      </c>
      <c r="E85" s="1">
        <f>SUM(E2:E83)</f>
        <v>189</v>
      </c>
      <c r="F85" s="1">
        <f>SUM(F2:F83)</f>
        <v>243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231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W5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231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17-15-2</v>
      </c>
      <c r="U85" s="1" t="str">
        <f>IF(U84="","0-0-0",CONCATENATE(U84,"-",V84,"-",W84))</f>
        <v>10-9-2</v>
      </c>
      <c r="X85" s="1" t="str">
        <f>IF(X84="","0-0-0",CONCATENATE(X84,"-",Y84,"-",Z84))</f>
        <v>19-18-3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25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9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5</v>
      </c>
      <c r="X84" s="1">
        <f t="shared" si="58"/>
        <v>18</v>
      </c>
      <c r="Y84" s="1">
        <f t="shared" si="58"/>
        <v>13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235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16-9-10</v>
      </c>
      <c r="R85" s="1" t="str">
        <f>IF(R84="","0-0-0",CONCATENATE(R84,"-",S84,"-",T84))</f>
        <v>14-16-5</v>
      </c>
      <c r="U85" s="1" t="str">
        <f>IF(U84="","0-0-0",CONCATENATE(U84,"-",V84,"-",W84))</f>
        <v>8-6-5</v>
      </c>
      <c r="X85" s="1" t="str">
        <f>IF(X84="","0-0-0",CONCATENATE(X84,"-",Y84,"-",Z84))</f>
        <v>18-13-9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28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240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25-9-0</v>
      </c>
      <c r="R85" s="1" t="str">
        <f>IF(R84="","0-0-0",CONCATENATE(R84,"-",S84,"-",T84))</f>
        <v>22-11-4</v>
      </c>
      <c r="U85" s="1" t="str">
        <f>IF(U84="","0-0-0",CONCATENATE(U84,"-",V84,"-",W84))</f>
        <v>15-5-0</v>
      </c>
      <c r="X85" s="1" t="str">
        <f>IF(X84="","0-0-0",CONCATENATE(X84,"-",Y84,"-",Z84))</f>
        <v>28-11-2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2</v>
      </c>
      <c r="R84" s="1">
        <f t="shared" si="58"/>
        <v>11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220</v>
      </c>
      <c r="F85" s="1">
        <f>SUM(F2:F83)</f>
        <v>246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18-16-2</v>
      </c>
      <c r="R85" s="1" t="str">
        <f>IF(R84="","0-0-0",CONCATENATE(R84,"-",S84,"-",T84))</f>
        <v>11-20-2</v>
      </c>
      <c r="U85" s="1" t="str">
        <f>IF(U84="","0-0-0",CONCATENATE(U84,"-",V84,"-",W84))</f>
        <v>11-7-2</v>
      </c>
      <c r="X85" s="1" t="str">
        <f>IF(X84="","0-0-0",CONCATENATE(X84,"-",Y84,"-",Z84))</f>
        <v>22-17-2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26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17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211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19-14-3</v>
      </c>
      <c r="R85" s="1" t="str">
        <f>IF(R84="","0-0-0",CONCATENATE(R84,"-",S84,"-",T84))</f>
        <v>17-12-6</v>
      </c>
      <c r="U85" s="1" t="str">
        <f>IF(U84="","0-0-0",CONCATENATE(U84,"-",V84,"-",W84))</f>
        <v>8-9-3</v>
      </c>
      <c r="X85" s="1" t="str">
        <f>IF(X84="","0-0-0",CONCATENATE(X84,"-",Y84,"-",Z84))</f>
        <v>17-18-5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201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12-17-5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46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20</v>
      </c>
      <c r="Q84" s="1">
        <f t="shared" si="58"/>
        <v>4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155</v>
      </c>
      <c r="F85" s="1">
        <f>SUM(F2:F83)</f>
        <v>285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10-20-4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8-23-7</v>
      </c>
      <c r="AA85" s="1" t="str">
        <f>IF(AA84="","0-0",CONCATENATE(AA84,AB84))</f>
        <v>L7</v>
      </c>
      <c r="AD85" s="1" t="str">
        <f>IF(AD84="","0-0-0",CONCATENATE(AD84,"-",AE84,"-",AF84))</f>
        <v>1-7-2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28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8</v>
      </c>
      <c r="W84" s="1">
        <f t="shared" si="58"/>
        <v>4</v>
      </c>
      <c r="X84" s="1">
        <f t="shared" si="58"/>
        <v>13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184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14-13-7</v>
      </c>
      <c r="U85" s="1" t="str">
        <f>IF(U84="","0-0-0",CONCATENATE(U84,"-",V84,"-",W84))</f>
        <v>8-8-4</v>
      </c>
      <c r="X85" s="1" t="str">
        <f>IF(X84="","0-0-0",CONCATENATE(X84,"-",Y84,"-",Z84))</f>
        <v>13-16-9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30</v>
      </c>
      <c r="K84" s="1">
        <f t="shared" si="57"/>
        <v>6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22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22-16-2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3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247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17-16-3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13</v>
      </c>
      <c r="Q70" s="1">
        <f t="shared" si="45"/>
        <v>3</v>
      </c>
      <c r="R70" s="1">
        <f t="shared" si="39"/>
        <v>21</v>
      </c>
      <c r="S70" s="1">
        <f t="shared" si="46"/>
        <v>7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20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7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257</v>
      </c>
      <c r="F85" s="1">
        <f>SUM(F2:F83)</f>
        <v>218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19-13-3</v>
      </c>
      <c r="R85" s="1" t="str">
        <f>IF(R84="","0-0-0",CONCATENATE(R84,"-",S84,"-",T84))</f>
        <v>21-7-6</v>
      </c>
      <c r="U85" s="1" t="str">
        <f>IF(U84="","0-0-0",CONCATENATE(U84,"-",V84,"-",W84))</f>
        <v>8-9-2</v>
      </c>
      <c r="X85" s="1" t="str">
        <f>IF(X84="","0-0-0",CONCATENATE(X84,"-",Y84,"-",Z84))</f>
        <v>16-14-7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24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249</v>
      </c>
      <c r="F85" s="1">
        <f>SUM(F2:F83)</f>
        <v>189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24-7-4</v>
      </c>
      <c r="R85" s="1" t="str">
        <f>IF(R84="","0-0-0",CONCATENATE(R84,"-",S84,"-",T84))</f>
        <v>21-11-4</v>
      </c>
      <c r="U85" s="1" t="str">
        <f>IF(U84="","0-0-0",CONCATENATE(U84,"-",V84,"-",W84))</f>
        <v>13-6-0</v>
      </c>
      <c r="X85" s="1" t="str">
        <f>IF(X84="","0-0-0",CONCATENATE(X84,"-",Y84,"-",Z84))</f>
        <v>24-11-4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226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15-14-5</v>
      </c>
      <c r="U85" s="1" t="str">
        <f>IF(U84="","0-0-0",CONCATENATE(U84,"-",V84,"-",W84))</f>
        <v>13-7-2</v>
      </c>
      <c r="X85" s="1" t="str">
        <f>IF(X84="","0-0-0",CONCATENATE(X84,"-",Y84,"-",Z84))</f>
        <v>23-11-4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191</v>
      </c>
      <c r="F85" s="1">
        <f>SUM(F2:F83)</f>
        <v>221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20-13-5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21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218</v>
      </c>
      <c r="F85" s="1">
        <f>SUM(F2:F83)</f>
        <v>170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21-12-3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194</vt:i4>
      </vt:variant>
    </vt:vector>
  </HeadingPairs>
  <TitlesOfParts>
    <vt:vector size="194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2024-03-24T18:48:48Z</dcterms:modified>
</cp:coreProperties>
</file>