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EB36861-F983-4C7A-A3D1-F6AEF9281A24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" sheetId="4" r:id="rId159"/>
    <sheet name="Anaheim_Ducks" sheetId="5" r:id="rId160"/>
    <sheet name="Boston_Bruins" sheetId="7" r:id="rId161"/>
    <sheet name="Buffalo_Sabres" sheetId="8" r:id="rId162"/>
    <sheet name="Calgary_Flames" sheetId="9" r:id="rId163"/>
    <sheet name="Carolina_Hurricanes" sheetId="10" r:id="rId164"/>
    <sheet name="Chicago_Blackhawks" sheetId="11" r:id="rId165"/>
    <sheet name="Colorado_Avalanche" sheetId="12" r:id="rId166"/>
    <sheet name="Columbus_Blue_Jackets" sheetId="13" r:id="rId167"/>
    <sheet name="Dallas_Stars" sheetId="14" r:id="rId168"/>
    <sheet name="Detroit_Red_Wings" sheetId="15" r:id="rId169"/>
    <sheet name="Edmonton_Oilers" sheetId="16" r:id="rId170"/>
    <sheet name="Florida_Panthers" sheetId="17" r:id="rId171"/>
    <sheet name="Los_Angeles_Kings" sheetId="18" r:id="rId172"/>
    <sheet name="Minnesota_Wild" sheetId="19" r:id="rId173"/>
    <sheet name="Montreal_Canadiens" sheetId="20" r:id="rId174"/>
    <sheet name="Sheet1" sheetId="140" r:id="rId175"/>
    <sheet name="Nashville_Predators" sheetId="21" r:id="rId176"/>
    <sheet name="New_Jersey_Devils" sheetId="22" r:id="rId177"/>
    <sheet name="New_York_Islanders" sheetId="23" r:id="rId178"/>
    <sheet name="New_York_Rangers" sheetId="24" r:id="rId179"/>
    <sheet name="Ottawa_Senators" sheetId="25" r:id="rId180"/>
    <sheet name="Philadelphia_Flyers" sheetId="26" r:id="rId181"/>
    <sheet name="Pittsburgh_Penguins" sheetId="27" r:id="rId182"/>
    <sheet name="San_Jose_Sharks" sheetId="28" r:id="rId183"/>
    <sheet name="Seattle_Kraken" sheetId="29" r:id="rId184"/>
    <sheet name="St_Louis_Blues" sheetId="30" r:id="rId185"/>
    <sheet name="Tampa_Bay_Lightning" sheetId="31" r:id="rId186"/>
    <sheet name="Toronto_Maple_Leafs" sheetId="32" r:id="rId187"/>
    <sheet name="Utah_Hockey_Club" sheetId="6" r:id="rId188"/>
    <sheet name="Vancouver_Canucks" sheetId="33" r:id="rId189"/>
    <sheet name="Vegas_Golden_Knights" sheetId="34" r:id="rId190"/>
    <sheet name="Washington_Capitals" sheetId="35" r:id="rId191"/>
    <sheet name="Winnipeg_Jets" sheetId="36" r:id="rId19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189" l="1"/>
  <c r="P16" i="189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B17" i="189" l="1"/>
  <c r="O17" i="189"/>
  <c r="P19" i="189"/>
  <c r="Q19" i="189" s="1"/>
  <c r="B16" i="189"/>
  <c r="B20" i="189"/>
  <c r="P21" i="189"/>
  <c r="O16" i="189"/>
  <c r="Q16" i="189" s="1"/>
  <c r="P14" i="189"/>
  <c r="O14" i="189"/>
  <c r="Q14" i="189" s="1"/>
  <c r="P15" i="189"/>
  <c r="B15" i="189"/>
  <c r="O15" i="189"/>
  <c r="Q15" i="189" s="1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7" i="189" l="1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G21" i="4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F32" i="4"/>
  <c r="G32" i="4"/>
  <c r="H32" i="4"/>
  <c r="G30" i="4"/>
  <c r="AD85" i="8"/>
  <c r="S5" i="4" s="1"/>
  <c r="AD85" i="35"/>
  <c r="O85" i="32"/>
  <c r="K11" i="4" s="1"/>
  <c r="G15" i="189" l="1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C16" i="189"/>
  <c r="R14" i="4"/>
  <c r="R15" i="189"/>
  <c r="H16" i="4"/>
  <c r="G16" i="4"/>
  <c r="F16" i="4"/>
  <c r="H16" i="189" l="1"/>
  <c r="F16" i="189"/>
  <c r="G16" i="189"/>
</calcChain>
</file>

<file path=xl/sharedStrings.xml><?xml version="1.0" encoding="utf-8"?>
<sst xmlns="http://schemas.openxmlformats.org/spreadsheetml/2006/main" count="62229" uniqueCount="1663">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</sst>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7" sqref="B16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70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8</v>
      </c>
      <c r="F14" s="33">
        <f t="shared" ref="F14:F21" si="0">(C14*2)+E14</f>
        <v>102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23-8-2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257</v>
      </c>
      <c r="P14" s="20">
        <f>Washington_Capitals!$F$85</f>
        <v>181</v>
      </c>
      <c r="Q14" s="30">
        <f t="shared" ref="Q14:Q21" si="2">O14-P14</f>
        <v>76</v>
      </c>
      <c r="R14" s="29" t="str">
        <f>Washington_Capitals!$AA$85</f>
        <v>W4</v>
      </c>
      <c r="S14" s="28" t="str">
        <f>Washington_Capitals!$AD$85</f>
        <v>9-1-0</v>
      </c>
    </row>
    <row r="15" spans="1:20" x14ac:dyDescent="0.25">
      <c r="A15" s="32" t="s">
        <v>26</v>
      </c>
      <c r="B15" s="1">
        <f>Carolina_Hurricanes!$D$86</f>
        <v>70</v>
      </c>
      <c r="C15" s="1">
        <f>Carolina_Hurricanes!$I$84</f>
        <v>43</v>
      </c>
      <c r="D15" s="1">
        <f>Carolina_Hurricanes!$J$84</f>
        <v>23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27-7-1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227</v>
      </c>
      <c r="P15" s="20">
        <f>Carolina_Hurricanes!$F$85</f>
        <v>188</v>
      </c>
      <c r="Q15" s="30">
        <f t="shared" si="2"/>
        <v>39</v>
      </c>
      <c r="R15" s="29" t="str">
        <f>Carolina_Hurricanes!$AA$85</f>
        <v>W1</v>
      </c>
      <c r="S15" s="28" t="str">
        <f>Carolina_Hurricanes!$AD$85</f>
        <v>9-1-0</v>
      </c>
    </row>
    <row r="16" spans="1:20" x14ac:dyDescent="0.25">
      <c r="A16" s="32" t="s">
        <v>14</v>
      </c>
      <c r="B16" s="1">
        <f>New_Jersey_Devils!$D$86</f>
        <v>72</v>
      </c>
      <c r="C16" s="1">
        <f>New_Jersey_Devils!$I$84</f>
        <v>37</v>
      </c>
      <c r="D16" s="1">
        <f>New_Jersey_Devils!$J$84</f>
        <v>28</v>
      </c>
      <c r="E16" s="20">
        <f>New_Jersey_Devils!$L$84</f>
        <v>7</v>
      </c>
      <c r="F16" s="30">
        <f t="shared" si="0"/>
        <v>81</v>
      </c>
      <c r="G16" s="20">
        <f>C16-(New_Jersey_Devils!$K$84+I16)</f>
        <v>32</v>
      </c>
      <c r="H16" s="20">
        <f t="shared" si="1"/>
        <v>36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214</v>
      </c>
      <c r="P16" s="20">
        <f>New_Jersey_Devils!$F$85</f>
        <v>190</v>
      </c>
      <c r="Q16" s="30">
        <f t="shared" si="2"/>
        <v>24</v>
      </c>
      <c r="R16" s="29" t="str">
        <f>New_Jersey_Devils!$AA$85</f>
        <v>L3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70</v>
      </c>
      <c r="C17" s="1">
        <f>New_York_Islanders!$I$84</f>
        <v>32</v>
      </c>
      <c r="D17" s="1">
        <f>New_York_Islanders!$J$84</f>
        <v>28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17-13-5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193</v>
      </c>
      <c r="P17" s="20">
        <f>New_York_Islanders!$F$85</f>
        <v>209</v>
      </c>
      <c r="Q17" s="30">
        <f t="shared" si="2"/>
        <v>-16</v>
      </c>
      <c r="R17" s="29" t="str">
        <f>New_York_Islanders!$AA$85</f>
        <v>L2</v>
      </c>
      <c r="S17" s="28" t="str">
        <f>New_York_Islanders!$AD$85</f>
        <v>5-2-3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2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23</v>
      </c>
      <c r="B19" s="1">
        <f>Columbus_Blue_Jackets!$D$86</f>
        <v>70</v>
      </c>
      <c r="C19" s="1">
        <f>Columbus_Blue_Jackets!$I$84</f>
        <v>32</v>
      </c>
      <c r="D19" s="1">
        <f>Columbus_Blue_Jackets!$J$84</f>
        <v>29</v>
      </c>
      <c r="E19" s="20">
        <f>Columbus_Blue_Jackets!$L$84</f>
        <v>9</v>
      </c>
      <c r="F19" s="30">
        <f t="shared" si="0"/>
        <v>73</v>
      </c>
      <c r="G19" s="20">
        <f>C19-(Columbus_Blue_Jackets!$K$84+I19)</f>
        <v>18</v>
      </c>
      <c r="H19" s="20">
        <f t="shared" si="1"/>
        <v>27</v>
      </c>
      <c r="I19" s="20">
        <f>Columbus_Blue_Jackets!$M$84</f>
        <v>5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225</v>
      </c>
      <c r="P19" s="20">
        <f>Columbus_Blue_Jackets!$F$85</f>
        <v>233</v>
      </c>
      <c r="Q19" s="30">
        <f t="shared" si="2"/>
        <v>-8</v>
      </c>
      <c r="R19" s="29" t="str">
        <f>Columbus_Blue_Jackets!$AA$85</f>
        <v>W1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72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11-18-6</v>
      </c>
      <c r="M20" s="1" t="str">
        <f>Pittsburgh_Penguins!$U$85</f>
        <v>7-13-4</v>
      </c>
      <c r="N20" s="1" t="str">
        <f>Pittsburgh_Penguins!$X$85</f>
        <v>16-18-10</v>
      </c>
      <c r="O20" s="31">
        <f>Pittsburgh_Penguins!$E$85</f>
        <v>213</v>
      </c>
      <c r="P20" s="20">
        <f>Pittsburgh_Penguins!$F$85</f>
        <v>261</v>
      </c>
      <c r="Q20" s="30">
        <f t="shared" si="2"/>
        <v>-48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10</v>
      </c>
      <c r="B21" s="26">
        <f>Philadelphia_Flyers!$D$86</f>
        <v>72</v>
      </c>
      <c r="C21" s="26">
        <f>Philadelphia_Flyers!$I$84</f>
        <v>28</v>
      </c>
      <c r="D21" s="26">
        <f>Philadelphia_Flyers!$J$84</f>
        <v>35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12-16-8</v>
      </c>
      <c r="M21" s="26" t="str">
        <f>Philadelphia_Flyers!$U$85</f>
        <v>8-13-2</v>
      </c>
      <c r="N21" s="26" t="str">
        <f>Philadelphia_Flyers!$X$85</f>
        <v>16-20-5</v>
      </c>
      <c r="O21" s="25">
        <f>Philadelphia_Flyers!$E$85</f>
        <v>200</v>
      </c>
      <c r="P21" s="24">
        <f>Philadelphia_Flyers!$F$85</f>
        <v>247</v>
      </c>
      <c r="Q21" s="23">
        <f t="shared" si="2"/>
        <v>-47</v>
      </c>
      <c r="R21" s="22" t="str">
        <f>Philadelphia_Flyers!$AA$85</f>
        <v>L5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58">
        <v>72</v>
      </c>
      <c r="C10" s="58">
        <v>30</v>
      </c>
      <c r="D10" s="58">
        <v>33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1485</v>
      </c>
      <c r="M10" s="58" t="s">
        <v>601</v>
      </c>
      <c r="N10" s="58" t="s">
        <v>1554</v>
      </c>
      <c r="O10" s="31">
        <v>190</v>
      </c>
      <c r="P10" s="59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70</v>
      </c>
      <c r="C14" s="58">
        <v>47</v>
      </c>
      <c r="D14" s="58">
        <v>15</v>
      </c>
      <c r="E14" s="59">
        <v>8</v>
      </c>
      <c r="F14" s="33">
        <v>102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1405</v>
      </c>
      <c r="M14" s="58" t="s">
        <v>672</v>
      </c>
      <c r="N14" s="58" t="s">
        <v>1633</v>
      </c>
      <c r="O14" s="31">
        <v>257</v>
      </c>
      <c r="P14" s="59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58">
        <v>71</v>
      </c>
      <c r="C30" s="58">
        <v>32</v>
      </c>
      <c r="D30" s="58">
        <v>28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1042</v>
      </c>
      <c r="M30" s="58" t="s">
        <v>556</v>
      </c>
      <c r="N30" s="58" t="s">
        <v>1576</v>
      </c>
      <c r="O30" s="31">
        <v>203</v>
      </c>
      <c r="P30" s="59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70</v>
      </c>
      <c r="C35" s="58">
        <v>42</v>
      </c>
      <c r="D35" s="58">
        <v>20</v>
      </c>
      <c r="E35" s="59">
        <v>8</v>
      </c>
      <c r="F35" s="33">
        <v>92</v>
      </c>
      <c r="G35" s="59">
        <v>38</v>
      </c>
      <c r="H35" s="59">
        <v>41</v>
      </c>
      <c r="I35" s="59">
        <v>1</v>
      </c>
      <c r="J35" s="59">
        <v>3</v>
      </c>
      <c r="K35" s="29" t="s">
        <v>1655</v>
      </c>
      <c r="L35" s="58" t="s">
        <v>1341</v>
      </c>
      <c r="M35" s="58" t="s">
        <v>1448</v>
      </c>
      <c r="N35" s="58" t="s">
        <v>1420</v>
      </c>
      <c r="O35" s="31">
        <v>237</v>
      </c>
      <c r="P35" s="59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58">
        <v>72</v>
      </c>
      <c r="C10" s="58">
        <v>30</v>
      </c>
      <c r="D10" s="58">
        <v>33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1485</v>
      </c>
      <c r="M10" s="58" t="s">
        <v>601</v>
      </c>
      <c r="N10" s="58" t="s">
        <v>1554</v>
      </c>
      <c r="O10" s="31">
        <v>190</v>
      </c>
      <c r="P10" s="59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70</v>
      </c>
      <c r="C14" s="58">
        <v>47</v>
      </c>
      <c r="D14" s="58">
        <v>15</v>
      </c>
      <c r="E14" s="59">
        <v>8</v>
      </c>
      <c r="F14" s="33">
        <v>102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1405</v>
      </c>
      <c r="M14" s="58" t="s">
        <v>672</v>
      </c>
      <c r="N14" s="58" t="s">
        <v>1633</v>
      </c>
      <c r="O14" s="31">
        <v>257</v>
      </c>
      <c r="P14" s="59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58">
        <v>71</v>
      </c>
      <c r="C30" s="58">
        <v>32</v>
      </c>
      <c r="D30" s="58">
        <v>28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1042</v>
      </c>
      <c r="M30" s="58" t="s">
        <v>556</v>
      </c>
      <c r="N30" s="58" t="s">
        <v>1576</v>
      </c>
      <c r="O30" s="31">
        <v>203</v>
      </c>
      <c r="P30" s="59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70</v>
      </c>
      <c r="C35" s="58">
        <v>42</v>
      </c>
      <c r="D35" s="58">
        <v>20</v>
      </c>
      <c r="E35" s="59">
        <v>8</v>
      </c>
      <c r="F35" s="33">
        <v>92</v>
      </c>
      <c r="G35" s="59">
        <v>38</v>
      </c>
      <c r="H35" s="59">
        <v>41</v>
      </c>
      <c r="I35" s="59">
        <v>1</v>
      </c>
      <c r="J35" s="59">
        <v>3</v>
      </c>
      <c r="K35" s="29" t="s">
        <v>1655</v>
      </c>
      <c r="L35" s="58" t="s">
        <v>1341</v>
      </c>
      <c r="M35" s="58" t="s">
        <v>1448</v>
      </c>
      <c r="N35" s="58" t="s">
        <v>1420</v>
      </c>
      <c r="O35" s="31">
        <v>237</v>
      </c>
      <c r="P35" s="59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72</v>
      </c>
      <c r="C4" s="40">
        <f>Boston_Bruins!$I$84</f>
        <v>30</v>
      </c>
      <c r="D4" s="40">
        <f>Boston_Bruins!$J$84</f>
        <v>33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11-21-3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190</v>
      </c>
      <c r="P4" s="38">
        <f>Boston_Bruins!$F$85</f>
        <v>236</v>
      </c>
      <c r="Q4" s="33">
        <f t="shared" ref="Q4:Q11" si="2">O4-P4</f>
        <v>-46</v>
      </c>
      <c r="R4" s="37" t="str">
        <f>Boston_Bruins!$AA$85</f>
        <v>L6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69</v>
      </c>
      <c r="C5" s="1">
        <f>Buffalo_Sabres!$I$84</f>
        <v>28</v>
      </c>
      <c r="D5" s="1">
        <f>Buffalo_Sabres!$J$84</f>
        <v>35</v>
      </c>
      <c r="E5" s="20">
        <f>Buffalo_Sabres!$L$84</f>
        <v>6</v>
      </c>
      <c r="F5" s="30">
        <f t="shared" si="0"/>
        <v>62</v>
      </c>
      <c r="G5" s="31">
        <f>C5-(Buffalo_Sabres!$K$84+I5)</f>
        <v>19</v>
      </c>
      <c r="H5" s="20">
        <f t="shared" si="1"/>
        <v>25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11-21-3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217</v>
      </c>
      <c r="P5" s="20">
        <f>Buffalo_Sabres!$F$85</f>
        <v>244</v>
      </c>
      <c r="Q5" s="30">
        <f t="shared" si="2"/>
        <v>-27</v>
      </c>
      <c r="R5" s="29" t="str">
        <f>Buffalo_Sabres!$AA$85</f>
        <v>W1</v>
      </c>
      <c r="S5" s="28" t="str">
        <f>Buffalo_Sabres!$AD$85</f>
        <v>4-6-0</v>
      </c>
    </row>
    <row r="6" spans="1:20" x14ac:dyDescent="0.25">
      <c r="A6" s="32" t="s">
        <v>21</v>
      </c>
      <c r="B6" s="1">
        <f>Detroit_Red_Wings!$D$86</f>
        <v>70</v>
      </c>
      <c r="C6" s="1">
        <f>Detroit_Red_Wings!$I$84</f>
        <v>33</v>
      </c>
      <c r="D6" s="1">
        <f>Detroit_Red_Wings!$J$84</f>
        <v>31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15-16-3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203</v>
      </c>
      <c r="P6" s="20">
        <f>Detroit_Red_Wings!$F$85</f>
        <v>222</v>
      </c>
      <c r="Q6" s="30">
        <f t="shared" si="2"/>
        <v>-19</v>
      </c>
      <c r="R6" s="29" t="str">
        <f>Detroit_Red_Wings!$AA$85</f>
        <v>W1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69</v>
      </c>
      <c r="C8" s="1">
        <f>Montreal_Canadiens!$I$84</f>
        <v>33</v>
      </c>
      <c r="D8" s="1">
        <f>Montreal_Canadiens!$J$84</f>
        <v>27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15-15-4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210</v>
      </c>
      <c r="P8" s="20">
        <f>Montreal_Canadiens!$F$85</f>
        <v>228</v>
      </c>
      <c r="Q8" s="30">
        <f t="shared" si="2"/>
        <v>-18</v>
      </c>
      <c r="R8" s="29" t="str">
        <f>Montreal_Canadiens!$AA$85</f>
        <v>L2</v>
      </c>
      <c r="S8" s="28" t="str">
        <f>Montreal_Canadiens!$AD$85</f>
        <v>5-1-4</v>
      </c>
    </row>
    <row r="9" spans="1:20" x14ac:dyDescent="0.25">
      <c r="A9" s="32" t="s">
        <v>11</v>
      </c>
      <c r="B9" s="1">
        <f>Ottawa_Senators!$D$86</f>
        <v>69</v>
      </c>
      <c r="C9" s="1">
        <f>Ottawa_Senators!$I$84</f>
        <v>37</v>
      </c>
      <c r="D9" s="1">
        <f>Ottawa_Senators!$J$84</f>
        <v>27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17-17-3</v>
      </c>
      <c r="M9" s="1" t="str">
        <f>Ottawa_Senators!$U$85</f>
        <v>10-9-1</v>
      </c>
      <c r="N9" s="1" t="str">
        <f>Ottawa_Senators!$X$85</f>
        <v>19-15-4</v>
      </c>
      <c r="O9" s="31">
        <f>Ottawa_Senators!$E$85</f>
        <v>202</v>
      </c>
      <c r="P9" s="20">
        <f>Ottawa_Senators!$F$85</f>
        <v>200</v>
      </c>
      <c r="Q9" s="30">
        <f t="shared" si="2"/>
        <v>2</v>
      </c>
      <c r="R9" s="29" t="str">
        <f>Ottawa_Senators!$AA$85</f>
        <v>W1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70</v>
      </c>
      <c r="C10" s="1">
        <f>Tampa_Bay_Lightning!$I$84</f>
        <v>40</v>
      </c>
      <c r="D10" s="1">
        <f>Tampa_Bay_Lightning!$J$84</f>
        <v>25</v>
      </c>
      <c r="E10" s="20">
        <f>Tampa_Bay_Lightning!$L$84</f>
        <v>5</v>
      </c>
      <c r="F10" s="30">
        <f t="shared" si="0"/>
        <v>85</v>
      </c>
      <c r="G10" s="31">
        <f>C10-(Tampa_Bay_Lightning!$K$84+I10)</f>
        <v>32</v>
      </c>
      <c r="H10" s="20">
        <f t="shared" si="1"/>
        <v>38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21-11-2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245</v>
      </c>
      <c r="P10" s="20">
        <f>Tampa_Bay_Lightning!$F$85</f>
        <v>191</v>
      </c>
      <c r="Q10" s="30">
        <f t="shared" si="2"/>
        <v>54</v>
      </c>
      <c r="R10" s="29" t="str">
        <f>Tampa_Bay_Lightning!$AA$85</f>
        <v>L2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70</v>
      </c>
      <c r="C11" s="1">
        <f>Toronto_Maple_Leafs!$I$84</f>
        <v>42</v>
      </c>
      <c r="D11" s="1">
        <f>Toronto_Maple_Leafs!$J$84</f>
        <v>25</v>
      </c>
      <c r="E11" s="24">
        <f>Toronto_Maple_Leafs!$L$84</f>
        <v>3</v>
      </c>
      <c r="F11" s="23">
        <f t="shared" si="0"/>
        <v>87</v>
      </c>
      <c r="G11" s="25">
        <f>C11-(Toronto_Maple_Leafs!$K$84+I11)</f>
        <v>33</v>
      </c>
      <c r="H11" s="24">
        <f t="shared" si="1"/>
        <v>41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22-13-1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25-15-1</v>
      </c>
      <c r="O11" s="31">
        <f>Toronto_Maple_Leafs!$E$85</f>
        <v>224</v>
      </c>
      <c r="P11" s="20">
        <f>Toronto_Maple_Leafs!$F$85</f>
        <v>208</v>
      </c>
      <c r="Q11" s="30">
        <f t="shared" si="2"/>
        <v>16</v>
      </c>
      <c r="R11" s="29" t="str">
        <f>Toronto_Maple_Leafs!$AA$85</f>
        <v>L1</v>
      </c>
      <c r="S11" s="28" t="str">
        <f>Toronto_Maple_Leafs!$AD$85</f>
        <v>4-5-1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70</v>
      </c>
      <c r="C14" s="1">
        <f>Carolina_Hurricanes!$I$84</f>
        <v>43</v>
      </c>
      <c r="D14" s="1">
        <f>Carolina_Hurricanes!$J$84</f>
        <v>23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227</v>
      </c>
      <c r="P14" s="20">
        <f>Carolina_Hurricanes!$F$85</f>
        <v>188</v>
      </c>
      <c r="Q14" s="30">
        <f t="shared" ref="Q14:Q21" si="5">O14-P14</f>
        <v>39</v>
      </c>
      <c r="R14" s="29" t="str">
        <f>Carolina_Hurricanes!$AA$85</f>
        <v>W1</v>
      </c>
      <c r="S14" s="28" t="str">
        <f>Carolina_Hurricanes!$AD$85</f>
        <v>9-1-0</v>
      </c>
    </row>
    <row r="15" spans="1:20" x14ac:dyDescent="0.25">
      <c r="A15" s="32" t="s">
        <v>23</v>
      </c>
      <c r="B15" s="1">
        <f>Columbus_Blue_Jackets!$D$86</f>
        <v>70</v>
      </c>
      <c r="C15" s="1">
        <f>Columbus_Blue_Jackets!$I$84</f>
        <v>32</v>
      </c>
      <c r="D15" s="1">
        <f>Columbus_Blue_Jackets!$J$84</f>
        <v>29</v>
      </c>
      <c r="E15" s="20">
        <f>Columbus_Blue_Jackets!$L$84</f>
        <v>9</v>
      </c>
      <c r="F15" s="30">
        <f t="shared" si="3"/>
        <v>73</v>
      </c>
      <c r="G15" s="20">
        <f>C15-(Columbus_Blue_Jackets!$K$84+I15)</f>
        <v>18</v>
      </c>
      <c r="H15" s="20">
        <f t="shared" si="4"/>
        <v>27</v>
      </c>
      <c r="I15" s="20">
        <f>Columbus_Blue_Jackets!$M$84</f>
        <v>5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225</v>
      </c>
      <c r="P15" s="20">
        <f>Columbus_Blue_Jackets!$F$85</f>
        <v>233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72</v>
      </c>
      <c r="C16" s="1">
        <f>New_Jersey_Devils!$I$84</f>
        <v>37</v>
      </c>
      <c r="D16" s="1">
        <f>New_Jersey_Devils!$J$84</f>
        <v>28</v>
      </c>
      <c r="E16" s="20">
        <f>New_Jersey_Devils!$L$84</f>
        <v>7</v>
      </c>
      <c r="F16" s="30">
        <f t="shared" si="3"/>
        <v>81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214</v>
      </c>
      <c r="P16" s="20">
        <f>New_Jersey_Devils!$F$85</f>
        <v>190</v>
      </c>
      <c r="Q16" s="30">
        <f t="shared" si="5"/>
        <v>24</v>
      </c>
      <c r="R16" s="29" t="str">
        <f>New_Jersey_Devils!$AA$85</f>
        <v>L3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70</v>
      </c>
      <c r="C17" s="1">
        <f>New_York_Islanders!$I$84</f>
        <v>32</v>
      </c>
      <c r="D17" s="1">
        <f>New_York_Islanders!$J$84</f>
        <v>28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17-13-5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193</v>
      </c>
      <c r="P17" s="20">
        <f>New_York_Islanders!$F$85</f>
        <v>209</v>
      </c>
      <c r="Q17" s="30">
        <f t="shared" si="5"/>
        <v>-16</v>
      </c>
      <c r="R17" s="29" t="str">
        <f>New_York_Islanders!$AA$85</f>
        <v>L2</v>
      </c>
      <c r="S17" s="28" t="str">
        <f>New_York_Islanders!$AD$85</f>
        <v>5-2-3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5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10</v>
      </c>
      <c r="B19" s="1">
        <f>Philadelphia_Flyers!$D$86</f>
        <v>72</v>
      </c>
      <c r="C19" s="1">
        <f>Philadelphia_Flyers!$I$84</f>
        <v>28</v>
      </c>
      <c r="D19" s="1">
        <f>Philadelphia_Flyers!$J$84</f>
        <v>35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12-16-8</v>
      </c>
      <c r="M19" s="1" t="str">
        <f>Philadelphia_Flyers!$U$85</f>
        <v>8-13-2</v>
      </c>
      <c r="N19" s="1" t="str">
        <f>Philadelphia_Flyers!$X$85</f>
        <v>16-20-5</v>
      </c>
      <c r="O19" s="31">
        <f>Philadelphia_Flyers!$E$85</f>
        <v>200</v>
      </c>
      <c r="P19" s="20">
        <f>Philadelphia_Flyers!$F$85</f>
        <v>247</v>
      </c>
      <c r="Q19" s="30">
        <f t="shared" si="5"/>
        <v>-47</v>
      </c>
      <c r="R19" s="29" t="str">
        <f>Philadelphia_Flyers!$AA$85</f>
        <v>L5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72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11-18-6</v>
      </c>
      <c r="M20" s="1" t="str">
        <f>Pittsburgh_Penguins!$U$85</f>
        <v>7-13-4</v>
      </c>
      <c r="N20" s="1" t="str">
        <f>Pittsburgh_Penguins!$X$85</f>
        <v>16-18-10</v>
      </c>
      <c r="O20" s="31">
        <f>Pittsburgh_Penguins!$E$85</f>
        <v>213</v>
      </c>
      <c r="P20" s="20">
        <f>Pittsburgh_Penguins!$F$85</f>
        <v>261</v>
      </c>
      <c r="Q20" s="30">
        <f t="shared" si="5"/>
        <v>-48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70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8</v>
      </c>
      <c r="F21" s="23">
        <f t="shared" si="3"/>
        <v>102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23-8-2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257</v>
      </c>
      <c r="P21" s="24">
        <f>Washington_Capitals!$F$85</f>
        <v>181</v>
      </c>
      <c r="Q21" s="23">
        <f t="shared" si="5"/>
        <v>76</v>
      </c>
      <c r="R21" s="22" t="str">
        <f>Washington_Capitals!$AA$85</f>
        <v>W4</v>
      </c>
      <c r="S21" s="21" t="str">
        <f>Washington_Capitals!$AD$85</f>
        <v>9-1-0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71</v>
      </c>
      <c r="C25" s="40">
        <f>Utah_Hockey_Club!$I$84</f>
        <v>32</v>
      </c>
      <c r="D25" s="40">
        <f>Utah_Hockey_Club!$J$84</f>
        <v>28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203</v>
      </c>
      <c r="P25" s="38">
        <f>Utah_Hockey_Club!$F$85</f>
        <v>216</v>
      </c>
      <c r="Q25" s="33">
        <f t="shared" ref="Q25:Q32" si="8">O25-P25</f>
        <v>-13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71</v>
      </c>
      <c r="C26" s="1">
        <f>Chicago_Blackhawks!$I$84</f>
        <v>21</v>
      </c>
      <c r="D26" s="1">
        <f>Chicago_Blackhawks!$J$84</f>
        <v>41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14-17-4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193</v>
      </c>
      <c r="P26" s="20">
        <f>Chicago_Blackhawks!$F$85</f>
        <v>254</v>
      </c>
      <c r="Q26" s="30">
        <f t="shared" si="8"/>
        <v>-61</v>
      </c>
      <c r="R26" s="29" t="str">
        <f>Chicago_Blackhawks!$AA$85</f>
        <v>W1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71</v>
      </c>
      <c r="C27" s="1">
        <f>Colorado_Avalanche!$I$84</f>
        <v>43</v>
      </c>
      <c r="D27" s="1">
        <f>Colorado_Avalanche!$J$84</f>
        <v>25</v>
      </c>
      <c r="E27" s="20">
        <f>Colorado_Avalanche!$L$84</f>
        <v>3</v>
      </c>
      <c r="F27" s="30">
        <f t="shared" si="6"/>
        <v>89</v>
      </c>
      <c r="G27" s="20">
        <f>C27-(Colorado_Avalanche!$K$84+I27)</f>
        <v>34</v>
      </c>
      <c r="H27" s="20">
        <f t="shared" si="7"/>
        <v>41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239</v>
      </c>
      <c r="P27" s="20">
        <f>Colorado_Avalanche!$F$85</f>
        <v>204</v>
      </c>
      <c r="Q27" s="30">
        <f t="shared" si="8"/>
        <v>35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70</v>
      </c>
      <c r="C28" s="1">
        <f>Dallas_Stars!$I$84</f>
        <v>45</v>
      </c>
      <c r="D28" s="1">
        <f>Dallas_Stars!$J$84</f>
        <v>21</v>
      </c>
      <c r="E28" s="20">
        <f>Dallas_Stars!$L$84</f>
        <v>4</v>
      </c>
      <c r="F28" s="30">
        <f t="shared" si="6"/>
        <v>94</v>
      </c>
      <c r="G28" s="20">
        <f>C28-(Dallas_Stars!$K$84+I28)</f>
        <v>34</v>
      </c>
      <c r="H28" s="20">
        <f t="shared" si="7"/>
        <v>43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18-13-2</v>
      </c>
      <c r="M28" s="1" t="str">
        <f>Dallas_Stars!$U$85</f>
        <v>14-5-2</v>
      </c>
      <c r="N28" s="1" t="str">
        <f>Dallas_Stars!$X$85</f>
        <v>26-10-3</v>
      </c>
      <c r="O28" s="31">
        <f>Dallas_Stars!$E$85</f>
        <v>237</v>
      </c>
      <c r="P28" s="20">
        <f>Dallas_Stars!$F$85</f>
        <v>182</v>
      </c>
      <c r="Q28" s="30">
        <f t="shared" si="8"/>
        <v>55</v>
      </c>
      <c r="R28" s="29" t="str">
        <f>Dallas_Stars!$AA$85</f>
        <v>W2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71</v>
      </c>
      <c r="C29" s="1">
        <f>Minnesota_Wild!$I$84</f>
        <v>40</v>
      </c>
      <c r="D29" s="1">
        <f>Minnesota_Wild!$J$84</f>
        <v>26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18-15-2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21-19-4</v>
      </c>
      <c r="O29" s="31">
        <f>Minnesota_Wild!$E$85</f>
        <v>195</v>
      </c>
      <c r="P29" s="20">
        <f>Minnesota_Wild!$F$85</f>
        <v>199</v>
      </c>
      <c r="Q29" s="30">
        <f t="shared" si="8"/>
        <v>-4</v>
      </c>
      <c r="R29" s="29" t="str">
        <f>Minnesota_Wild!$AA$85</f>
        <v>L1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70</v>
      </c>
      <c r="C30" s="1">
        <f>Nashville_Predators!$I$84</f>
        <v>26</v>
      </c>
      <c r="D30" s="1">
        <f>Nashville_Predators!$J$84</f>
        <v>36</v>
      </c>
      <c r="E30" s="20">
        <f>Nashville_Predators!$L$84</f>
        <v>8</v>
      </c>
      <c r="F30" s="30">
        <f t="shared" si="6"/>
        <v>60</v>
      </c>
      <c r="G30" s="20">
        <f>C30-(Nashville_Predators!$K$84+I30)</f>
        <v>21</v>
      </c>
      <c r="H30" s="20">
        <f t="shared" si="7"/>
        <v>25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8-22-5</v>
      </c>
      <c r="M30" s="1" t="str">
        <f>Nashville_Predators!$U$85</f>
        <v>10-9-2</v>
      </c>
      <c r="N30" s="1" t="str">
        <f>Nashville_Predators!$X$85</f>
        <v>19-20-4</v>
      </c>
      <c r="O30" s="31">
        <f>Nashville_Predators!$E$85</f>
        <v>179</v>
      </c>
      <c r="P30" s="20">
        <f>Nashville_Predators!$F$85</f>
        <v>228</v>
      </c>
      <c r="Q30" s="30">
        <f t="shared" si="8"/>
        <v>-49</v>
      </c>
      <c r="R30" s="29" t="str">
        <f>Nashville_Predators!$AA$85</f>
        <v>L1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72</v>
      </c>
      <c r="C31" s="1">
        <f>St_Louis_Blues!$I$84</f>
        <v>37</v>
      </c>
      <c r="D31" s="1">
        <f>St_Louis_Blues!$J$84</f>
        <v>28</v>
      </c>
      <c r="E31" s="20">
        <f>St_Louis_Blues!$L$84</f>
        <v>7</v>
      </c>
      <c r="F31" s="30">
        <f t="shared" si="6"/>
        <v>81</v>
      </c>
      <c r="G31" s="20">
        <f>C31-(St_Louis_Blues!$K$84+I31)</f>
        <v>23</v>
      </c>
      <c r="H31" s="20">
        <f t="shared" si="7"/>
        <v>33</v>
      </c>
      <c r="I31" s="20">
        <f>St_Louis_Blues!$M$84</f>
        <v>4</v>
      </c>
      <c r="J31" s="20">
        <f>St_Louis_Blues!$N$84</f>
        <v>1</v>
      </c>
      <c r="K31" s="29" t="str">
        <f>St_Louis_Blues!$O$85</f>
        <v>19-14-3</v>
      </c>
      <c r="L31" s="1" t="str">
        <f>St_Louis_Blues!$R$85</f>
        <v>18-14-4</v>
      </c>
      <c r="M31" s="1" t="str">
        <f>St_Louis_Blues!$U$85</f>
        <v>10-9-2</v>
      </c>
      <c r="N31" s="1" t="str">
        <f>St_Louis_Blues!$X$85</f>
        <v>25-14-4</v>
      </c>
      <c r="O31" s="31">
        <f>St_Louis_Blues!$E$85</f>
        <v>218</v>
      </c>
      <c r="P31" s="20">
        <f>St_Louis_Blues!$F$85</f>
        <v>208</v>
      </c>
      <c r="Q31" s="30">
        <f t="shared" si="8"/>
        <v>10</v>
      </c>
      <c r="R31" s="29" t="str">
        <f>St_Louis_Blues!$AA$85</f>
        <v>W6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71</v>
      </c>
      <c r="C32" s="1">
        <f>Winnipeg_Jets!$I$84</f>
        <v>48</v>
      </c>
      <c r="D32" s="1">
        <f>Winnipeg_Jets!$J$84</f>
        <v>19</v>
      </c>
      <c r="E32" s="20">
        <f>Winnipeg_Jets!$L$84</f>
        <v>4</v>
      </c>
      <c r="F32" s="23">
        <f t="shared" si="6"/>
        <v>100</v>
      </c>
      <c r="G32" s="20">
        <f>C32-(Winnipeg_Jets!$K$84+I32)</f>
        <v>37</v>
      </c>
      <c r="H32" s="20">
        <f t="shared" si="7"/>
        <v>47</v>
      </c>
      <c r="I32" s="20">
        <f>Winnipeg_Jets!$M$84</f>
        <v>1</v>
      </c>
      <c r="J32" s="20">
        <f>Winnipeg_Jets!$N$84</f>
        <v>1</v>
      </c>
      <c r="K32" s="29" t="str">
        <f>Winnipeg_Jets!$O$85</f>
        <v>25-6-4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246</v>
      </c>
      <c r="P32" s="20">
        <f>Winnipeg_Jets!$F$85</f>
        <v>170</v>
      </c>
      <c r="Q32" s="30">
        <f t="shared" si="8"/>
        <v>76</v>
      </c>
      <c r="R32" s="29" t="str">
        <f>Winnipeg_Jets!$AA$85</f>
        <v>L1</v>
      </c>
      <c r="S32" s="28" t="str">
        <f>Winnipeg_Jets!$AD$85</f>
        <v>6-4-0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70</v>
      </c>
      <c r="C35" s="1">
        <f>Anaheim_Ducks!$I$84</f>
        <v>30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188</v>
      </c>
      <c r="P35" s="20">
        <f>Anaheim_Ducks!$F$85</f>
        <v>221</v>
      </c>
      <c r="Q35" s="30">
        <f t="shared" ref="Q35:Q42" si="11">O35-P35</f>
        <v>-33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69</v>
      </c>
      <c r="C36" s="1">
        <f>Calgary_Flames!$I$84</f>
        <v>33</v>
      </c>
      <c r="D36" s="1">
        <f>Calgary_Flames!$J$84</f>
        <v>25</v>
      </c>
      <c r="E36" s="20">
        <f>Calgary_Flames!$L$84</f>
        <v>11</v>
      </c>
      <c r="F36" s="30">
        <f t="shared" si="9"/>
        <v>77</v>
      </c>
      <c r="G36" s="20">
        <f>C36-(Calgary_Flames!$K$84+I36)</f>
        <v>23</v>
      </c>
      <c r="H36" s="20">
        <f t="shared" si="10"/>
        <v>30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15-14-6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182</v>
      </c>
      <c r="P36" s="20">
        <f>Calgary_Flames!$F$85</f>
        <v>203</v>
      </c>
      <c r="Q36" s="30">
        <f t="shared" si="11"/>
        <v>-21</v>
      </c>
      <c r="R36" s="29" t="str">
        <f>Calgary_Flames!$AA$85</f>
        <v>W3</v>
      </c>
      <c r="S36" s="28" t="str">
        <f>Calgary_Flames!$AD$85</f>
        <v>5-2-3</v>
      </c>
    </row>
    <row r="37" spans="1:19" x14ac:dyDescent="0.25">
      <c r="A37" s="32" t="s">
        <v>20</v>
      </c>
      <c r="B37" s="1">
        <f>Edmonton_Oilers!$D$86</f>
        <v>70</v>
      </c>
      <c r="C37" s="1">
        <f>Edmonton_Oilers!$I$84</f>
        <v>41</v>
      </c>
      <c r="D37" s="1">
        <f>Edmonton_Oilers!$J$84</f>
        <v>24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22-11-3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25-11-2</v>
      </c>
      <c r="O37" s="31">
        <f>Edmonton_Oilers!$E$85</f>
        <v>229</v>
      </c>
      <c r="P37" s="20">
        <f>Edmonton_Oilers!$F$85</f>
        <v>203</v>
      </c>
      <c r="Q37" s="30">
        <f t="shared" si="11"/>
        <v>26</v>
      </c>
      <c r="R37" s="29" t="str">
        <f>Edmonton_Oilers!$AA$85</f>
        <v>W1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69</v>
      </c>
      <c r="C38" s="1">
        <f>Los_Angeles_Kings!$I$84</f>
        <v>39</v>
      </c>
      <c r="D38" s="1">
        <f>Los_Angeles_Kings!$J$84</f>
        <v>21</v>
      </c>
      <c r="E38" s="20">
        <f>Los_Angeles_Kings!$L$84</f>
        <v>9</v>
      </c>
      <c r="F38" s="30">
        <f t="shared" si="9"/>
        <v>87</v>
      </c>
      <c r="G38" s="20">
        <f>C38-(Los_Angeles_Kings!$K$84+I38)</f>
        <v>33</v>
      </c>
      <c r="H38" s="20">
        <f t="shared" si="10"/>
        <v>38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25-3-4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203</v>
      </c>
      <c r="P38" s="20">
        <f>Los_Angeles_Kings!$F$85</f>
        <v>177</v>
      </c>
      <c r="Q38" s="30">
        <f t="shared" si="11"/>
        <v>26</v>
      </c>
      <c r="R38" s="29" t="str">
        <f>Los_Angeles_Kings!$AA$85</f>
        <v>W3</v>
      </c>
      <c r="S38" s="28" t="str">
        <f>Los_Angeles_Kings!$AD$85</f>
        <v>8-1-1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71</v>
      </c>
      <c r="C40" s="1">
        <f>Seattle_Kraken!$I$84</f>
        <v>30</v>
      </c>
      <c r="D40" s="1">
        <f>Seattle_Kraken!$J$84</f>
        <v>36</v>
      </c>
      <c r="E40" s="20">
        <f>Seattle_Kraken!$L$84</f>
        <v>5</v>
      </c>
      <c r="F40" s="30">
        <f t="shared" si="9"/>
        <v>65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14-21-0</v>
      </c>
      <c r="M40" s="1" t="str">
        <f>Seattle_Kraken!$U$85</f>
        <v>8-10-1</v>
      </c>
      <c r="N40" s="1" t="str">
        <f>Seattle_Kraken!$X$85</f>
        <v>15-21-3</v>
      </c>
      <c r="O40" s="31">
        <f>Seattle_Kraken!$E$85</f>
        <v>213</v>
      </c>
      <c r="P40" s="20">
        <f>Seattle_Kraken!$F$85</f>
        <v>232</v>
      </c>
      <c r="Q40" s="30">
        <f t="shared" si="11"/>
        <v>-19</v>
      </c>
      <c r="R40" s="29" t="str">
        <f>Seattle_Kraken!$AA$85</f>
        <v>L2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71</v>
      </c>
      <c r="C41" s="1">
        <f>Vancouver_Canucks!$I$84</f>
        <v>33</v>
      </c>
      <c r="D41" s="1">
        <f>Vancouver_Canucks!$J$84</f>
        <v>26</v>
      </c>
      <c r="E41" s="20">
        <f>Vancouver_Canucks!$L$84</f>
        <v>12</v>
      </c>
      <c r="F41" s="30">
        <f t="shared" si="9"/>
        <v>78</v>
      </c>
      <c r="G41" s="20">
        <f>C41-(Vancouver_Canucks!$K$84+I41)</f>
        <v>22</v>
      </c>
      <c r="H41" s="20">
        <f t="shared" si="10"/>
        <v>30</v>
      </c>
      <c r="I41" s="20">
        <f>Vancouver_Canucks!$M$84</f>
        <v>3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18-13-5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201</v>
      </c>
      <c r="P41" s="20">
        <f>Vancouver_Canucks!$F$85</f>
        <v>217</v>
      </c>
      <c r="Q41" s="30">
        <f t="shared" si="11"/>
        <v>-16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70</v>
      </c>
      <c r="C42" s="26">
        <f>Vegas_Golden_Knights!$I$84</f>
        <v>42</v>
      </c>
      <c r="D42" s="26">
        <f>Vegas_Golden_Knights!$J$84</f>
        <v>20</v>
      </c>
      <c r="E42" s="24">
        <f>Vegas_Golden_Knights!$L$84</f>
        <v>8</v>
      </c>
      <c r="F42" s="23">
        <f t="shared" si="9"/>
        <v>92</v>
      </c>
      <c r="G42" s="24">
        <f>C42-(Vegas_Golden_Knights!$K$84+I42)</f>
        <v>38</v>
      </c>
      <c r="H42" s="24">
        <f t="shared" si="10"/>
        <v>41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237</v>
      </c>
      <c r="P42" s="24">
        <f>Vegas_Golden_Knights!$F$85</f>
        <v>190</v>
      </c>
      <c r="Q42" s="23">
        <f t="shared" si="11"/>
        <v>47</v>
      </c>
      <c r="R42" s="22" t="str">
        <f>Vegas_Golden_Knights!$AA$85</f>
        <v>W3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33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11-21-3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11-21-3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182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15-14-6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W3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81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41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17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14-17-4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5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18-13-2</v>
      </c>
      <c r="U85" s="1" t="str">
        <f>IF(U84="","0-0-0",CONCATENATE(U84,"-",V84,"-",W84))</f>
        <v>14-5-2</v>
      </c>
      <c r="X85" s="1" t="str">
        <f>IF(X84="","0-0-0",CONCATENATE(X84,"-",Y84,"-",Z84))</f>
        <v>26-10-3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31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15-16-3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81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21-19-4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27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15-15-4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L2</v>
      </c>
      <c r="AD85" s="1" t="str">
        <f>IF(AD84="","0-0-0",CONCATENATE(AD84,"-",AE84,"-",AF84))</f>
        <v>5-1-4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8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8-22-5</v>
      </c>
      <c r="U85" s="1" t="str">
        <f>IF(U84="","0-0-0",CONCATENATE(U84,"-",V84,"-",W84))</f>
        <v>10-9-2</v>
      </c>
      <c r="X85" s="1" t="str">
        <f>IF(X84="","0-0-0",CONCATENATE(X84,"-",Y84,"-",Z84))</f>
        <v>19-20-4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31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17-17-3</v>
      </c>
      <c r="U85" s="1" t="str">
        <f>IF(U84="","0-0-0",CONCATENATE(U84,"-",V84,"-",W84))</f>
        <v>10-9-1</v>
      </c>
      <c r="X85" s="1" t="str">
        <f>IF(X84="","0-0-0",CONCATENATE(X84,"-",Y84,"-",Z84))</f>
        <v>19-15-4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35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16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247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12-16-8</v>
      </c>
      <c r="U85" s="1" t="str">
        <f>IF(U84="","0-0-0",CONCATENATE(U84,"-",V84,"-",W84))</f>
        <v>8-13-2</v>
      </c>
      <c r="X85" s="1" t="str">
        <f>IF(X84="","0-0-0",CONCATENATE(X84,"-",Y84,"-",Z84))</f>
        <v>16-20-5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32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18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11-18-6</v>
      </c>
      <c r="U85" s="1" t="str">
        <f>IF(U84="","0-0-0",CONCATENATE(U84,"-",V84,"-",W84))</f>
        <v>7-13-4</v>
      </c>
      <c r="X85" s="1" t="str">
        <f>IF(X84="","0-0-0",CONCATENATE(X84,"-",Y84,"-",Z84))</f>
        <v>16-18-10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14-21-0</v>
      </c>
      <c r="U85" s="1" t="str">
        <f>IF(U84="","0-0-0",CONCATENATE(U84,"-",V84,"-",W84))</f>
        <v>8-10-1</v>
      </c>
      <c r="X85" s="1" t="str">
        <f>IF(X84="","0-0-0",CONCATENATE(X84,"-",Y84,"-",Z84))</f>
        <v>15-21-3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18-14-4</v>
      </c>
      <c r="U85" s="1" t="str">
        <f>IF(U84="","0-0-0",CONCATENATE(U84,"-",V84,"-",W84))</f>
        <v>10-9-2</v>
      </c>
      <c r="X85" s="1" t="str">
        <f>IF(X84="","0-0-0",CONCATENATE(X84,"-",Y84,"-",Z84))</f>
        <v>25-14-4</v>
      </c>
      <c r="AA85" s="1" t="str">
        <f>IF(AA84="","0-0",CONCATENATE(AA84,AB84))</f>
        <v>W6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245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25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25-15-1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18-13-5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257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23-8-2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W4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48</v>
      </c>
      <c r="J84" s="1">
        <f t="shared" si="72"/>
        <v>19</v>
      </c>
      <c r="K84" s="1">
        <f t="shared" si="72"/>
        <v>10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170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2025-03-25T23:03:21Z</dcterms:modified>
</cp:coreProperties>
</file>