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" sheetId="4" r:id="rId141"/>
    <sheet name="Anaheim_Ducks" sheetId="5" r:id="rId142"/>
    <sheet name="Boston_Bruins" sheetId="7" r:id="rId143"/>
    <sheet name="Buffalo_Sabres" sheetId="8" r:id="rId144"/>
    <sheet name="Calgary_Flames" sheetId="9" r:id="rId145"/>
    <sheet name="Carolina_Hurricanes" sheetId="10" r:id="rId146"/>
    <sheet name="Chicago_Blackhawks" sheetId="11" r:id="rId147"/>
    <sheet name="Colorado_Avalanche" sheetId="12" r:id="rId148"/>
    <sheet name="Columbus_Blue_Jackets" sheetId="13" r:id="rId149"/>
    <sheet name="Dallas_Stars" sheetId="14" r:id="rId150"/>
    <sheet name="Detroit_Red_Wings" sheetId="15" r:id="rId151"/>
    <sheet name="Edmonton_Oilers" sheetId="16" r:id="rId152"/>
    <sheet name="Florida_Panthers" sheetId="17" r:id="rId153"/>
    <sheet name="Los_Angeles_Kings" sheetId="18" r:id="rId154"/>
    <sheet name="Minnesota_Wild" sheetId="19" r:id="rId155"/>
    <sheet name="Montreal_Canadiens" sheetId="20" r:id="rId156"/>
    <sheet name="Sheet1" sheetId="140" r:id="rId157"/>
    <sheet name="Nashville_Predators" sheetId="21" r:id="rId158"/>
    <sheet name="New_Jersey_Devils" sheetId="22" r:id="rId159"/>
    <sheet name="New_York_Islanders" sheetId="23" r:id="rId160"/>
    <sheet name="New_York_Rangers" sheetId="24" r:id="rId161"/>
    <sheet name="Ottawa_Senators" sheetId="25" r:id="rId162"/>
    <sheet name="Philadelphia_Flyers" sheetId="26" r:id="rId163"/>
    <sheet name="Pittsburgh_Penguins" sheetId="27" r:id="rId164"/>
    <sheet name="San_Jose_Sharks" sheetId="28" r:id="rId165"/>
    <sheet name="Seattle_Kraken" sheetId="29" r:id="rId166"/>
    <sheet name="St_Louis_Blues" sheetId="30" r:id="rId167"/>
    <sheet name="Tampa_Bay_Lightning" sheetId="31" r:id="rId168"/>
    <sheet name="Toronto_Maple_Leafs" sheetId="32" r:id="rId169"/>
    <sheet name="Utah_Hockey_Club" sheetId="6" r:id="rId170"/>
    <sheet name="Vancouver_Canucks" sheetId="33" r:id="rId171"/>
    <sheet name="Vegas_Golden_Knights" sheetId="34" r:id="rId172"/>
    <sheet name="Washington_Capitals" sheetId="35" r:id="rId173"/>
    <sheet name="Winnipeg_Jets" sheetId="36" r:id="rId17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57" i="20" l="1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<sst xmlns="http://schemas.openxmlformats.org/spreadsheetml/2006/main" count="56061" uniqueCount="1412">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</sst>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haredStrings" Target="sharedString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49" sqref="B14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6" t="s">
        <v>39</v>
      </c>
      <c r="B60" s="56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6" t="s">
        <v>37</v>
      </c>
      <c r="B123" s="56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6" t="s">
        <v>36</v>
      </c>
      <c r="B141" s="56"/>
    </row>
    <row r="142" spans="1:2" ht="16.5" outlineLevel="1" thickTop="1" thickBot="1">
      <c r="A142" s="16" t="s">
        <v>34</v>
      </c>
      <c r="B142" s="15" t="s">
        <v>32</v>
      </c>
    </row>
    <row r="143" spans="1:2" ht="15.75" outlineLevel="1" thickTop="1">
      <c r="A143" s="14">
        <v>45717</v>
      </c>
      <c r="B143" s="12" t="s">
        <v>32</v>
      </c>
    </row>
    <row r="144" spans="1:2" ht="15" outlineLevel="1">
      <c r="A144" s="13">
        <v>45718</v>
      </c>
      <c r="B144" s="48" t="s">
        <v>32</v>
      </c>
    </row>
    <row r="145" spans="1:2" ht="15" outlineLevel="1">
      <c r="A145" s="13">
        <v>45719</v>
      </c>
      <c r="B145" s="48" t="s">
        <v>32</v>
      </c>
    </row>
    <row r="146" spans="1:2" ht="15" outlineLevel="1">
      <c r="A146" s="13">
        <v>45720</v>
      </c>
      <c r="B146" s="48" t="s">
        <v>32</v>
      </c>
    </row>
    <row r="147" spans="1:2" ht="15" outlineLevel="1">
      <c r="A147" s="13">
        <v>45721</v>
      </c>
      <c r="B147" s="48" t="s">
        <v>32</v>
      </c>
    </row>
    <row r="148" spans="1:2" ht="15" outlineLevel="1">
      <c r="A148" s="13">
        <v>45722</v>
      </c>
      <c r="B148" s="48" t="s">
        <v>32</v>
      </c>
    </row>
    <row r="149" spans="1:2" ht="15" outlineLevel="1">
      <c r="A149" s="13">
        <v>45723</v>
      </c>
      <c r="B149" s="12"/>
    </row>
    <row r="150" spans="1:2" ht="15" outlineLevel="1">
      <c r="A150" s="13">
        <v>45724</v>
      </c>
      <c r="B150" s="12"/>
    </row>
    <row r="151" spans="1:2" ht="15" outlineLevel="1">
      <c r="A151" s="13">
        <v>45725</v>
      </c>
      <c r="B151" s="12"/>
    </row>
    <row r="152" spans="1:2" ht="15" outlineLevel="1">
      <c r="A152" s="13">
        <v>45726</v>
      </c>
      <c r="B152" s="12"/>
    </row>
    <row r="153" spans="1:2" ht="15" outlineLevel="1">
      <c r="A153" s="13">
        <v>45727</v>
      </c>
      <c r="B153" s="12"/>
    </row>
    <row r="154" spans="1:2" ht="15" outlineLevel="1">
      <c r="A154" s="13">
        <v>45728</v>
      </c>
      <c r="B154" s="12"/>
    </row>
    <row r="155" spans="1:2" ht="15" outlineLevel="1">
      <c r="A155" s="13">
        <v>45729</v>
      </c>
      <c r="B155" s="12"/>
    </row>
    <row r="156" spans="1:2" ht="15" outlineLevel="1">
      <c r="A156" s="13">
        <v>45730</v>
      </c>
      <c r="B156" s="12"/>
    </row>
    <row r="157" spans="1:2" ht="15" outlineLevel="1">
      <c r="A157" s="13">
        <v>45731</v>
      </c>
      <c r="B157" s="12"/>
    </row>
    <row r="158" spans="1:2" ht="15" outlineLevel="1">
      <c r="A158" s="13">
        <v>45732</v>
      </c>
      <c r="B158" s="12"/>
    </row>
    <row r="159" spans="1:2" ht="15" outlineLevel="1">
      <c r="A159" s="13">
        <v>45733</v>
      </c>
      <c r="B159" s="12"/>
    </row>
    <row r="160" spans="1:2" ht="15" outlineLevel="1">
      <c r="A160" s="13">
        <v>45734</v>
      </c>
      <c r="B160" s="12"/>
    </row>
    <row r="161" spans="1:2" ht="15" outlineLevel="1">
      <c r="A161" s="13">
        <v>45735</v>
      </c>
      <c r="B161" s="12"/>
    </row>
    <row r="162" spans="1:2" ht="15" outlineLevel="1">
      <c r="A162" s="13">
        <v>45736</v>
      </c>
      <c r="B162" s="12"/>
    </row>
    <row r="163" spans="1:2" ht="15" outlineLevel="1">
      <c r="A163" s="13">
        <v>45737</v>
      </c>
      <c r="B163" s="12"/>
    </row>
    <row r="164" spans="1:2" ht="15" outlineLevel="1">
      <c r="A164" s="13">
        <v>45738</v>
      </c>
      <c r="B164" s="12"/>
    </row>
    <row r="165" spans="1:2" ht="15" outlineLevel="1">
      <c r="A165" s="13">
        <v>45739</v>
      </c>
      <c r="B165" s="12"/>
    </row>
    <row r="166" spans="1:2" ht="15" outlineLevel="1">
      <c r="A166" s="13">
        <v>45740</v>
      </c>
      <c r="B166" s="12"/>
    </row>
    <row r="167" spans="1:2" ht="15" outlineLevel="1">
      <c r="A167" s="13">
        <v>45741</v>
      </c>
      <c r="B167" s="12"/>
    </row>
    <row r="168" spans="1:2" ht="15" outlineLevel="1">
      <c r="A168" s="13">
        <v>45742</v>
      </c>
      <c r="B168" s="12"/>
    </row>
    <row r="169" spans="1:2" ht="15" outlineLevel="1">
      <c r="A169" s="13">
        <v>45743</v>
      </c>
      <c r="B169" s="12"/>
    </row>
    <row r="170" spans="1:2" ht="15" outlineLevel="1">
      <c r="A170" s="13">
        <v>45744</v>
      </c>
      <c r="B170" s="12"/>
    </row>
    <row r="171" spans="1:2" ht="15" outlineLevel="1">
      <c r="A171" s="13">
        <v>45745</v>
      </c>
      <c r="B171" s="12"/>
    </row>
    <row r="172" spans="1:2" ht="15" outlineLevel="1">
      <c r="A172" s="13">
        <v>45746</v>
      </c>
      <c r="B172" s="12"/>
    </row>
    <row r="173" spans="1:2" ht="15.75" outlineLevel="1" thickBot="1">
      <c r="A173" s="13">
        <v>45747</v>
      </c>
      <c r="B173" s="12"/>
    </row>
    <row r="174" spans="1:2" ht="19.5" thickTop="1" thickBot="1">
      <c r="A174" s="56" t="s">
        <v>35</v>
      </c>
      <c r="B174" s="56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51">
        <v>2</v>
      </c>
      <c r="F5" s="30">
        <v>76</v>
      </c>
      <c r="G5" s="31">
        <v>31</v>
      </c>
      <c r="H5" s="51">
        <v>37</v>
      </c>
      <c r="I5" s="51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61</v>
      </c>
      <c r="C8" s="50">
        <v>28</v>
      </c>
      <c r="D8" s="50">
        <v>25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1318</v>
      </c>
      <c r="M8" s="50" t="s">
        <v>469</v>
      </c>
      <c r="N8" s="50" t="s">
        <v>1319</v>
      </c>
      <c r="O8" s="31">
        <v>167</v>
      </c>
      <c r="P8" s="51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59</v>
      </c>
      <c r="C35" s="50">
        <v>35</v>
      </c>
      <c r="D35" s="50">
        <v>18</v>
      </c>
      <c r="E35" s="51">
        <v>6</v>
      </c>
      <c r="F35" s="33">
        <v>76</v>
      </c>
      <c r="G35" s="51">
        <v>31</v>
      </c>
      <c r="H35" s="51">
        <v>34</v>
      </c>
      <c r="I35" s="51">
        <v>1</v>
      </c>
      <c r="J35" s="51">
        <v>2</v>
      </c>
      <c r="K35" s="29" t="s">
        <v>1309</v>
      </c>
      <c r="L35" s="50" t="s">
        <v>1209</v>
      </c>
      <c r="M35" s="50" t="s">
        <v>992</v>
      </c>
      <c r="N35" s="50" t="s">
        <v>1310</v>
      </c>
      <c r="O35" s="31">
        <v>197</v>
      </c>
      <c r="P35" s="51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62</v>
      </c>
      <c r="C8" s="50">
        <v>28</v>
      </c>
      <c r="D8" s="50">
        <v>26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1342</v>
      </c>
      <c r="M8" s="50" t="s">
        <v>469</v>
      </c>
      <c r="N8" s="50" t="s">
        <v>1319</v>
      </c>
      <c r="O8" s="31">
        <v>167</v>
      </c>
      <c r="P8" s="51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50">
        <v>60</v>
      </c>
      <c r="C10" s="50">
        <v>29</v>
      </c>
      <c r="D10" s="50">
        <v>26</v>
      </c>
      <c r="E10" s="51">
        <v>5</v>
      </c>
      <c r="F10" s="30">
        <v>63</v>
      </c>
      <c r="G10" s="31">
        <v>19</v>
      </c>
      <c r="H10" s="51">
        <v>27</v>
      </c>
      <c r="I10" s="51">
        <v>2</v>
      </c>
      <c r="J10" s="30">
        <v>2</v>
      </c>
      <c r="K10" s="29" t="s">
        <v>943</v>
      </c>
      <c r="L10" s="50" t="s">
        <v>959</v>
      </c>
      <c r="M10" s="50" t="s">
        <v>442</v>
      </c>
      <c r="N10" s="50" t="s">
        <v>1323</v>
      </c>
      <c r="O10" s="31">
        <v>180</v>
      </c>
      <c r="P10" s="51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49">
        <v>61</v>
      </c>
      <c r="C5" s="49">
        <v>38</v>
      </c>
      <c r="D5" s="49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49" t="s">
        <v>1106</v>
      </c>
      <c r="M5" s="49" t="s">
        <v>445</v>
      </c>
      <c r="N5" s="49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60</v>
      </c>
      <c r="C6" s="50">
        <v>35</v>
      </c>
      <c r="D6" s="50">
        <v>21</v>
      </c>
      <c r="E6" s="51">
        <v>4</v>
      </c>
      <c r="F6" s="30">
        <v>74</v>
      </c>
      <c r="G6" s="31">
        <v>29</v>
      </c>
      <c r="H6" s="51">
        <v>34</v>
      </c>
      <c r="I6" s="51">
        <v>1</v>
      </c>
      <c r="J6" s="30">
        <v>1</v>
      </c>
      <c r="K6" s="29" t="s">
        <v>1057</v>
      </c>
      <c r="L6" s="50" t="s">
        <v>1192</v>
      </c>
      <c r="M6" s="50" t="s">
        <v>561</v>
      </c>
      <c r="N6" s="50" t="s">
        <v>1357</v>
      </c>
      <c r="O6" s="31">
        <v>212</v>
      </c>
      <c r="P6" s="51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49">
        <v>60</v>
      </c>
      <c r="C7" s="49">
        <v>30</v>
      </c>
      <c r="D7" s="49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49" t="s">
        <v>1184</v>
      </c>
      <c r="M7" s="49" t="s">
        <v>347</v>
      </c>
      <c r="N7" s="49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49">
        <v>60</v>
      </c>
      <c r="C9" s="49">
        <v>30</v>
      </c>
      <c r="D9" s="49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49" t="s">
        <v>1356</v>
      </c>
      <c r="M9" s="49" t="s">
        <v>394</v>
      </c>
      <c r="N9" s="49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62</v>
      </c>
      <c r="C10" s="50">
        <v>28</v>
      </c>
      <c r="D10" s="50">
        <v>26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1284</v>
      </c>
      <c r="L10" s="50" t="s">
        <v>1342</v>
      </c>
      <c r="M10" s="50" t="s">
        <v>469</v>
      </c>
      <c r="N10" s="50" t="s">
        <v>1319</v>
      </c>
      <c r="O10" s="31">
        <v>167</v>
      </c>
      <c r="P10" s="51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49">
        <v>59</v>
      </c>
      <c r="C11" s="49">
        <v>24</v>
      </c>
      <c r="D11" s="49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49" t="s">
        <v>1353</v>
      </c>
      <c r="M11" s="49" t="s">
        <v>1229</v>
      </c>
      <c r="N11" s="49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49">
        <v>62</v>
      </c>
      <c r="C16" s="49">
        <v>33</v>
      </c>
      <c r="D16" s="49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49" t="s">
        <v>1345</v>
      </c>
      <c r="M16" s="49" t="s">
        <v>580</v>
      </c>
      <c r="N16" s="49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60</v>
      </c>
      <c r="C17" s="50">
        <v>30</v>
      </c>
      <c r="D17" s="50">
        <v>22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1290</v>
      </c>
      <c r="M17" s="50" t="s">
        <v>426</v>
      </c>
      <c r="N17" s="50" t="s">
        <v>973</v>
      </c>
      <c r="O17" s="31">
        <v>205</v>
      </c>
      <c r="P17" s="51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49">
        <v>61</v>
      </c>
      <c r="C18" s="49">
        <v>31</v>
      </c>
      <c r="D18" s="49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49" t="s">
        <v>1267</v>
      </c>
      <c r="M18" s="49" t="s">
        <v>1360</v>
      </c>
      <c r="N18" s="49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49">
        <v>61</v>
      </c>
      <c r="C19" s="49">
        <v>27</v>
      </c>
      <c r="D19" s="49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49" t="s">
        <v>1327</v>
      </c>
      <c r="M19" s="49" t="s">
        <v>649</v>
      </c>
      <c r="N19" s="49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49">
        <v>60</v>
      </c>
      <c r="C20" s="49">
        <v>27</v>
      </c>
      <c r="D20" s="49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49" t="s">
        <v>1358</v>
      </c>
      <c r="M20" s="49" t="s">
        <v>399</v>
      </c>
      <c r="N20" s="49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49">
        <v>60</v>
      </c>
      <c r="C26" s="49">
        <v>39</v>
      </c>
      <c r="D26" s="49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49" t="s">
        <v>787</v>
      </c>
      <c r="M26" s="49" t="s">
        <v>1005</v>
      </c>
      <c r="N26" s="49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49">
        <v>61</v>
      </c>
      <c r="C27" s="49">
        <v>35</v>
      </c>
      <c r="D27" s="49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49" t="s">
        <v>1021</v>
      </c>
      <c r="M27" s="49" t="s">
        <v>775</v>
      </c>
      <c r="N27" s="49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49">
        <v>61</v>
      </c>
      <c r="C28" s="49">
        <v>35</v>
      </c>
      <c r="D28" s="49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49" t="s">
        <v>1247</v>
      </c>
      <c r="M28" s="49" t="s">
        <v>524</v>
      </c>
      <c r="N28" s="49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49">
        <v>61</v>
      </c>
      <c r="C32" s="49">
        <v>19</v>
      </c>
      <c r="D32" s="49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49" t="s">
        <v>980</v>
      </c>
      <c r="M32" s="49" t="s">
        <v>1185</v>
      </c>
      <c r="N32" s="49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49">
        <v>60</v>
      </c>
      <c r="C36" s="49">
        <v>35</v>
      </c>
      <c r="D36" s="49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49" t="s">
        <v>1192</v>
      </c>
      <c r="M36" s="49" t="s">
        <v>377</v>
      </c>
      <c r="N36" s="49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49">
        <v>59</v>
      </c>
      <c r="C37" s="49">
        <v>31</v>
      </c>
      <c r="D37" s="49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49" t="s">
        <v>1365</v>
      </c>
      <c r="M37" s="49" t="s">
        <v>519</v>
      </c>
      <c r="N37" s="49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49">
        <v>60</v>
      </c>
      <c r="C38" s="49">
        <v>28</v>
      </c>
      <c r="D38" s="49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49" t="s">
        <v>1071</v>
      </c>
      <c r="M38" s="49" t="s">
        <v>551</v>
      </c>
      <c r="N38" s="49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49">
        <v>60</v>
      </c>
      <c r="C39" s="49">
        <v>27</v>
      </c>
      <c r="D39" s="49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49" t="s">
        <v>973</v>
      </c>
      <c r="M39" s="49" t="s">
        <v>542</v>
      </c>
      <c r="N39" s="49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61</v>
      </c>
      <c r="C41" s="50">
        <v>26</v>
      </c>
      <c r="D41" s="50">
        <v>31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1339</v>
      </c>
      <c r="L41" s="50" t="s">
        <v>1278</v>
      </c>
      <c r="M41" s="50" t="s">
        <v>583</v>
      </c>
      <c r="N41" s="50" t="s">
        <v>1340</v>
      </c>
      <c r="O41" s="31">
        <v>180</v>
      </c>
      <c r="P41" s="51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49" t="s">
        <v>57</v>
      </c>
      <c r="B44" s="57" t="s">
        <v>56</v>
      </c>
      <c r="C44" s="57"/>
      <c r="D44" s="57"/>
    </row>
    <row r="45" spans="1:19">
      <c r="A45" s="49" t="s">
        <v>55</v>
      </c>
      <c r="B45" s="57" t="s">
        <v>54</v>
      </c>
      <c r="C45" s="57"/>
      <c r="D45" s="57"/>
    </row>
    <row r="46" spans="1:19">
      <c r="A46" s="49" t="s">
        <v>53</v>
      </c>
      <c r="B46" s="57" t="s">
        <v>52</v>
      </c>
      <c r="C46" s="57"/>
      <c r="D46" s="57"/>
    </row>
    <row r="47" spans="1:19">
      <c r="A47" s="49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2">
        <v>61</v>
      </c>
      <c r="C5" s="52">
        <v>38</v>
      </c>
      <c r="D5" s="52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2" t="s">
        <v>1106</v>
      </c>
      <c r="M5" s="52" t="s">
        <v>445</v>
      </c>
      <c r="N5" s="52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61</v>
      </c>
      <c r="C6" s="50">
        <v>36</v>
      </c>
      <c r="D6" s="50">
        <v>21</v>
      </c>
      <c r="E6" s="51">
        <v>4</v>
      </c>
      <c r="F6" s="30">
        <v>76</v>
      </c>
      <c r="G6" s="31">
        <v>30</v>
      </c>
      <c r="H6" s="51">
        <v>35</v>
      </c>
      <c r="I6" s="51">
        <v>1</v>
      </c>
      <c r="J6" s="30">
        <v>1</v>
      </c>
      <c r="K6" s="29" t="s">
        <v>1287</v>
      </c>
      <c r="L6" s="50" t="s">
        <v>1192</v>
      </c>
      <c r="M6" s="50" t="s">
        <v>561</v>
      </c>
      <c r="N6" s="50" t="s">
        <v>1371</v>
      </c>
      <c r="O6" s="31">
        <v>218</v>
      </c>
      <c r="P6" s="51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50">
        <v>61</v>
      </c>
      <c r="C7" s="50">
        <v>30</v>
      </c>
      <c r="D7" s="50">
        <v>25</v>
      </c>
      <c r="E7" s="51">
        <v>6</v>
      </c>
      <c r="F7" s="30">
        <v>66</v>
      </c>
      <c r="G7" s="31">
        <v>19</v>
      </c>
      <c r="H7" s="51">
        <v>27</v>
      </c>
      <c r="I7" s="51">
        <v>3</v>
      </c>
      <c r="J7" s="30">
        <v>0</v>
      </c>
      <c r="K7" s="29" t="s">
        <v>1369</v>
      </c>
      <c r="L7" s="50" t="s">
        <v>1184</v>
      </c>
      <c r="M7" s="50" t="s">
        <v>347</v>
      </c>
      <c r="N7" s="50" t="s">
        <v>1370</v>
      </c>
      <c r="O7" s="31">
        <v>177</v>
      </c>
      <c r="P7" s="51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52">
        <v>60</v>
      </c>
      <c r="C9" s="52">
        <v>30</v>
      </c>
      <c r="D9" s="52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52" t="s">
        <v>1356</v>
      </c>
      <c r="M9" s="52" t="s">
        <v>394</v>
      </c>
      <c r="N9" s="52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63</v>
      </c>
      <c r="C10" s="50">
        <v>28</v>
      </c>
      <c r="D10" s="50">
        <v>27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1342</v>
      </c>
      <c r="M10" s="50" t="s">
        <v>469</v>
      </c>
      <c r="N10" s="50" t="s">
        <v>1319</v>
      </c>
      <c r="O10" s="31">
        <v>170</v>
      </c>
      <c r="P10" s="51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52">
        <v>60</v>
      </c>
      <c r="C11" s="52">
        <v>24</v>
      </c>
      <c r="D11" s="52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2" t="s">
        <v>1353</v>
      </c>
      <c r="M11" s="52" t="s">
        <v>1229</v>
      </c>
      <c r="N11" s="52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62</v>
      </c>
      <c r="C15" s="50">
        <v>36</v>
      </c>
      <c r="D15" s="50">
        <v>22</v>
      </c>
      <c r="E15" s="51">
        <v>4</v>
      </c>
      <c r="F15" s="30">
        <v>76</v>
      </c>
      <c r="G15" s="51">
        <v>31</v>
      </c>
      <c r="H15" s="51">
        <v>36</v>
      </c>
      <c r="I15" s="51">
        <v>0</v>
      </c>
      <c r="J15" s="51">
        <v>2</v>
      </c>
      <c r="K15" s="29" t="s">
        <v>1344</v>
      </c>
      <c r="L15" s="50" t="s">
        <v>1372</v>
      </c>
      <c r="M15" s="50" t="s">
        <v>731</v>
      </c>
      <c r="N15" s="50" t="s">
        <v>1373</v>
      </c>
      <c r="O15" s="31">
        <v>197</v>
      </c>
      <c r="P15" s="51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52">
        <v>63</v>
      </c>
      <c r="C16" s="52">
        <v>33</v>
      </c>
      <c r="D16" s="52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2" t="s">
        <v>1375</v>
      </c>
      <c r="M16" s="52" t="s">
        <v>580</v>
      </c>
      <c r="N16" s="52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61</v>
      </c>
      <c r="C17" s="50">
        <v>30</v>
      </c>
      <c r="D17" s="50">
        <v>23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1374</v>
      </c>
      <c r="M17" s="50" t="s">
        <v>426</v>
      </c>
      <c r="N17" s="50" t="s">
        <v>1001</v>
      </c>
      <c r="O17" s="31">
        <v>207</v>
      </c>
      <c r="P17" s="51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52">
        <v>61</v>
      </c>
      <c r="C18" s="52">
        <v>31</v>
      </c>
      <c r="D18" s="52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52" t="s">
        <v>1267</v>
      </c>
      <c r="M18" s="52" t="s">
        <v>1360</v>
      </c>
      <c r="N18" s="52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2">
        <v>62</v>
      </c>
      <c r="C20" s="52">
        <v>27</v>
      </c>
      <c r="D20" s="52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52" t="s">
        <v>1327</v>
      </c>
      <c r="M20" s="52" t="s">
        <v>649</v>
      </c>
      <c r="N20" s="52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52">
        <v>61</v>
      </c>
      <c r="C26" s="52">
        <v>40</v>
      </c>
      <c r="D26" s="52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52" t="s">
        <v>787</v>
      </c>
      <c r="M26" s="52" t="s">
        <v>1005</v>
      </c>
      <c r="N26" s="52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50">
        <v>62</v>
      </c>
      <c r="C27" s="50">
        <v>36</v>
      </c>
      <c r="D27" s="50">
        <v>22</v>
      </c>
      <c r="E27" s="51">
        <v>4</v>
      </c>
      <c r="F27" s="30">
        <v>76</v>
      </c>
      <c r="G27" s="51">
        <v>27</v>
      </c>
      <c r="H27" s="51">
        <v>34</v>
      </c>
      <c r="I27" s="51">
        <v>2</v>
      </c>
      <c r="J27" s="51">
        <v>2</v>
      </c>
      <c r="K27" s="29" t="s">
        <v>895</v>
      </c>
      <c r="L27" s="50" t="s">
        <v>1044</v>
      </c>
      <c r="M27" s="50" t="s">
        <v>775</v>
      </c>
      <c r="N27" s="50" t="s">
        <v>1378</v>
      </c>
      <c r="O27" s="31">
        <v>177</v>
      </c>
      <c r="P27" s="51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52">
        <v>62</v>
      </c>
      <c r="C28" s="52">
        <v>36</v>
      </c>
      <c r="D28" s="52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52" t="s">
        <v>1247</v>
      </c>
      <c r="M28" s="52" t="s">
        <v>524</v>
      </c>
      <c r="N28" s="52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61</v>
      </c>
      <c r="C31" s="50">
        <v>22</v>
      </c>
      <c r="D31" s="50">
        <v>32</v>
      </c>
      <c r="E31" s="51">
        <v>7</v>
      </c>
      <c r="F31" s="30">
        <v>51</v>
      </c>
      <c r="G31" s="51">
        <v>18</v>
      </c>
      <c r="H31" s="51">
        <v>21</v>
      </c>
      <c r="I31" s="51">
        <v>1</v>
      </c>
      <c r="J31" s="51">
        <v>0</v>
      </c>
      <c r="K31" s="29" t="s">
        <v>1210</v>
      </c>
      <c r="L31" s="50" t="s">
        <v>980</v>
      </c>
      <c r="M31" s="50" t="s">
        <v>497</v>
      </c>
      <c r="N31" s="50" t="s">
        <v>1304</v>
      </c>
      <c r="O31" s="31">
        <v>159</v>
      </c>
      <c r="P31" s="51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52">
        <v>61</v>
      </c>
      <c r="C32" s="52">
        <v>19</v>
      </c>
      <c r="D32" s="52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52" t="s">
        <v>980</v>
      </c>
      <c r="M32" s="52" t="s">
        <v>1185</v>
      </c>
      <c r="N32" s="52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52">
        <v>61</v>
      </c>
      <c r="C36" s="52">
        <v>35</v>
      </c>
      <c r="D36" s="52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52" t="s">
        <v>1192</v>
      </c>
      <c r="M36" s="52" t="s">
        <v>357</v>
      </c>
      <c r="N36" s="52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52">
        <v>59</v>
      </c>
      <c r="C37" s="52">
        <v>31</v>
      </c>
      <c r="D37" s="52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2" t="s">
        <v>1365</v>
      </c>
      <c r="M37" s="52" t="s">
        <v>519</v>
      </c>
      <c r="N37" s="52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52">
        <v>61</v>
      </c>
      <c r="C38" s="52">
        <v>29</v>
      </c>
      <c r="D38" s="52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2" t="s">
        <v>1277</v>
      </c>
      <c r="M38" s="52" t="s">
        <v>551</v>
      </c>
      <c r="N38" s="52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50">
        <v>60</v>
      </c>
      <c r="C39" s="50">
        <v>27</v>
      </c>
      <c r="D39" s="50">
        <v>22</v>
      </c>
      <c r="E39" s="51">
        <v>11</v>
      </c>
      <c r="F39" s="30">
        <v>65</v>
      </c>
      <c r="G39" s="51">
        <v>20</v>
      </c>
      <c r="H39" s="51">
        <v>26</v>
      </c>
      <c r="I39" s="51">
        <v>1</v>
      </c>
      <c r="J39" s="51">
        <v>1</v>
      </c>
      <c r="K39" s="29" t="s">
        <v>821</v>
      </c>
      <c r="L39" s="50" t="s">
        <v>973</v>
      </c>
      <c r="M39" s="50" t="s">
        <v>542</v>
      </c>
      <c r="N39" s="50" t="s">
        <v>1341</v>
      </c>
      <c r="O39" s="31">
        <v>165</v>
      </c>
      <c r="P39" s="51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60</v>
      </c>
      <c r="C40" s="50">
        <v>27</v>
      </c>
      <c r="D40" s="50">
        <v>26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1358</v>
      </c>
      <c r="M40" s="50" t="s">
        <v>485</v>
      </c>
      <c r="N40" s="50" t="s">
        <v>1212</v>
      </c>
      <c r="O40" s="31">
        <v>160</v>
      </c>
      <c r="P40" s="51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50">
        <v>62</v>
      </c>
      <c r="C41" s="50">
        <v>26</v>
      </c>
      <c r="D41" s="50">
        <v>32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1278</v>
      </c>
      <c r="M41" s="50" t="s">
        <v>583</v>
      </c>
      <c r="N41" s="50" t="s">
        <v>1381</v>
      </c>
      <c r="O41" s="31">
        <v>183</v>
      </c>
      <c r="P41" s="51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52" t="s">
        <v>57</v>
      </c>
      <c r="B44" s="57" t="s">
        <v>56</v>
      </c>
      <c r="C44" s="57"/>
      <c r="D44" s="57"/>
    </row>
    <row r="45" spans="1:19">
      <c r="A45" s="52" t="s">
        <v>55</v>
      </c>
      <c r="B45" s="57" t="s">
        <v>54</v>
      </c>
      <c r="C45" s="57"/>
      <c r="D45" s="57"/>
    </row>
    <row r="46" spans="1:19">
      <c r="A46" s="52" t="s">
        <v>53</v>
      </c>
      <c r="B46" s="57" t="s">
        <v>52</v>
      </c>
      <c r="C46" s="57"/>
      <c r="D46" s="57"/>
    </row>
    <row r="47" spans="1:19">
      <c r="A47" s="52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3">
        <v>62</v>
      </c>
      <c r="C5" s="53">
        <v>38</v>
      </c>
      <c r="D5" s="53">
        <v>21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3" t="s">
        <v>1057</v>
      </c>
      <c r="M5" s="53" t="s">
        <v>445</v>
      </c>
      <c r="N5" s="53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50">
        <v>61</v>
      </c>
      <c r="C6" s="50">
        <v>36</v>
      </c>
      <c r="D6" s="50">
        <v>21</v>
      </c>
      <c r="E6" s="51">
        <v>4</v>
      </c>
      <c r="F6" s="30">
        <v>76</v>
      </c>
      <c r="G6" s="31">
        <v>30</v>
      </c>
      <c r="H6" s="51">
        <v>35</v>
      </c>
      <c r="I6" s="51">
        <v>1</v>
      </c>
      <c r="J6" s="30">
        <v>1</v>
      </c>
      <c r="K6" s="29" t="s">
        <v>1287</v>
      </c>
      <c r="L6" s="50" t="s">
        <v>1192</v>
      </c>
      <c r="M6" s="50" t="s">
        <v>561</v>
      </c>
      <c r="N6" s="50" t="s">
        <v>1371</v>
      </c>
      <c r="O6" s="31">
        <v>218</v>
      </c>
      <c r="P6" s="51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54">
        <v>61</v>
      </c>
      <c r="C7" s="54">
        <v>31</v>
      </c>
      <c r="D7" s="54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54" t="s">
        <v>1171</v>
      </c>
      <c r="M7" s="54" t="s">
        <v>394</v>
      </c>
      <c r="N7" s="54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50">
        <v>61</v>
      </c>
      <c r="C8" s="50">
        <v>30</v>
      </c>
      <c r="D8" s="50">
        <v>25</v>
      </c>
      <c r="E8" s="51">
        <v>6</v>
      </c>
      <c r="F8" s="30">
        <v>66</v>
      </c>
      <c r="G8" s="31">
        <v>19</v>
      </c>
      <c r="H8" s="51">
        <v>27</v>
      </c>
      <c r="I8" s="51">
        <v>3</v>
      </c>
      <c r="J8" s="30">
        <v>0</v>
      </c>
      <c r="K8" s="29" t="s">
        <v>1369</v>
      </c>
      <c r="L8" s="50" t="s">
        <v>1184</v>
      </c>
      <c r="M8" s="50" t="s">
        <v>347</v>
      </c>
      <c r="N8" s="50" t="s">
        <v>1370</v>
      </c>
      <c r="O8" s="31">
        <v>177</v>
      </c>
      <c r="P8" s="51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50">
        <v>61</v>
      </c>
      <c r="C9" s="50">
        <v>30</v>
      </c>
      <c r="D9" s="50">
        <v>26</v>
      </c>
      <c r="E9" s="51">
        <v>5</v>
      </c>
      <c r="F9" s="30">
        <v>65</v>
      </c>
      <c r="G9" s="31">
        <v>19</v>
      </c>
      <c r="H9" s="51">
        <v>28</v>
      </c>
      <c r="I9" s="51">
        <v>2</v>
      </c>
      <c r="J9" s="30">
        <v>2</v>
      </c>
      <c r="K9" s="29" t="s">
        <v>973</v>
      </c>
      <c r="L9" s="50" t="s">
        <v>959</v>
      </c>
      <c r="M9" s="50" t="s">
        <v>474</v>
      </c>
      <c r="N9" s="50" t="s">
        <v>1355</v>
      </c>
      <c r="O9" s="31">
        <v>184</v>
      </c>
      <c r="P9" s="51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50">
        <v>63</v>
      </c>
      <c r="C10" s="50">
        <v>28</v>
      </c>
      <c r="D10" s="50">
        <v>27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1342</v>
      </c>
      <c r="M10" s="50" t="s">
        <v>469</v>
      </c>
      <c r="N10" s="50" t="s">
        <v>1319</v>
      </c>
      <c r="O10" s="31">
        <v>170</v>
      </c>
      <c r="P10" s="51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53">
        <v>60</v>
      </c>
      <c r="C11" s="53">
        <v>24</v>
      </c>
      <c r="D11" s="53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3" t="s">
        <v>1353</v>
      </c>
      <c r="M11" s="53" t="s">
        <v>1229</v>
      </c>
      <c r="N11" s="53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62</v>
      </c>
      <c r="C14" s="50">
        <v>40</v>
      </c>
      <c r="D14" s="50">
        <v>14</v>
      </c>
      <c r="E14" s="51">
        <v>8</v>
      </c>
      <c r="F14" s="33">
        <v>88</v>
      </c>
      <c r="G14" s="51">
        <v>32</v>
      </c>
      <c r="H14" s="51">
        <v>39</v>
      </c>
      <c r="I14" s="51">
        <v>1</v>
      </c>
      <c r="J14" s="51">
        <v>3</v>
      </c>
      <c r="K14" s="29" t="s">
        <v>1362</v>
      </c>
      <c r="L14" s="50" t="s">
        <v>1390</v>
      </c>
      <c r="M14" s="50" t="s">
        <v>511</v>
      </c>
      <c r="N14" s="50" t="s">
        <v>1391</v>
      </c>
      <c r="O14" s="31">
        <v>223</v>
      </c>
      <c r="P14" s="51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50">
        <v>62</v>
      </c>
      <c r="C15" s="50">
        <v>36</v>
      </c>
      <c r="D15" s="50">
        <v>22</v>
      </c>
      <c r="E15" s="51">
        <v>4</v>
      </c>
      <c r="F15" s="30">
        <v>76</v>
      </c>
      <c r="G15" s="51">
        <v>31</v>
      </c>
      <c r="H15" s="51">
        <v>36</v>
      </c>
      <c r="I15" s="51">
        <v>0</v>
      </c>
      <c r="J15" s="51">
        <v>2</v>
      </c>
      <c r="K15" s="29" t="s">
        <v>1344</v>
      </c>
      <c r="L15" s="50" t="s">
        <v>1372</v>
      </c>
      <c r="M15" s="50" t="s">
        <v>731</v>
      </c>
      <c r="N15" s="50" t="s">
        <v>1373</v>
      </c>
      <c r="O15" s="31">
        <v>197</v>
      </c>
      <c r="P15" s="51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53">
        <v>63</v>
      </c>
      <c r="C16" s="53">
        <v>33</v>
      </c>
      <c r="D16" s="53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3" t="s">
        <v>1375</v>
      </c>
      <c r="M16" s="53" t="s">
        <v>580</v>
      </c>
      <c r="N16" s="53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61</v>
      </c>
      <c r="C17" s="50">
        <v>30</v>
      </c>
      <c r="D17" s="50">
        <v>23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1374</v>
      </c>
      <c r="M17" s="50" t="s">
        <v>426</v>
      </c>
      <c r="N17" s="50" t="s">
        <v>1001</v>
      </c>
      <c r="O17" s="31">
        <v>207</v>
      </c>
      <c r="P17" s="51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53">
        <v>62</v>
      </c>
      <c r="C18" s="53">
        <v>31</v>
      </c>
      <c r="D18" s="53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53" t="s">
        <v>1267</v>
      </c>
      <c r="M18" s="53" t="s">
        <v>786</v>
      </c>
      <c r="N18" s="53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0">
        <v>62</v>
      </c>
      <c r="C20" s="50">
        <v>27</v>
      </c>
      <c r="D20" s="50">
        <v>27</v>
      </c>
      <c r="E20" s="51">
        <v>8</v>
      </c>
      <c r="F20" s="30">
        <v>62</v>
      </c>
      <c r="G20" s="51">
        <v>13</v>
      </c>
      <c r="H20" s="51">
        <v>23</v>
      </c>
      <c r="I20" s="51">
        <v>4</v>
      </c>
      <c r="J20" s="51">
        <v>3</v>
      </c>
      <c r="K20" s="29" t="s">
        <v>1014</v>
      </c>
      <c r="L20" s="50" t="s">
        <v>1327</v>
      </c>
      <c r="M20" s="50" t="s">
        <v>649</v>
      </c>
      <c r="N20" s="50" t="s">
        <v>1294</v>
      </c>
      <c r="O20" s="31">
        <v>183</v>
      </c>
      <c r="P20" s="51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53">
        <v>61</v>
      </c>
      <c r="C26" s="53">
        <v>40</v>
      </c>
      <c r="D26" s="53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53" t="s">
        <v>787</v>
      </c>
      <c r="M26" s="53" t="s">
        <v>1005</v>
      </c>
      <c r="N26" s="53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50">
        <v>62</v>
      </c>
      <c r="C27" s="50">
        <v>36</v>
      </c>
      <c r="D27" s="50">
        <v>22</v>
      </c>
      <c r="E27" s="51">
        <v>4</v>
      </c>
      <c r="F27" s="30">
        <v>76</v>
      </c>
      <c r="G27" s="51">
        <v>27</v>
      </c>
      <c r="H27" s="51">
        <v>34</v>
      </c>
      <c r="I27" s="51">
        <v>2</v>
      </c>
      <c r="J27" s="51">
        <v>2</v>
      </c>
      <c r="K27" s="29" t="s">
        <v>895</v>
      </c>
      <c r="L27" s="50" t="s">
        <v>1044</v>
      </c>
      <c r="M27" s="50" t="s">
        <v>775</v>
      </c>
      <c r="N27" s="50" t="s">
        <v>1378</v>
      </c>
      <c r="O27" s="31">
        <v>177</v>
      </c>
      <c r="P27" s="51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50">
        <v>62</v>
      </c>
      <c r="C28" s="50">
        <v>36</v>
      </c>
      <c r="D28" s="50">
        <v>24</v>
      </c>
      <c r="E28" s="51">
        <v>2</v>
      </c>
      <c r="F28" s="30">
        <v>74</v>
      </c>
      <c r="G28" s="51">
        <v>30</v>
      </c>
      <c r="H28" s="51">
        <v>35</v>
      </c>
      <c r="I28" s="51">
        <v>1</v>
      </c>
      <c r="J28" s="51">
        <v>1</v>
      </c>
      <c r="K28" s="29" t="s">
        <v>1287</v>
      </c>
      <c r="L28" s="50" t="s">
        <v>1247</v>
      </c>
      <c r="M28" s="50" t="s">
        <v>524</v>
      </c>
      <c r="N28" s="50" t="s">
        <v>1268</v>
      </c>
      <c r="O28" s="31">
        <v>202</v>
      </c>
      <c r="P28" s="51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50">
        <v>63</v>
      </c>
      <c r="C29" s="50">
        <v>30</v>
      </c>
      <c r="D29" s="50">
        <v>27</v>
      </c>
      <c r="E29" s="51">
        <v>6</v>
      </c>
      <c r="F29" s="30">
        <v>66</v>
      </c>
      <c r="G29" s="51">
        <v>17</v>
      </c>
      <c r="H29" s="51">
        <v>26</v>
      </c>
      <c r="I29" s="51">
        <v>4</v>
      </c>
      <c r="J29" s="51">
        <v>1</v>
      </c>
      <c r="K29" s="29" t="s">
        <v>1092</v>
      </c>
      <c r="L29" s="50" t="s">
        <v>1097</v>
      </c>
      <c r="M29" s="50" t="s">
        <v>1350</v>
      </c>
      <c r="N29" s="50" t="s">
        <v>1383</v>
      </c>
      <c r="O29" s="31">
        <v>182</v>
      </c>
      <c r="P29" s="51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61</v>
      </c>
      <c r="C31" s="50">
        <v>22</v>
      </c>
      <c r="D31" s="50">
        <v>32</v>
      </c>
      <c r="E31" s="51">
        <v>7</v>
      </c>
      <c r="F31" s="30">
        <v>51</v>
      </c>
      <c r="G31" s="51">
        <v>18</v>
      </c>
      <c r="H31" s="51">
        <v>21</v>
      </c>
      <c r="I31" s="51">
        <v>1</v>
      </c>
      <c r="J31" s="51">
        <v>0</v>
      </c>
      <c r="K31" s="29" t="s">
        <v>1210</v>
      </c>
      <c r="L31" s="50" t="s">
        <v>980</v>
      </c>
      <c r="M31" s="50" t="s">
        <v>497</v>
      </c>
      <c r="N31" s="50" t="s">
        <v>1304</v>
      </c>
      <c r="O31" s="31">
        <v>159</v>
      </c>
      <c r="P31" s="51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53">
        <v>62</v>
      </c>
      <c r="C32" s="53">
        <v>19</v>
      </c>
      <c r="D32" s="53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53" t="s">
        <v>980</v>
      </c>
      <c r="M32" s="53" t="s">
        <v>1185</v>
      </c>
      <c r="N32" s="53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61</v>
      </c>
      <c r="C35" s="50">
        <v>37</v>
      </c>
      <c r="D35" s="50">
        <v>18</v>
      </c>
      <c r="E35" s="51">
        <v>6</v>
      </c>
      <c r="F35" s="33">
        <v>80</v>
      </c>
      <c r="G35" s="51">
        <v>33</v>
      </c>
      <c r="H35" s="51">
        <v>36</v>
      </c>
      <c r="I35" s="51">
        <v>1</v>
      </c>
      <c r="J35" s="51">
        <v>2</v>
      </c>
      <c r="K35" s="29" t="s">
        <v>1388</v>
      </c>
      <c r="L35" s="50" t="s">
        <v>1209</v>
      </c>
      <c r="M35" s="50" t="s">
        <v>992</v>
      </c>
      <c r="N35" s="50" t="s">
        <v>1310</v>
      </c>
      <c r="O35" s="31">
        <v>204</v>
      </c>
      <c r="P35" s="51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53">
        <v>61</v>
      </c>
      <c r="C36" s="53">
        <v>35</v>
      </c>
      <c r="D36" s="53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53" t="s">
        <v>1192</v>
      </c>
      <c r="M36" s="53" t="s">
        <v>357</v>
      </c>
      <c r="N36" s="53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53">
        <v>60</v>
      </c>
      <c r="C37" s="53">
        <v>31</v>
      </c>
      <c r="D37" s="53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53" t="s">
        <v>1365</v>
      </c>
      <c r="M37" s="53" t="s">
        <v>519</v>
      </c>
      <c r="N37" s="53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53">
        <v>61</v>
      </c>
      <c r="C38" s="53">
        <v>29</v>
      </c>
      <c r="D38" s="53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3" t="s">
        <v>1277</v>
      </c>
      <c r="M38" s="53" t="s">
        <v>551</v>
      </c>
      <c r="N38" s="53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50">
        <v>61</v>
      </c>
      <c r="C39" s="50">
        <v>28</v>
      </c>
      <c r="D39" s="50">
        <v>22</v>
      </c>
      <c r="E39" s="51">
        <v>11</v>
      </c>
      <c r="F39" s="30">
        <v>67</v>
      </c>
      <c r="G39" s="51">
        <v>21</v>
      </c>
      <c r="H39" s="51">
        <v>27</v>
      </c>
      <c r="I39" s="51">
        <v>1</v>
      </c>
      <c r="J39" s="51">
        <v>1</v>
      </c>
      <c r="K39" s="29" t="s">
        <v>970</v>
      </c>
      <c r="L39" s="50" t="s">
        <v>973</v>
      </c>
      <c r="M39" s="50" t="s">
        <v>692</v>
      </c>
      <c r="N39" s="50" t="s">
        <v>1387</v>
      </c>
      <c r="O39" s="31">
        <v>168</v>
      </c>
      <c r="P39" s="51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50">
        <v>61</v>
      </c>
      <c r="C40" s="50">
        <v>27</v>
      </c>
      <c r="D40" s="50">
        <v>27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1384</v>
      </c>
      <c r="M40" s="50" t="s">
        <v>523</v>
      </c>
      <c r="N40" s="50" t="s">
        <v>1321</v>
      </c>
      <c r="O40" s="31">
        <v>162</v>
      </c>
      <c r="P40" s="51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62</v>
      </c>
      <c r="C41" s="50">
        <v>26</v>
      </c>
      <c r="D41" s="50">
        <v>32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1278</v>
      </c>
      <c r="M41" s="50" t="s">
        <v>583</v>
      </c>
      <c r="N41" s="50" t="s">
        <v>1381</v>
      </c>
      <c r="O41" s="31">
        <v>183</v>
      </c>
      <c r="P41" s="51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54">
        <v>62</v>
      </c>
      <c r="C5" s="54">
        <v>38</v>
      </c>
      <c r="D5" s="54">
        <v>21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4" t="s">
        <v>1057</v>
      </c>
      <c r="M5" s="54" t="s">
        <v>445</v>
      </c>
      <c r="N5" s="54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50">
        <v>62</v>
      </c>
      <c r="C6" s="50">
        <v>37</v>
      </c>
      <c r="D6" s="50">
        <v>21</v>
      </c>
      <c r="E6" s="51">
        <v>4</v>
      </c>
      <c r="F6" s="30">
        <v>78</v>
      </c>
      <c r="G6" s="31">
        <v>31</v>
      </c>
      <c r="H6" s="51">
        <v>36</v>
      </c>
      <c r="I6" s="51">
        <v>1</v>
      </c>
      <c r="J6" s="30">
        <v>1</v>
      </c>
      <c r="K6" s="29" t="s">
        <v>1322</v>
      </c>
      <c r="L6" s="50" t="s">
        <v>1192</v>
      </c>
      <c r="M6" s="50" t="s">
        <v>713</v>
      </c>
      <c r="N6" s="50" t="s">
        <v>1398</v>
      </c>
      <c r="O6" s="31">
        <v>224</v>
      </c>
      <c r="P6" s="51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50">
        <v>61</v>
      </c>
      <c r="C7" s="50">
        <v>31</v>
      </c>
      <c r="D7" s="50">
        <v>25</v>
      </c>
      <c r="E7" s="51">
        <v>5</v>
      </c>
      <c r="F7" s="30">
        <v>67</v>
      </c>
      <c r="G7" s="31">
        <v>22</v>
      </c>
      <c r="H7" s="51">
        <v>30</v>
      </c>
      <c r="I7" s="51">
        <v>1</v>
      </c>
      <c r="J7" s="30">
        <v>2</v>
      </c>
      <c r="K7" s="29" t="s">
        <v>1118</v>
      </c>
      <c r="L7" s="50" t="s">
        <v>1171</v>
      </c>
      <c r="M7" s="50" t="s">
        <v>394</v>
      </c>
      <c r="N7" s="50" t="s">
        <v>1078</v>
      </c>
      <c r="O7" s="31">
        <v>174</v>
      </c>
      <c r="P7" s="51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50">
        <v>62</v>
      </c>
      <c r="C8" s="50">
        <v>30</v>
      </c>
      <c r="D8" s="50">
        <v>26</v>
      </c>
      <c r="E8" s="51">
        <v>6</v>
      </c>
      <c r="F8" s="30">
        <v>66</v>
      </c>
      <c r="G8" s="31">
        <v>19</v>
      </c>
      <c r="H8" s="51">
        <v>27</v>
      </c>
      <c r="I8" s="51">
        <v>3</v>
      </c>
      <c r="J8" s="30">
        <v>0</v>
      </c>
      <c r="K8" s="29" t="s">
        <v>1292</v>
      </c>
      <c r="L8" s="50" t="s">
        <v>1184</v>
      </c>
      <c r="M8" s="50" t="s">
        <v>347</v>
      </c>
      <c r="N8" s="50" t="s">
        <v>1370</v>
      </c>
      <c r="O8" s="31">
        <v>179</v>
      </c>
      <c r="P8" s="51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50">
        <v>62</v>
      </c>
      <c r="C9" s="50">
        <v>30</v>
      </c>
      <c r="D9" s="50">
        <v>26</v>
      </c>
      <c r="E9" s="51">
        <v>6</v>
      </c>
      <c r="F9" s="30">
        <v>66</v>
      </c>
      <c r="G9" s="31">
        <v>19</v>
      </c>
      <c r="H9" s="51">
        <v>28</v>
      </c>
      <c r="I9" s="51">
        <v>2</v>
      </c>
      <c r="J9" s="30">
        <v>2</v>
      </c>
      <c r="K9" s="29" t="s">
        <v>973</v>
      </c>
      <c r="L9" s="50" t="s">
        <v>984</v>
      </c>
      <c r="M9" s="50" t="s">
        <v>474</v>
      </c>
      <c r="N9" s="50" t="s">
        <v>1355</v>
      </c>
      <c r="O9" s="31">
        <v>186</v>
      </c>
      <c r="P9" s="51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50">
        <v>64</v>
      </c>
      <c r="C10" s="50">
        <v>28</v>
      </c>
      <c r="D10" s="50">
        <v>28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1392</v>
      </c>
      <c r="M10" s="50" t="s">
        <v>469</v>
      </c>
      <c r="N10" s="50" t="s">
        <v>1393</v>
      </c>
      <c r="O10" s="31">
        <v>172</v>
      </c>
      <c r="P10" s="51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54">
        <v>61</v>
      </c>
      <c r="C11" s="54">
        <v>24</v>
      </c>
      <c r="D11" s="54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4" t="s">
        <v>1394</v>
      </c>
      <c r="M11" s="54" t="s">
        <v>452</v>
      </c>
      <c r="N11" s="54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62</v>
      </c>
      <c r="C14" s="50">
        <v>40</v>
      </c>
      <c r="D14" s="50">
        <v>14</v>
      </c>
      <c r="E14" s="51">
        <v>8</v>
      </c>
      <c r="F14" s="33">
        <v>88</v>
      </c>
      <c r="G14" s="51">
        <v>32</v>
      </c>
      <c r="H14" s="51">
        <v>39</v>
      </c>
      <c r="I14" s="51">
        <v>1</v>
      </c>
      <c r="J14" s="51">
        <v>3</v>
      </c>
      <c r="K14" s="29" t="s">
        <v>1362</v>
      </c>
      <c r="L14" s="50" t="s">
        <v>1390</v>
      </c>
      <c r="M14" s="50" t="s">
        <v>511</v>
      </c>
      <c r="N14" s="50" t="s">
        <v>1391</v>
      </c>
      <c r="O14" s="31">
        <v>223</v>
      </c>
      <c r="P14" s="51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50">
        <v>63</v>
      </c>
      <c r="C15" s="50">
        <v>37</v>
      </c>
      <c r="D15" s="50">
        <v>22</v>
      </c>
      <c r="E15" s="51">
        <v>4</v>
      </c>
      <c r="F15" s="30">
        <v>78</v>
      </c>
      <c r="G15" s="51">
        <v>32</v>
      </c>
      <c r="H15" s="51">
        <v>37</v>
      </c>
      <c r="I15" s="51">
        <v>0</v>
      </c>
      <c r="J15" s="51">
        <v>2</v>
      </c>
      <c r="K15" s="29" t="s">
        <v>1399</v>
      </c>
      <c r="L15" s="50" t="s">
        <v>1372</v>
      </c>
      <c r="M15" s="50" t="s">
        <v>731</v>
      </c>
      <c r="N15" s="50" t="s">
        <v>1400</v>
      </c>
      <c r="O15" s="31">
        <v>200</v>
      </c>
      <c r="P15" s="51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54">
        <v>63</v>
      </c>
      <c r="C16" s="54">
        <v>33</v>
      </c>
      <c r="D16" s="54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4" t="s">
        <v>1375</v>
      </c>
      <c r="M16" s="54" t="s">
        <v>580</v>
      </c>
      <c r="N16" s="54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62</v>
      </c>
      <c r="C17" s="50">
        <v>30</v>
      </c>
      <c r="D17" s="50">
        <v>24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1401</v>
      </c>
      <c r="M17" s="50" t="s">
        <v>426</v>
      </c>
      <c r="N17" s="50" t="s">
        <v>1029</v>
      </c>
      <c r="O17" s="31">
        <v>207</v>
      </c>
      <c r="P17" s="51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54">
        <v>62</v>
      </c>
      <c r="C18" s="54">
        <v>31</v>
      </c>
      <c r="D18" s="54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54" t="s">
        <v>1267</v>
      </c>
      <c r="M18" s="54" t="s">
        <v>786</v>
      </c>
      <c r="N18" s="54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0">
        <v>63</v>
      </c>
      <c r="C20" s="50">
        <v>27</v>
      </c>
      <c r="D20" s="50">
        <v>28</v>
      </c>
      <c r="E20" s="51">
        <v>8</v>
      </c>
      <c r="F20" s="30">
        <v>62</v>
      </c>
      <c r="G20" s="51">
        <v>13</v>
      </c>
      <c r="H20" s="51">
        <v>23</v>
      </c>
      <c r="I20" s="51">
        <v>4</v>
      </c>
      <c r="J20" s="51">
        <v>3</v>
      </c>
      <c r="K20" s="29" t="s">
        <v>1402</v>
      </c>
      <c r="L20" s="50" t="s">
        <v>1327</v>
      </c>
      <c r="M20" s="50" t="s">
        <v>649</v>
      </c>
      <c r="N20" s="50" t="s">
        <v>1294</v>
      </c>
      <c r="O20" s="31">
        <v>184</v>
      </c>
      <c r="P20" s="51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50">
        <v>62</v>
      </c>
      <c r="C26" s="50">
        <v>41</v>
      </c>
      <c r="D26" s="50">
        <v>19</v>
      </c>
      <c r="E26" s="51">
        <v>2</v>
      </c>
      <c r="F26" s="30">
        <v>84</v>
      </c>
      <c r="G26" s="51">
        <v>32</v>
      </c>
      <c r="H26" s="51">
        <v>39</v>
      </c>
      <c r="I26" s="51">
        <v>2</v>
      </c>
      <c r="J26" s="51">
        <v>1</v>
      </c>
      <c r="K26" s="29" t="s">
        <v>1404</v>
      </c>
      <c r="L26" s="50" t="s">
        <v>787</v>
      </c>
      <c r="M26" s="50" t="s">
        <v>1005</v>
      </c>
      <c r="N26" s="50" t="s">
        <v>1405</v>
      </c>
      <c r="O26" s="31">
        <v>213</v>
      </c>
      <c r="P26" s="51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50">
        <v>63</v>
      </c>
      <c r="C27" s="50">
        <v>37</v>
      </c>
      <c r="D27" s="50">
        <v>24</v>
      </c>
      <c r="E27" s="51">
        <v>2</v>
      </c>
      <c r="F27" s="30">
        <v>76</v>
      </c>
      <c r="G27" s="51">
        <v>31</v>
      </c>
      <c r="H27" s="51">
        <v>36</v>
      </c>
      <c r="I27" s="51">
        <v>1</v>
      </c>
      <c r="J27" s="51">
        <v>1</v>
      </c>
      <c r="K27" s="29" t="s">
        <v>1322</v>
      </c>
      <c r="L27" s="50" t="s">
        <v>1247</v>
      </c>
      <c r="M27" s="50" t="s">
        <v>524</v>
      </c>
      <c r="N27" s="50" t="s">
        <v>1403</v>
      </c>
      <c r="O27" s="31">
        <v>209</v>
      </c>
      <c r="P27" s="51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50">
        <v>62</v>
      </c>
      <c r="C28" s="50">
        <v>36</v>
      </c>
      <c r="D28" s="50">
        <v>22</v>
      </c>
      <c r="E28" s="51">
        <v>4</v>
      </c>
      <c r="F28" s="30">
        <v>76</v>
      </c>
      <c r="G28" s="51">
        <v>27</v>
      </c>
      <c r="H28" s="51">
        <v>34</v>
      </c>
      <c r="I28" s="51">
        <v>2</v>
      </c>
      <c r="J28" s="51">
        <v>2</v>
      </c>
      <c r="K28" s="29" t="s">
        <v>895</v>
      </c>
      <c r="L28" s="50" t="s">
        <v>1044</v>
      </c>
      <c r="M28" s="50" t="s">
        <v>775</v>
      </c>
      <c r="N28" s="50" t="s">
        <v>1378</v>
      </c>
      <c r="O28" s="31">
        <v>177</v>
      </c>
      <c r="P28" s="51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50">
        <v>63</v>
      </c>
      <c r="C29" s="50">
        <v>30</v>
      </c>
      <c r="D29" s="50">
        <v>27</v>
      </c>
      <c r="E29" s="51">
        <v>6</v>
      </c>
      <c r="F29" s="30">
        <v>66</v>
      </c>
      <c r="G29" s="51">
        <v>17</v>
      </c>
      <c r="H29" s="51">
        <v>26</v>
      </c>
      <c r="I29" s="51">
        <v>4</v>
      </c>
      <c r="J29" s="51">
        <v>1</v>
      </c>
      <c r="K29" s="29" t="s">
        <v>1092</v>
      </c>
      <c r="L29" s="50" t="s">
        <v>1097</v>
      </c>
      <c r="M29" s="50" t="s">
        <v>1350</v>
      </c>
      <c r="N29" s="50" t="s">
        <v>1383</v>
      </c>
      <c r="O29" s="31">
        <v>182</v>
      </c>
      <c r="P29" s="51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50">
        <v>62</v>
      </c>
      <c r="C30" s="50">
        <v>28</v>
      </c>
      <c r="D30" s="50">
        <v>25</v>
      </c>
      <c r="E30" s="51">
        <v>9</v>
      </c>
      <c r="F30" s="30">
        <v>65</v>
      </c>
      <c r="G30" s="51">
        <v>19</v>
      </c>
      <c r="H30" s="51">
        <v>27</v>
      </c>
      <c r="I30" s="51">
        <v>1</v>
      </c>
      <c r="J30" s="51">
        <v>2</v>
      </c>
      <c r="K30" s="29" t="s">
        <v>1332</v>
      </c>
      <c r="L30" s="50" t="s">
        <v>1238</v>
      </c>
      <c r="M30" s="50" t="s">
        <v>542</v>
      </c>
      <c r="N30" s="50" t="s">
        <v>1299</v>
      </c>
      <c r="O30" s="31">
        <v>176</v>
      </c>
      <c r="P30" s="51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50">
        <v>62</v>
      </c>
      <c r="C31" s="50">
        <v>23</v>
      </c>
      <c r="D31" s="50">
        <v>32</v>
      </c>
      <c r="E31" s="51">
        <v>7</v>
      </c>
      <c r="F31" s="30">
        <v>53</v>
      </c>
      <c r="G31" s="51">
        <v>19</v>
      </c>
      <c r="H31" s="51">
        <v>22</v>
      </c>
      <c r="I31" s="51">
        <v>1</v>
      </c>
      <c r="J31" s="51">
        <v>0</v>
      </c>
      <c r="K31" s="29" t="s">
        <v>1238</v>
      </c>
      <c r="L31" s="50" t="s">
        <v>980</v>
      </c>
      <c r="M31" s="50" t="s">
        <v>497</v>
      </c>
      <c r="N31" s="50" t="s">
        <v>1406</v>
      </c>
      <c r="O31" s="31">
        <v>164</v>
      </c>
      <c r="P31" s="51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54">
        <v>62</v>
      </c>
      <c r="C32" s="54">
        <v>19</v>
      </c>
      <c r="D32" s="54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54" t="s">
        <v>980</v>
      </c>
      <c r="M32" s="54" t="s">
        <v>1185</v>
      </c>
      <c r="N32" s="54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61</v>
      </c>
      <c r="C35" s="50">
        <v>37</v>
      </c>
      <c r="D35" s="50">
        <v>18</v>
      </c>
      <c r="E35" s="51">
        <v>6</v>
      </c>
      <c r="F35" s="33">
        <v>80</v>
      </c>
      <c r="G35" s="51">
        <v>33</v>
      </c>
      <c r="H35" s="51">
        <v>36</v>
      </c>
      <c r="I35" s="51">
        <v>1</v>
      </c>
      <c r="J35" s="51">
        <v>2</v>
      </c>
      <c r="K35" s="29" t="s">
        <v>1388</v>
      </c>
      <c r="L35" s="50" t="s">
        <v>1209</v>
      </c>
      <c r="M35" s="50" t="s">
        <v>992</v>
      </c>
      <c r="N35" s="50" t="s">
        <v>1310</v>
      </c>
      <c r="O35" s="31">
        <v>204</v>
      </c>
      <c r="P35" s="51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54">
        <v>62</v>
      </c>
      <c r="C36" s="54">
        <v>36</v>
      </c>
      <c r="D36" s="54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54" t="s">
        <v>1192</v>
      </c>
      <c r="M36" s="54" t="s">
        <v>357</v>
      </c>
      <c r="N36" s="54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54">
        <v>60</v>
      </c>
      <c r="C37" s="54">
        <v>31</v>
      </c>
      <c r="D37" s="54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54" t="s">
        <v>1365</v>
      </c>
      <c r="M37" s="54" t="s">
        <v>519</v>
      </c>
      <c r="N37" s="54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54">
        <v>62</v>
      </c>
      <c r="C38" s="54">
        <v>29</v>
      </c>
      <c r="D38" s="54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4" t="s">
        <v>1332</v>
      </c>
      <c r="M38" s="54" t="s">
        <v>551</v>
      </c>
      <c r="N38" s="54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50">
        <v>61</v>
      </c>
      <c r="C39" s="50">
        <v>28</v>
      </c>
      <c r="D39" s="50">
        <v>22</v>
      </c>
      <c r="E39" s="51">
        <v>11</v>
      </c>
      <c r="F39" s="30">
        <v>67</v>
      </c>
      <c r="G39" s="51">
        <v>21</v>
      </c>
      <c r="H39" s="51">
        <v>27</v>
      </c>
      <c r="I39" s="51">
        <v>1</v>
      </c>
      <c r="J39" s="51">
        <v>1</v>
      </c>
      <c r="K39" s="29" t="s">
        <v>970</v>
      </c>
      <c r="L39" s="50" t="s">
        <v>973</v>
      </c>
      <c r="M39" s="50" t="s">
        <v>692</v>
      </c>
      <c r="N39" s="50" t="s">
        <v>1387</v>
      </c>
      <c r="O39" s="31">
        <v>168</v>
      </c>
      <c r="P39" s="51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50">
        <v>61</v>
      </c>
      <c r="C40" s="50">
        <v>27</v>
      </c>
      <c r="D40" s="50">
        <v>27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1384</v>
      </c>
      <c r="M40" s="50" t="s">
        <v>523</v>
      </c>
      <c r="N40" s="50" t="s">
        <v>1321</v>
      </c>
      <c r="O40" s="31">
        <v>162</v>
      </c>
      <c r="P40" s="51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63</v>
      </c>
      <c r="C41" s="50">
        <v>26</v>
      </c>
      <c r="D41" s="50">
        <v>33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1410</v>
      </c>
      <c r="M41" s="50" t="s">
        <v>583</v>
      </c>
      <c r="N41" s="50" t="s">
        <v>1411</v>
      </c>
      <c r="O41" s="31">
        <v>186</v>
      </c>
      <c r="P41" s="51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55">
        <v>62</v>
      </c>
      <c r="C5" s="55">
        <v>38</v>
      </c>
      <c r="D5" s="55">
        <v>21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5" t="s">
        <v>1057</v>
      </c>
      <c r="M5" s="55" t="s">
        <v>445</v>
      </c>
      <c r="N5" s="55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50">
        <v>62</v>
      </c>
      <c r="C6" s="50">
        <v>37</v>
      </c>
      <c r="D6" s="50">
        <v>21</v>
      </c>
      <c r="E6" s="51">
        <v>4</v>
      </c>
      <c r="F6" s="30">
        <v>78</v>
      </c>
      <c r="G6" s="31">
        <v>31</v>
      </c>
      <c r="H6" s="51">
        <v>36</v>
      </c>
      <c r="I6" s="51">
        <v>1</v>
      </c>
      <c r="J6" s="30">
        <v>1</v>
      </c>
      <c r="K6" s="29" t="s">
        <v>1322</v>
      </c>
      <c r="L6" s="50" t="s">
        <v>1192</v>
      </c>
      <c r="M6" s="50" t="s">
        <v>713</v>
      </c>
      <c r="N6" s="50" t="s">
        <v>1398</v>
      </c>
      <c r="O6" s="31">
        <v>224</v>
      </c>
      <c r="P6" s="51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50">
        <v>61</v>
      </c>
      <c r="C7" s="50">
        <v>31</v>
      </c>
      <c r="D7" s="50">
        <v>25</v>
      </c>
      <c r="E7" s="51">
        <v>5</v>
      </c>
      <c r="F7" s="30">
        <v>67</v>
      </c>
      <c r="G7" s="31">
        <v>22</v>
      </c>
      <c r="H7" s="51">
        <v>30</v>
      </c>
      <c r="I7" s="51">
        <v>1</v>
      </c>
      <c r="J7" s="30">
        <v>2</v>
      </c>
      <c r="K7" s="29" t="s">
        <v>1118</v>
      </c>
      <c r="L7" s="50" t="s">
        <v>1171</v>
      </c>
      <c r="M7" s="50" t="s">
        <v>394</v>
      </c>
      <c r="N7" s="50" t="s">
        <v>1078</v>
      </c>
      <c r="O7" s="31">
        <v>174</v>
      </c>
      <c r="P7" s="51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50">
        <v>62</v>
      </c>
      <c r="C8" s="50">
        <v>30</v>
      </c>
      <c r="D8" s="50">
        <v>26</v>
      </c>
      <c r="E8" s="51">
        <v>6</v>
      </c>
      <c r="F8" s="30">
        <v>66</v>
      </c>
      <c r="G8" s="31">
        <v>19</v>
      </c>
      <c r="H8" s="51">
        <v>27</v>
      </c>
      <c r="I8" s="51">
        <v>3</v>
      </c>
      <c r="J8" s="30">
        <v>0</v>
      </c>
      <c r="K8" s="29" t="s">
        <v>1292</v>
      </c>
      <c r="L8" s="50" t="s">
        <v>1184</v>
      </c>
      <c r="M8" s="50" t="s">
        <v>347</v>
      </c>
      <c r="N8" s="50" t="s">
        <v>1370</v>
      </c>
      <c r="O8" s="31">
        <v>179</v>
      </c>
      <c r="P8" s="51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50">
        <v>62</v>
      </c>
      <c r="C9" s="50">
        <v>30</v>
      </c>
      <c r="D9" s="50">
        <v>26</v>
      </c>
      <c r="E9" s="51">
        <v>6</v>
      </c>
      <c r="F9" s="30">
        <v>66</v>
      </c>
      <c r="G9" s="31">
        <v>19</v>
      </c>
      <c r="H9" s="51">
        <v>28</v>
      </c>
      <c r="I9" s="51">
        <v>2</v>
      </c>
      <c r="J9" s="30">
        <v>2</v>
      </c>
      <c r="K9" s="29" t="s">
        <v>973</v>
      </c>
      <c r="L9" s="50" t="s">
        <v>984</v>
      </c>
      <c r="M9" s="50" t="s">
        <v>474</v>
      </c>
      <c r="N9" s="50" t="s">
        <v>1355</v>
      </c>
      <c r="O9" s="31">
        <v>186</v>
      </c>
      <c r="P9" s="51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50">
        <v>64</v>
      </c>
      <c r="C10" s="50">
        <v>28</v>
      </c>
      <c r="D10" s="50">
        <v>28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1392</v>
      </c>
      <c r="M10" s="50" t="s">
        <v>469</v>
      </c>
      <c r="N10" s="50" t="s">
        <v>1393</v>
      </c>
      <c r="O10" s="31">
        <v>172</v>
      </c>
      <c r="P10" s="51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55">
        <v>61</v>
      </c>
      <c r="C11" s="55">
        <v>24</v>
      </c>
      <c r="D11" s="55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5" t="s">
        <v>1394</v>
      </c>
      <c r="M11" s="55" t="s">
        <v>452</v>
      </c>
      <c r="N11" s="55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62</v>
      </c>
      <c r="C14" s="50">
        <v>40</v>
      </c>
      <c r="D14" s="50">
        <v>14</v>
      </c>
      <c r="E14" s="51">
        <v>8</v>
      </c>
      <c r="F14" s="33">
        <v>88</v>
      </c>
      <c r="G14" s="51">
        <v>32</v>
      </c>
      <c r="H14" s="51">
        <v>39</v>
      </c>
      <c r="I14" s="51">
        <v>1</v>
      </c>
      <c r="J14" s="51">
        <v>3</v>
      </c>
      <c r="K14" s="29" t="s">
        <v>1362</v>
      </c>
      <c r="L14" s="50" t="s">
        <v>1390</v>
      </c>
      <c r="M14" s="50" t="s">
        <v>511</v>
      </c>
      <c r="N14" s="50" t="s">
        <v>1391</v>
      </c>
      <c r="O14" s="31">
        <v>223</v>
      </c>
      <c r="P14" s="51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50">
        <v>63</v>
      </c>
      <c r="C15" s="50">
        <v>37</v>
      </c>
      <c r="D15" s="50">
        <v>22</v>
      </c>
      <c r="E15" s="51">
        <v>4</v>
      </c>
      <c r="F15" s="30">
        <v>78</v>
      </c>
      <c r="G15" s="51">
        <v>32</v>
      </c>
      <c r="H15" s="51">
        <v>37</v>
      </c>
      <c r="I15" s="51">
        <v>0</v>
      </c>
      <c r="J15" s="51">
        <v>2</v>
      </c>
      <c r="K15" s="29" t="s">
        <v>1399</v>
      </c>
      <c r="L15" s="50" t="s">
        <v>1372</v>
      </c>
      <c r="M15" s="50" t="s">
        <v>731</v>
      </c>
      <c r="N15" s="50" t="s">
        <v>1400</v>
      </c>
      <c r="O15" s="31">
        <v>200</v>
      </c>
      <c r="P15" s="51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55">
        <v>63</v>
      </c>
      <c r="C16" s="55">
        <v>33</v>
      </c>
      <c r="D16" s="55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5" t="s">
        <v>1375</v>
      </c>
      <c r="M16" s="55" t="s">
        <v>580</v>
      </c>
      <c r="N16" s="55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62</v>
      </c>
      <c r="C17" s="50">
        <v>30</v>
      </c>
      <c r="D17" s="50">
        <v>24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1401</v>
      </c>
      <c r="M17" s="50" t="s">
        <v>426</v>
      </c>
      <c r="N17" s="50" t="s">
        <v>1029</v>
      </c>
      <c r="O17" s="31">
        <v>207</v>
      </c>
      <c r="P17" s="51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55">
        <v>62</v>
      </c>
      <c r="C18" s="55">
        <v>31</v>
      </c>
      <c r="D18" s="55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55" t="s">
        <v>1267</v>
      </c>
      <c r="M18" s="55" t="s">
        <v>786</v>
      </c>
      <c r="N18" s="55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0">
        <v>63</v>
      </c>
      <c r="C20" s="50">
        <v>27</v>
      </c>
      <c r="D20" s="50">
        <v>28</v>
      </c>
      <c r="E20" s="51">
        <v>8</v>
      </c>
      <c r="F20" s="30">
        <v>62</v>
      </c>
      <c r="G20" s="51">
        <v>13</v>
      </c>
      <c r="H20" s="51">
        <v>23</v>
      </c>
      <c r="I20" s="51">
        <v>4</v>
      </c>
      <c r="J20" s="51">
        <v>3</v>
      </c>
      <c r="K20" s="29" t="s">
        <v>1402</v>
      </c>
      <c r="L20" s="50" t="s">
        <v>1327</v>
      </c>
      <c r="M20" s="50" t="s">
        <v>649</v>
      </c>
      <c r="N20" s="50" t="s">
        <v>1294</v>
      </c>
      <c r="O20" s="31">
        <v>184</v>
      </c>
      <c r="P20" s="51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50">
        <v>62</v>
      </c>
      <c r="C26" s="50">
        <v>41</v>
      </c>
      <c r="D26" s="50">
        <v>19</v>
      </c>
      <c r="E26" s="51">
        <v>2</v>
      </c>
      <c r="F26" s="30">
        <v>84</v>
      </c>
      <c r="G26" s="51">
        <v>32</v>
      </c>
      <c r="H26" s="51">
        <v>39</v>
      </c>
      <c r="I26" s="51">
        <v>2</v>
      </c>
      <c r="J26" s="51">
        <v>1</v>
      </c>
      <c r="K26" s="29" t="s">
        <v>1404</v>
      </c>
      <c r="L26" s="50" t="s">
        <v>787</v>
      </c>
      <c r="M26" s="50" t="s">
        <v>1005</v>
      </c>
      <c r="N26" s="50" t="s">
        <v>1405</v>
      </c>
      <c r="O26" s="31">
        <v>213</v>
      </c>
      <c r="P26" s="51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50">
        <v>63</v>
      </c>
      <c r="C27" s="50">
        <v>37</v>
      </c>
      <c r="D27" s="50">
        <v>24</v>
      </c>
      <c r="E27" s="51">
        <v>2</v>
      </c>
      <c r="F27" s="30">
        <v>76</v>
      </c>
      <c r="G27" s="51">
        <v>31</v>
      </c>
      <c r="H27" s="51">
        <v>36</v>
      </c>
      <c r="I27" s="51">
        <v>1</v>
      </c>
      <c r="J27" s="51">
        <v>1</v>
      </c>
      <c r="K27" s="29" t="s">
        <v>1322</v>
      </c>
      <c r="L27" s="50" t="s">
        <v>1247</v>
      </c>
      <c r="M27" s="50" t="s">
        <v>524</v>
      </c>
      <c r="N27" s="50" t="s">
        <v>1403</v>
      </c>
      <c r="O27" s="31">
        <v>209</v>
      </c>
      <c r="P27" s="51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50">
        <v>62</v>
      </c>
      <c r="C28" s="50">
        <v>36</v>
      </c>
      <c r="D28" s="50">
        <v>22</v>
      </c>
      <c r="E28" s="51">
        <v>4</v>
      </c>
      <c r="F28" s="30">
        <v>76</v>
      </c>
      <c r="G28" s="51">
        <v>27</v>
      </c>
      <c r="H28" s="51">
        <v>34</v>
      </c>
      <c r="I28" s="51">
        <v>2</v>
      </c>
      <c r="J28" s="51">
        <v>2</v>
      </c>
      <c r="K28" s="29" t="s">
        <v>895</v>
      </c>
      <c r="L28" s="50" t="s">
        <v>1044</v>
      </c>
      <c r="M28" s="50" t="s">
        <v>775</v>
      </c>
      <c r="N28" s="50" t="s">
        <v>1378</v>
      </c>
      <c r="O28" s="31">
        <v>177</v>
      </c>
      <c r="P28" s="51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50">
        <v>63</v>
      </c>
      <c r="C29" s="50">
        <v>30</v>
      </c>
      <c r="D29" s="50">
        <v>27</v>
      </c>
      <c r="E29" s="51">
        <v>6</v>
      </c>
      <c r="F29" s="30">
        <v>66</v>
      </c>
      <c r="G29" s="51">
        <v>17</v>
      </c>
      <c r="H29" s="51">
        <v>26</v>
      </c>
      <c r="I29" s="51">
        <v>4</v>
      </c>
      <c r="J29" s="51">
        <v>1</v>
      </c>
      <c r="K29" s="29" t="s">
        <v>1092</v>
      </c>
      <c r="L29" s="50" t="s">
        <v>1097</v>
      </c>
      <c r="M29" s="50" t="s">
        <v>1350</v>
      </c>
      <c r="N29" s="50" t="s">
        <v>1383</v>
      </c>
      <c r="O29" s="31">
        <v>182</v>
      </c>
      <c r="P29" s="51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50">
        <v>62</v>
      </c>
      <c r="C30" s="50">
        <v>28</v>
      </c>
      <c r="D30" s="50">
        <v>25</v>
      </c>
      <c r="E30" s="51">
        <v>9</v>
      </c>
      <c r="F30" s="30">
        <v>65</v>
      </c>
      <c r="G30" s="51">
        <v>19</v>
      </c>
      <c r="H30" s="51">
        <v>27</v>
      </c>
      <c r="I30" s="51">
        <v>1</v>
      </c>
      <c r="J30" s="51">
        <v>2</v>
      </c>
      <c r="K30" s="29" t="s">
        <v>1332</v>
      </c>
      <c r="L30" s="50" t="s">
        <v>1238</v>
      </c>
      <c r="M30" s="50" t="s">
        <v>542</v>
      </c>
      <c r="N30" s="50" t="s">
        <v>1299</v>
      </c>
      <c r="O30" s="31">
        <v>176</v>
      </c>
      <c r="P30" s="51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50">
        <v>62</v>
      </c>
      <c r="C31" s="50">
        <v>23</v>
      </c>
      <c r="D31" s="50">
        <v>32</v>
      </c>
      <c r="E31" s="51">
        <v>7</v>
      </c>
      <c r="F31" s="30">
        <v>53</v>
      </c>
      <c r="G31" s="51">
        <v>19</v>
      </c>
      <c r="H31" s="51">
        <v>22</v>
      </c>
      <c r="I31" s="51">
        <v>1</v>
      </c>
      <c r="J31" s="51">
        <v>0</v>
      </c>
      <c r="K31" s="29" t="s">
        <v>1238</v>
      </c>
      <c r="L31" s="50" t="s">
        <v>980</v>
      </c>
      <c r="M31" s="50" t="s">
        <v>497</v>
      </c>
      <c r="N31" s="50" t="s">
        <v>1406</v>
      </c>
      <c r="O31" s="31">
        <v>164</v>
      </c>
      <c r="P31" s="51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55">
        <v>62</v>
      </c>
      <c r="C32" s="55">
        <v>19</v>
      </c>
      <c r="D32" s="55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55" t="s">
        <v>980</v>
      </c>
      <c r="M32" s="55" t="s">
        <v>1185</v>
      </c>
      <c r="N32" s="55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61</v>
      </c>
      <c r="C35" s="50">
        <v>37</v>
      </c>
      <c r="D35" s="50">
        <v>18</v>
      </c>
      <c r="E35" s="51">
        <v>6</v>
      </c>
      <c r="F35" s="33">
        <v>80</v>
      </c>
      <c r="G35" s="51">
        <v>33</v>
      </c>
      <c r="H35" s="51">
        <v>36</v>
      </c>
      <c r="I35" s="51">
        <v>1</v>
      </c>
      <c r="J35" s="51">
        <v>2</v>
      </c>
      <c r="K35" s="29" t="s">
        <v>1388</v>
      </c>
      <c r="L35" s="50" t="s">
        <v>1209</v>
      </c>
      <c r="M35" s="50" t="s">
        <v>992</v>
      </c>
      <c r="N35" s="50" t="s">
        <v>1310</v>
      </c>
      <c r="O35" s="31">
        <v>204</v>
      </c>
      <c r="P35" s="51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55">
        <v>62</v>
      </c>
      <c r="C36" s="55">
        <v>36</v>
      </c>
      <c r="D36" s="55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55" t="s">
        <v>1192</v>
      </c>
      <c r="M36" s="55" t="s">
        <v>357</v>
      </c>
      <c r="N36" s="55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55">
        <v>60</v>
      </c>
      <c r="C37" s="55">
        <v>31</v>
      </c>
      <c r="D37" s="55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55" t="s">
        <v>1365</v>
      </c>
      <c r="M37" s="55" t="s">
        <v>519</v>
      </c>
      <c r="N37" s="55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55">
        <v>62</v>
      </c>
      <c r="C38" s="55">
        <v>29</v>
      </c>
      <c r="D38" s="55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5" t="s">
        <v>1332</v>
      </c>
      <c r="M38" s="55" t="s">
        <v>551</v>
      </c>
      <c r="N38" s="55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50">
        <v>61</v>
      </c>
      <c r="C39" s="50">
        <v>28</v>
      </c>
      <c r="D39" s="50">
        <v>22</v>
      </c>
      <c r="E39" s="51">
        <v>11</v>
      </c>
      <c r="F39" s="30">
        <v>67</v>
      </c>
      <c r="G39" s="51">
        <v>21</v>
      </c>
      <c r="H39" s="51">
        <v>27</v>
      </c>
      <c r="I39" s="51">
        <v>1</v>
      </c>
      <c r="J39" s="51">
        <v>1</v>
      </c>
      <c r="K39" s="29" t="s">
        <v>970</v>
      </c>
      <c r="L39" s="50" t="s">
        <v>973</v>
      </c>
      <c r="M39" s="50" t="s">
        <v>692</v>
      </c>
      <c r="N39" s="50" t="s">
        <v>1387</v>
      </c>
      <c r="O39" s="31">
        <v>168</v>
      </c>
      <c r="P39" s="51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50">
        <v>61</v>
      </c>
      <c r="C40" s="50">
        <v>27</v>
      </c>
      <c r="D40" s="50">
        <v>27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1384</v>
      </c>
      <c r="M40" s="50" t="s">
        <v>523</v>
      </c>
      <c r="N40" s="50" t="s">
        <v>1321</v>
      </c>
      <c r="O40" s="31">
        <v>162</v>
      </c>
      <c r="P40" s="51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63</v>
      </c>
      <c r="C41" s="50">
        <v>26</v>
      </c>
      <c r="D41" s="50">
        <v>33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1410</v>
      </c>
      <c r="M41" s="50" t="s">
        <v>583</v>
      </c>
      <c r="N41" s="50" t="s">
        <v>1411</v>
      </c>
      <c r="O41" s="31">
        <v>186</v>
      </c>
      <c r="P41" s="51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64</v>
      </c>
      <c r="C4" s="40">
        <f>Boston_Bruins!$I$84</f>
        <v>28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64</v>
      </c>
      <c r="G4" s="39">
        <f>C4-(Boston_Bruins!$K$84+I4)</f>
        <v>21</v>
      </c>
      <c r="H4" s="38">
        <f t="shared" ref="H4:H11" si="1">C4-I4</f>
        <v>28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10-17-3</v>
      </c>
      <c r="M4" s="40" t="str">
        <f>Boston_Bruins!$U$85</f>
        <v>9-6-3</v>
      </c>
      <c r="N4" s="40" t="str">
        <f>Boston_Bruins!$X$85</f>
        <v>16-17-4</v>
      </c>
      <c r="O4" s="39">
        <f>Boston_Bruins!$E$85</f>
        <v>172</v>
      </c>
      <c r="P4" s="38">
        <f>Boston_Bruins!$F$85</f>
        <v>204</v>
      </c>
      <c r="Q4" s="33">
        <f t="shared" ref="Q4:Q11" si="2">O4-P4</f>
        <v>-32</v>
      </c>
      <c r="R4" s="37" t="str">
        <f>Boston_Bruins!$AA$85</f>
        <v>L3</v>
      </c>
      <c r="S4" s="36" t="str">
        <f>Boston_Bruins!$AD$85</f>
        <v>2-6-2</v>
      </c>
    </row>
    <row r="5" spans="1:20" ht="15">
      <c r="A5" s="32" t="s">
        <v>28</v>
      </c>
      <c r="B5" s="1">
        <f>Buffalo_Sabres!$D$86</f>
        <v>61</v>
      </c>
      <c r="C5" s="1">
        <f>Buffalo_Sabres!$I$84</f>
        <v>24</v>
      </c>
      <c r="D5" s="1">
        <f>Buffalo_Sabres!$J$84</f>
        <v>31</v>
      </c>
      <c r="E5" s="20">
        <f>Buffalo_Sabres!$L$84</f>
        <v>6</v>
      </c>
      <c r="F5" s="30">
        <f t="shared" si="0"/>
        <v>54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15-14-3</v>
      </c>
      <c r="L5" s="1" t="str">
        <f>Buffalo_Sabres!$R$85</f>
        <v>9-17-3</v>
      </c>
      <c r="M5" s="1" t="str">
        <f>Buffalo_Sabres!$U$85</f>
        <v>5-9-2</v>
      </c>
      <c r="N5" s="1" t="str">
        <f>Buffalo_Sabres!$X$85</f>
        <v>11-19-3</v>
      </c>
      <c r="O5" s="31">
        <f>Buffalo_Sabres!$E$85</f>
        <v>196</v>
      </c>
      <c r="P5" s="20">
        <f>Buffalo_Sabres!$F$85</f>
        <v>214</v>
      </c>
      <c r="Q5" s="30">
        <f t="shared" si="2"/>
        <v>-18</v>
      </c>
      <c r="R5" s="29" t="str">
        <f>Buffalo_Sabres!$AA$85</f>
        <v>L5</v>
      </c>
      <c r="S5" s="28" t="str">
        <f>Buffalo_Sabres!$AD$85</f>
        <v>4-5-1</v>
      </c>
    </row>
    <row r="6" spans="1:20" ht="15">
      <c r="A6" s="32" t="s">
        <v>21</v>
      </c>
      <c r="B6" s="1">
        <f>Detroit_Red_Wings!$D$86</f>
        <v>62</v>
      </c>
      <c r="C6" s="1">
        <f>Detroit_Red_Wings!$I$84</f>
        <v>30</v>
      </c>
      <c r="D6" s="1">
        <f>Detroit_Red_Wings!$J$84</f>
        <v>26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14-11-3</v>
      </c>
      <c r="M6" s="1" t="str">
        <f>Detroit_Red_Wings!$U$85</f>
        <v>7-9-1</v>
      </c>
      <c r="N6" s="1" t="str">
        <f>Detroit_Red_Wings!$X$85</f>
        <v>16-18-2</v>
      </c>
      <c r="O6" s="31">
        <f>Detroit_Red_Wings!$E$85</f>
        <v>179</v>
      </c>
      <c r="P6" s="20">
        <f>Detroit_Red_Wings!$F$85</f>
        <v>197</v>
      </c>
      <c r="Q6" s="30">
        <f t="shared" si="2"/>
        <v>-18</v>
      </c>
      <c r="R6" s="29" t="str">
        <f>Detroit_Red_Wings!$AA$85</f>
        <v>L4</v>
      </c>
      <c r="S6" s="28" t="str">
        <f>Detroit_Red_Wings!$AD$85</f>
        <v>4-5-1</v>
      </c>
    </row>
    <row r="7" spans="1:20" ht="15">
      <c r="A7" s="32" t="s">
        <v>19</v>
      </c>
      <c r="B7" s="1">
        <f>Florida_Panthers!$D$86</f>
        <v>63</v>
      </c>
      <c r="C7" s="1">
        <f>Florida_Panthers!$I$84</f>
        <v>39</v>
      </c>
      <c r="D7" s="1">
        <f>Florida_Panthers!$J$84</f>
        <v>21</v>
      </c>
      <c r="E7" s="20">
        <f>Florida_Panthers!$L$84</f>
        <v>3</v>
      </c>
      <c r="F7" s="30">
        <f t="shared" si="0"/>
        <v>81</v>
      </c>
      <c r="G7" s="31">
        <f>C7-(Florida_Panthers!$K$84+I7)</f>
        <v>29</v>
      </c>
      <c r="H7" s="20">
        <f t="shared" si="1"/>
        <v>35</v>
      </c>
      <c r="I7" s="20">
        <f>Florida_Panthers!$M$84</f>
        <v>4</v>
      </c>
      <c r="J7" s="30">
        <f>Florida_Panthers!$N$84</f>
        <v>0</v>
      </c>
      <c r="K7" s="29" t="str">
        <f>Florida_Panthers!$O$85</f>
        <v>22-10-2</v>
      </c>
      <c r="L7" s="1" t="str">
        <f>Florida_Panthers!$R$85</f>
        <v>17-11-1</v>
      </c>
      <c r="M7" s="1" t="str">
        <f>Florida_Panthers!$U$85</f>
        <v>7-5-1</v>
      </c>
      <c r="N7" s="1" t="str">
        <f>Florida_Panthers!$X$85</f>
        <v>19-11-2</v>
      </c>
      <c r="O7" s="31">
        <f>Florida_Panthers!$E$85</f>
        <v>209</v>
      </c>
      <c r="P7" s="20">
        <f>Florida_Panthers!$F$85</f>
        <v>172</v>
      </c>
      <c r="Q7" s="30">
        <f t="shared" si="2"/>
        <v>37</v>
      </c>
      <c r="R7" s="29" t="str">
        <f>Florida_Panthers!$AA$85</f>
        <v>W5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62</v>
      </c>
      <c r="C8" s="1">
        <f>Montreal_Canadiens!$I$84</f>
        <v>30</v>
      </c>
      <c r="D8" s="1">
        <f>Montreal_Canadiens!$J$84</f>
        <v>26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14-14-2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207</v>
      </c>
      <c r="Q8" s="30">
        <f t="shared" si="2"/>
        <v>-21</v>
      </c>
      <c r="R8" s="29" t="str">
        <f>Montreal_Canadiens!$AA$85</f>
        <v>L1</v>
      </c>
      <c r="S8" s="28" t="str">
        <f>Montreal_Canadiens!$AD$85</f>
        <v>6-3-1</v>
      </c>
    </row>
    <row r="9" spans="1:20" ht="15">
      <c r="A9" s="32" t="s">
        <v>11</v>
      </c>
      <c r="B9" s="1">
        <f>Ottawa_Senators!$D$86</f>
        <v>61</v>
      </c>
      <c r="C9" s="1">
        <f>Ottawa_Senators!$I$84</f>
        <v>31</v>
      </c>
      <c r="D9" s="1">
        <f>Ottawa_Senators!$J$84</f>
        <v>25</v>
      </c>
      <c r="E9" s="20">
        <f>Ottawa_Senators!$L$84</f>
        <v>5</v>
      </c>
      <c r="F9" s="30">
        <f t="shared" si="0"/>
        <v>67</v>
      </c>
      <c r="G9" s="31">
        <f>C9-(Ottawa_Senators!$K$84+I9)</f>
        <v>22</v>
      </c>
      <c r="H9" s="20">
        <f t="shared" si="1"/>
        <v>30</v>
      </c>
      <c r="I9" s="20">
        <f>Ottawa_Senators!$M$84</f>
        <v>1</v>
      </c>
      <c r="J9" s="30">
        <f>Ottawa_Senators!$N$84</f>
        <v>2</v>
      </c>
      <c r="K9" s="29" t="str">
        <f>Ottawa_Senators!$O$85</f>
        <v>17-9-2</v>
      </c>
      <c r="L9" s="1" t="str">
        <f>Ottawa_Senators!$R$85</f>
        <v>14-16-3</v>
      </c>
      <c r="M9" s="1" t="str">
        <f>Ottawa_Senators!$U$85</f>
        <v>7-8-1</v>
      </c>
      <c r="N9" s="1" t="str">
        <f>Ottawa_Senators!$X$85</f>
        <v>13-14-4</v>
      </c>
      <c r="O9" s="31">
        <f>Ottawa_Senators!$E$85</f>
        <v>174</v>
      </c>
      <c r="P9" s="20">
        <f>Ottawa_Senators!$F$85</f>
        <v>176</v>
      </c>
      <c r="Q9" s="30">
        <f t="shared" si="2"/>
        <v>-2</v>
      </c>
      <c r="R9" s="29" t="str">
        <f>Ottawa_Senators!$AA$85</f>
        <v>W1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62</v>
      </c>
      <c r="C10" s="1">
        <f>Tampa_Bay_Lightning!$I$84</f>
        <v>37</v>
      </c>
      <c r="D10" s="1">
        <f>Tampa_Bay_Lightning!$J$84</f>
        <v>21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17-11-2</v>
      </c>
      <c r="M10" s="1" t="str">
        <f>Tampa_Bay_Lightning!$U$85</f>
        <v>8-10-0</v>
      </c>
      <c r="N10" s="1" t="str">
        <f>Tampa_Bay_Lightning!$X$85</f>
        <v>19-11-4</v>
      </c>
      <c r="O10" s="31">
        <f>Tampa_Bay_Lightning!$E$85</f>
        <v>224</v>
      </c>
      <c r="P10" s="20">
        <f>Tampa_Bay_Lightning!$F$85</f>
        <v>165</v>
      </c>
      <c r="Q10" s="30">
        <f t="shared" si="2"/>
        <v>59</v>
      </c>
      <c r="R10" s="29" t="str">
        <f>Tampa_Bay_Lightning!$AA$85</f>
        <v>W2</v>
      </c>
      <c r="S10" s="28" t="str">
        <f>Tampa_Bay_Lightning!$AD$85</f>
        <v>9-1-0</v>
      </c>
    </row>
    <row r="11" spans="1:20" ht="15.75" thickBot="1">
      <c r="A11" s="32" t="s">
        <v>4</v>
      </c>
      <c r="B11" s="1">
        <f>Toronto_Maple_Leafs!$D$86</f>
        <v>62</v>
      </c>
      <c r="C11" s="1">
        <f>Toronto_Maple_Leafs!$I$84</f>
        <v>38</v>
      </c>
      <c r="D11" s="1">
        <f>Toronto_Maple_Leafs!$J$84</f>
        <v>21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18-10-2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198</v>
      </c>
      <c r="P11" s="20">
        <f>Toronto_Maple_Leafs!$F$85</f>
        <v>180</v>
      </c>
      <c r="Q11" s="30">
        <f t="shared" si="2"/>
        <v>18</v>
      </c>
      <c r="R11" s="29" t="str">
        <f>Toronto_Maple_Leafs!$AA$85</f>
        <v>L2</v>
      </c>
      <c r="S11" s="28" t="str">
        <f>Toronto_Maple_Leafs!$AD$85</f>
        <v>7-2-1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63</v>
      </c>
      <c r="C14" s="1">
        <f>Carolina_Hurricanes!$I$84</f>
        <v>37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78</v>
      </c>
      <c r="G14" s="20">
        <f>C14-(Carolina_Hurricanes!$K$84+I14)</f>
        <v>32</v>
      </c>
      <c r="H14" s="20">
        <f t="shared" ref="H14:H21" si="4">C14-I14</f>
        <v>37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24-7-1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21-12-2</v>
      </c>
      <c r="O14" s="31">
        <f>Carolina_Hurricanes!$E$85</f>
        <v>200</v>
      </c>
      <c r="P14" s="20">
        <f>Carolina_Hurricanes!$F$85</f>
        <v>173</v>
      </c>
      <c r="Q14" s="30">
        <f t="shared" ref="Q14:Q21" si="5">O14-P14</f>
        <v>27</v>
      </c>
      <c r="R14" s="29" t="str">
        <f>Carolina_Hurricanes!$AA$85</f>
        <v>W3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62</v>
      </c>
      <c r="C15" s="1">
        <f>Columbus_Blue_Jackets!$I$84</f>
        <v>30</v>
      </c>
      <c r="D15" s="1">
        <f>Columbus_Blue_Jackets!$J$84</f>
        <v>24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10-18-4</v>
      </c>
      <c r="M15" s="1" t="str">
        <f>Columbus_Blue_Jackets!$U$85</f>
        <v>7-6-3</v>
      </c>
      <c r="N15" s="1" t="str">
        <f>Columbus_Blue_Jackets!$X$85</f>
        <v>16-14-4</v>
      </c>
      <c r="O15" s="31">
        <f>Columbus_Blue_Jackets!$E$85</f>
        <v>207</v>
      </c>
      <c r="P15" s="20">
        <f>Columbus_Blue_Jackets!$F$85</f>
        <v>205</v>
      </c>
      <c r="Q15" s="30">
        <f t="shared" si="5"/>
        <v>2</v>
      </c>
      <c r="R15" s="29" t="str">
        <f>Columbus_Blue_Jackets!$AA$85</f>
        <v>L2</v>
      </c>
      <c r="S15" s="28" t="str">
        <f>Columbus_Blue_Jackets!$AD$85</f>
        <v>4-5-1</v>
      </c>
    </row>
    <row r="16" spans="1:20" ht="15">
      <c r="A16" s="32" t="s">
        <v>14</v>
      </c>
      <c r="B16" s="1">
        <f>New_Jersey_Devils!$D$86</f>
        <v>63</v>
      </c>
      <c r="C16" s="1">
        <f>New_Jersey_Devils!$I$84</f>
        <v>33</v>
      </c>
      <c r="D16" s="1">
        <f>New_Jersey_Devils!$J$84</f>
        <v>24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18-14-2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189</v>
      </c>
      <c r="P16" s="20">
        <f>New_Jersey_Devils!$F$85</f>
        <v>158</v>
      </c>
      <c r="Q16" s="30">
        <f t="shared" si="5"/>
        <v>31</v>
      </c>
      <c r="R16" s="29" t="str">
        <f>New_Jersey_Devils!$AA$85</f>
        <v>L2</v>
      </c>
      <c r="S16" s="28" t="str">
        <f>New_Jersey_Devils!$AD$85</f>
        <v>4-6-0</v>
      </c>
    </row>
    <row r="17" spans="1:19" ht="15">
      <c r="A17" s="32" t="s">
        <v>13</v>
      </c>
      <c r="B17" s="1">
        <f>New_York_Islanders!$D$86</f>
        <v>61</v>
      </c>
      <c r="C17" s="1">
        <f>New_York_Islanders!$I$84</f>
        <v>28</v>
      </c>
      <c r="D17" s="1">
        <f>New_York_Islanders!$J$84</f>
        <v>26</v>
      </c>
      <c r="E17" s="20">
        <f>New_York_Islanders!$L$84</f>
        <v>7</v>
      </c>
      <c r="F17" s="30">
        <f t="shared" si="3"/>
        <v>63</v>
      </c>
      <c r="G17" s="20">
        <f>C17-(New_York_Islanders!$K$84+I17)</f>
        <v>20</v>
      </c>
      <c r="H17" s="20">
        <f t="shared" si="4"/>
        <v>26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13-13-5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168</v>
      </c>
      <c r="P17" s="20">
        <f>New_York_Islanders!$F$85</f>
        <v>182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62</v>
      </c>
      <c r="C18" s="1">
        <f>New_York_Rangers!$I$84</f>
        <v>31</v>
      </c>
      <c r="D18" s="1">
        <f>New_York_Rangers!$J$84</f>
        <v>26</v>
      </c>
      <c r="E18" s="20">
        <f>New_York_Rangers!$L$84</f>
        <v>5</v>
      </c>
      <c r="F18" s="30">
        <f t="shared" si="3"/>
        <v>67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16-13-3</v>
      </c>
      <c r="L18" s="1" t="str">
        <f>New_York_Rangers!$R$85</f>
        <v>15-13-2</v>
      </c>
      <c r="M18" s="1" t="str">
        <f>New_York_Rangers!$U$85</f>
        <v>10-9-1</v>
      </c>
      <c r="N18" s="1" t="str">
        <f>New_York_Rangers!$X$85</f>
        <v>21-16-2</v>
      </c>
      <c r="O18" s="31">
        <f>New_York_Rangers!$E$85</f>
        <v>189</v>
      </c>
      <c r="P18" s="20">
        <f>New_York_Rangers!$F$85</f>
        <v>186</v>
      </c>
      <c r="Q18" s="30">
        <f t="shared" si="5"/>
        <v>3</v>
      </c>
      <c r="R18" s="29" t="str">
        <f>New_York_Rangers!$AA$85</f>
        <v>L1</v>
      </c>
      <c r="S18" s="28" t="str">
        <f>New_York_Rangers!$AD$85</f>
        <v>6-3-1</v>
      </c>
    </row>
    <row r="19" spans="1:19" ht="15">
      <c r="A19" s="32" t="s">
        <v>10</v>
      </c>
      <c r="B19" s="1">
        <f>Philadelphia_Flyers!$D$86</f>
        <v>63</v>
      </c>
      <c r="C19" s="1">
        <f>Philadelphia_Flyers!$I$84</f>
        <v>27</v>
      </c>
      <c r="D19" s="1">
        <f>Philadelphia_Flyers!$J$84</f>
        <v>28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15-15-1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184</v>
      </c>
      <c r="P19" s="20">
        <f>Philadelphia_Flyers!$F$85</f>
        <v>212</v>
      </c>
      <c r="Q19" s="30">
        <f t="shared" si="5"/>
        <v>-28</v>
      </c>
      <c r="R19" s="29" t="str">
        <f>Philadelphia_Flyers!$AA$85</f>
        <v>L2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64</v>
      </c>
      <c r="C20" s="1">
        <f>Pittsburgh_Penguins!$I$84</f>
        <v>24</v>
      </c>
      <c r="D20" s="1">
        <f>Pittsburgh_Penguins!$J$84</f>
        <v>30</v>
      </c>
      <c r="E20" s="20">
        <f>Pittsburgh_Penguins!$L$84</f>
        <v>10</v>
      </c>
      <c r="F20" s="30">
        <f t="shared" si="3"/>
        <v>58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10-17-5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184</v>
      </c>
      <c r="P20" s="20">
        <f>Pittsburgh_Penguins!$F$85</f>
        <v>237</v>
      </c>
      <c r="Q20" s="30">
        <f t="shared" si="5"/>
        <v>-53</v>
      </c>
      <c r="R20" s="29" t="str">
        <f>Pittsburgh_Penguins!$AA$85</f>
        <v>L3</v>
      </c>
      <c r="S20" s="28" t="str">
        <f>Pittsburgh_Penguins!$AD$85</f>
        <v>2-6-2</v>
      </c>
    </row>
    <row r="21" spans="1:19" ht="15.75" thickBot="1">
      <c r="A21" s="27" t="s">
        <v>1</v>
      </c>
      <c r="B21" s="26">
        <f>Washington_Capitals!$D$86</f>
        <v>62</v>
      </c>
      <c r="C21" s="26">
        <f>Washington_Capitals!$I$84</f>
        <v>40</v>
      </c>
      <c r="D21" s="26">
        <f>Washington_Capitals!$J$84</f>
        <v>14</v>
      </c>
      <c r="E21" s="24">
        <f>Washington_Capitals!$L$84</f>
        <v>8</v>
      </c>
      <c r="F21" s="23">
        <f t="shared" si="3"/>
        <v>88</v>
      </c>
      <c r="G21" s="24">
        <f>C21-(Washington_Capitals!$K$84+I21)</f>
        <v>32</v>
      </c>
      <c r="H21" s="24">
        <f t="shared" si="4"/>
        <v>39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19-7-6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25-8-4</v>
      </c>
      <c r="O21" s="25">
        <f>Washington_Capitals!$E$85</f>
        <v>223</v>
      </c>
      <c r="P21" s="24">
        <f>Washington_Capitals!$F$85</f>
        <v>163</v>
      </c>
      <c r="Q21" s="23">
        <f t="shared" si="5"/>
        <v>60</v>
      </c>
      <c r="R21" s="22" t="str">
        <f>Washington_Capitals!$AA$85</f>
        <v>W2</v>
      </c>
      <c r="S21" s="21" t="str">
        <f>Washington_Capitals!$AD$85</f>
        <v>6-3-1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62</v>
      </c>
      <c r="C25" s="40">
        <f>Utah_Hockey_Club!$I$84</f>
        <v>28</v>
      </c>
      <c r="D25" s="40">
        <f>Utah_Hockey_Club!$J$84</f>
        <v>25</v>
      </c>
      <c r="E25" s="38">
        <f>Utah_Hockey_Club!$L$84</f>
        <v>9</v>
      </c>
      <c r="F25" s="33">
        <f t="shared" ref="F25:F32" si="6">(C25*2)+E25</f>
        <v>65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16-12-3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176</v>
      </c>
      <c r="P25" s="38">
        <f>Utah_Hockey_Club!$F$85</f>
        <v>183</v>
      </c>
      <c r="Q25" s="33">
        <f t="shared" ref="Q25:Q32" si="8">O25-P25</f>
        <v>-7</v>
      </c>
      <c r="R25" s="37" t="str">
        <f>Utah_Hockey_Club!$AA$85</f>
        <v>W1</v>
      </c>
      <c r="S25" s="36" t="str">
        <f>Utah_Hockey_Club!$AD$85</f>
        <v>7-3-0</v>
      </c>
    </row>
    <row r="26" spans="1:19" ht="15">
      <c r="A26" s="32" t="s">
        <v>25</v>
      </c>
      <c r="B26" s="1">
        <f>Chicago_Blackhawks!$D$86</f>
        <v>62</v>
      </c>
      <c r="C26" s="1">
        <f>Chicago_Blackhawks!$I$84</f>
        <v>19</v>
      </c>
      <c r="D26" s="1">
        <f>Chicago_Blackhawks!$J$84</f>
        <v>35</v>
      </c>
      <c r="E26" s="20">
        <f>Chicago_Blackhawks!$L$84</f>
        <v>8</v>
      </c>
      <c r="F26" s="30">
        <f t="shared" si="6"/>
        <v>46</v>
      </c>
      <c r="G26" s="20">
        <f>C26-(Chicago_Blackhawks!$K$84+I26)</f>
        <v>16</v>
      </c>
      <c r="H26" s="20">
        <f t="shared" si="7"/>
        <v>18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12-15-4</v>
      </c>
      <c r="L26" s="1" t="str">
        <f>Chicago_Blackhawks!$R$85</f>
        <v>7-20-4</v>
      </c>
      <c r="M26" s="1" t="str">
        <f>Chicago_Blackhawks!$U$85</f>
        <v>5-9-3</v>
      </c>
      <c r="N26" s="1" t="str">
        <f>Chicago_Blackhawks!$X$85</f>
        <v>13-19-4</v>
      </c>
      <c r="O26" s="31">
        <f>Chicago_Blackhawks!$E$85</f>
        <v>172</v>
      </c>
      <c r="P26" s="20">
        <f>Chicago_Blackhawks!$F$85</f>
        <v>218</v>
      </c>
      <c r="Q26" s="30">
        <f t="shared" si="8"/>
        <v>-46</v>
      </c>
      <c r="R26" s="29" t="str">
        <f>Chicago_Blackhawks!$AA$85</f>
        <v>L1</v>
      </c>
      <c r="S26" s="28" t="str">
        <f>Chicago_Blackhawks!$AD$85</f>
        <v>3-4-3</v>
      </c>
    </row>
    <row r="27" spans="1:19" ht="15">
      <c r="A27" s="32" t="s">
        <v>24</v>
      </c>
      <c r="B27" s="1">
        <f>Colorado_Avalanche!$D$86</f>
        <v>63</v>
      </c>
      <c r="C27" s="1">
        <f>Colorado_Avalanche!$I$84</f>
        <v>37</v>
      </c>
      <c r="D27" s="1">
        <f>Colorado_Avalanche!$J$84</f>
        <v>24</v>
      </c>
      <c r="E27" s="20">
        <f>Colorado_Avalanche!$L$84</f>
        <v>2</v>
      </c>
      <c r="F27" s="30">
        <f t="shared" si="6"/>
        <v>76</v>
      </c>
      <c r="G27" s="20">
        <f>C27-(Colorado_Avalanche!$K$84+I27)</f>
        <v>31</v>
      </c>
      <c r="H27" s="20">
        <f t="shared" si="7"/>
        <v>36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20-10-2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21-15-1</v>
      </c>
      <c r="O27" s="31">
        <f>Colorado_Avalanche!$E$85</f>
        <v>209</v>
      </c>
      <c r="P27" s="20">
        <f>Colorado_Avalanche!$F$85</f>
        <v>186</v>
      </c>
      <c r="Q27" s="30">
        <f t="shared" si="8"/>
        <v>23</v>
      </c>
      <c r="R27" s="29" t="str">
        <f>Colorado_Avalanche!$AA$85</f>
        <v>W4</v>
      </c>
      <c r="S27" s="28" t="str">
        <f>Colorado_Avalanche!$AD$85</f>
        <v>7-3-0</v>
      </c>
    </row>
    <row r="28" spans="1:19" ht="15">
      <c r="A28" s="32" t="s">
        <v>22</v>
      </c>
      <c r="B28" s="1">
        <f>Dallas_Stars!$D$86</f>
        <v>62</v>
      </c>
      <c r="C28" s="1">
        <f>Dallas_Stars!$I$84</f>
        <v>41</v>
      </c>
      <c r="D28" s="1">
        <f>Dallas_Stars!$J$84</f>
        <v>19</v>
      </c>
      <c r="E28" s="20">
        <f>Dallas_Stars!$L$84</f>
        <v>2</v>
      </c>
      <c r="F28" s="30">
        <f t="shared" si="6"/>
        <v>84</v>
      </c>
      <c r="G28" s="20">
        <f>C28-(Dallas_Stars!$K$84+I28)</f>
        <v>32</v>
      </c>
      <c r="H28" s="20">
        <f t="shared" si="7"/>
        <v>39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17-11-1</v>
      </c>
      <c r="M28" s="1" t="str">
        <f>Dallas_Stars!$U$85</f>
        <v>13-4-1</v>
      </c>
      <c r="N28" s="1" t="str">
        <f>Dallas_Stars!$X$85</f>
        <v>23-8-2</v>
      </c>
      <c r="O28" s="31">
        <f>Dallas_Stars!$E$85</f>
        <v>213</v>
      </c>
      <c r="P28" s="20">
        <f>Dallas_Stars!$F$85</f>
        <v>160</v>
      </c>
      <c r="Q28" s="30">
        <f t="shared" si="8"/>
        <v>53</v>
      </c>
      <c r="R28" s="29" t="str">
        <f>Dallas_Stars!$AA$85</f>
        <v>W4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62</v>
      </c>
      <c r="C29" s="1">
        <f>Minnesota_Wild!$I$84</f>
        <v>36</v>
      </c>
      <c r="D29" s="1">
        <f>Minnesota_Wild!$J$84</f>
        <v>22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14-13-1</v>
      </c>
      <c r="L29" s="1" t="str">
        <f>Minnesota_Wild!$R$85</f>
        <v>22-9-3</v>
      </c>
      <c r="M29" s="1" t="str">
        <f>Minnesota_Wild!$U$85</f>
        <v>11-9-2</v>
      </c>
      <c r="N29" s="1" t="str">
        <f>Minnesota_Wild!$X$85</f>
        <v>18-16-4</v>
      </c>
      <c r="O29" s="31">
        <f>Minnesota_Wild!$E$85</f>
        <v>177</v>
      </c>
      <c r="P29" s="20">
        <f>Minnesota_Wild!$F$85</f>
        <v>179</v>
      </c>
      <c r="Q29" s="30">
        <f t="shared" si="8"/>
        <v>-2</v>
      </c>
      <c r="R29" s="29" t="str">
        <f>Minnesota_Wild!$AA$85</f>
        <v>W2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62</v>
      </c>
      <c r="C30" s="1">
        <f>Nashville_Predators!$I$84</f>
        <v>23</v>
      </c>
      <c r="D30" s="1">
        <f>Nashville_Predators!$J$84</f>
        <v>32</v>
      </c>
      <c r="E30" s="20">
        <f>Nashville_Predators!$L$84</f>
        <v>7</v>
      </c>
      <c r="F30" s="30">
        <f t="shared" si="6"/>
        <v>53</v>
      </c>
      <c r="G30" s="20">
        <f>C30-(Nashville_Predators!$K$84+I30)</f>
        <v>19</v>
      </c>
      <c r="H30" s="20">
        <f t="shared" si="7"/>
        <v>22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16-12-3</v>
      </c>
      <c r="L30" s="1" t="str">
        <f>Nashville_Predators!$R$85</f>
        <v>7-20-4</v>
      </c>
      <c r="M30" s="1" t="str">
        <f>Nashville_Predators!$U$85</f>
        <v>9-7-2</v>
      </c>
      <c r="N30" s="1" t="str">
        <f>Nashville_Predators!$X$85</f>
        <v>17-16-3</v>
      </c>
      <c r="O30" s="31">
        <f>Nashville_Predators!$E$85</f>
        <v>164</v>
      </c>
      <c r="P30" s="20">
        <f>Nashville_Predators!$F$85</f>
        <v>207</v>
      </c>
      <c r="Q30" s="30">
        <f t="shared" si="8"/>
        <v>-43</v>
      </c>
      <c r="R30" s="29" t="str">
        <f>Nashville_Predators!$AA$85</f>
        <v>W2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63</v>
      </c>
      <c r="C31" s="1">
        <f>St_Louis_Blues!$I$84</f>
        <v>30</v>
      </c>
      <c r="D31" s="1">
        <f>St_Louis_Blues!$J$84</f>
        <v>27</v>
      </c>
      <c r="E31" s="20">
        <f>St_Louis_Blues!$L$84</f>
        <v>6</v>
      </c>
      <c r="F31" s="30">
        <f t="shared" si="6"/>
        <v>66</v>
      </c>
      <c r="G31" s="20">
        <f>C31-(St_Louis_Blues!$K$84+I31)</f>
        <v>17</v>
      </c>
      <c r="H31" s="20">
        <f t="shared" si="7"/>
        <v>26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15-13-3</v>
      </c>
      <c r="M31" s="1" t="str">
        <f>St_Louis_Blues!$U$85</f>
        <v>6-9-2</v>
      </c>
      <c r="N31" s="1" t="str">
        <f>St_Louis_Blues!$X$85</f>
        <v>18-14-3</v>
      </c>
      <c r="O31" s="31">
        <f>St_Louis_Blues!$E$85</f>
        <v>182</v>
      </c>
      <c r="P31" s="20">
        <f>St_Louis_Blues!$F$85</f>
        <v>189</v>
      </c>
      <c r="Q31" s="30">
        <f t="shared" si="8"/>
        <v>-7</v>
      </c>
      <c r="R31" s="29" t="str">
        <f>St_Louis_Blues!$AA$85</f>
        <v>W1</v>
      </c>
      <c r="S31" s="28" t="str">
        <f>St_Louis_Blues!$AD$85</f>
        <v>6-2-2</v>
      </c>
    </row>
    <row r="32" spans="1:19" ht="15.75" thickBot="1">
      <c r="A32" s="32" t="s">
        <v>0</v>
      </c>
      <c r="B32" s="1">
        <f>Winnipeg_Jets!$D$86</f>
        <v>63</v>
      </c>
      <c r="C32" s="1">
        <f>Winnipeg_Jets!$I$84</f>
        <v>43</v>
      </c>
      <c r="D32" s="1">
        <f>Winnipeg_Jets!$J$84</f>
        <v>16</v>
      </c>
      <c r="E32" s="20">
        <f>Winnipeg_Jets!$L$84</f>
        <v>4</v>
      </c>
      <c r="F32" s="23">
        <f t="shared" si="6"/>
        <v>90</v>
      </c>
      <c r="G32" s="20">
        <f>C32-(Winnipeg_Jets!$K$84+I32)</f>
        <v>34</v>
      </c>
      <c r="H32" s="20">
        <f t="shared" si="7"/>
        <v>42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20-11-0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220</v>
      </c>
      <c r="P32" s="20">
        <f>Winnipeg_Jets!$F$85</f>
        <v>147</v>
      </c>
      <c r="Q32" s="30">
        <f t="shared" si="8"/>
        <v>73</v>
      </c>
      <c r="R32" s="29" t="str">
        <f>Winnipeg_Jets!$AA$85</f>
        <v>W1</v>
      </c>
      <c r="S32" s="28" t="str">
        <f>Winnipeg_Jets!$AD$85</f>
        <v>7-2-1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61</v>
      </c>
      <c r="C35" s="1">
        <f>Anaheim_Ducks!$I$84</f>
        <v>27</v>
      </c>
      <c r="D35" s="1">
        <f>Anaheim_Ducks!$J$84</f>
        <v>27</v>
      </c>
      <c r="E35" s="20">
        <f>Anaheim_Ducks!$L$84</f>
        <v>7</v>
      </c>
      <c r="F35" s="33">
        <f t="shared" ref="F35:F42" si="9">(C35*2)+E35</f>
        <v>61</v>
      </c>
      <c r="G35" s="20">
        <f>C35-(Anaheim_Ducks!$K$84+I35)</f>
        <v>16</v>
      </c>
      <c r="H35" s="20">
        <f t="shared" ref="H35:H42" si="10">C35-I35</f>
        <v>24</v>
      </c>
      <c r="I35" s="20">
        <f>Anaheim_Ducks!$M$84</f>
        <v>3</v>
      </c>
      <c r="J35" s="20">
        <f>Anaheim_Ducks!$N$84</f>
        <v>2</v>
      </c>
      <c r="K35" s="29" t="str">
        <f>Anaheim_Ducks!$O$85</f>
        <v>14-13-2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16-17-2</v>
      </c>
      <c r="O35" s="31">
        <f>Anaheim_Ducks!$E$85</f>
        <v>162</v>
      </c>
      <c r="P35" s="20">
        <f>Anaheim_Ducks!$F$85</f>
        <v>188</v>
      </c>
      <c r="Q35" s="30">
        <f t="shared" ref="Q35:Q42" si="11">O35-P35</f>
        <v>-26</v>
      </c>
      <c r="R35" s="29" t="str">
        <f>Anaheim_Ducks!$AA$85</f>
        <v>L1</v>
      </c>
      <c r="S35" s="28" t="str">
        <f>Anaheim_Ducks!$AD$85</f>
        <v>6-3-1</v>
      </c>
    </row>
    <row r="36" spans="1:19" ht="15">
      <c r="A36" s="32" t="s">
        <v>27</v>
      </c>
      <c r="B36" s="1">
        <f>Calgary_Flames!$D$86</f>
        <v>62</v>
      </c>
      <c r="C36" s="1">
        <f>Calgary_Flames!$I$84</f>
        <v>29</v>
      </c>
      <c r="D36" s="1">
        <f>Calgary_Flames!$J$84</f>
        <v>23</v>
      </c>
      <c r="E36" s="20">
        <f>Calgary_Flames!$L$84</f>
        <v>10</v>
      </c>
      <c r="F36" s="30">
        <f t="shared" si="9"/>
        <v>68</v>
      </c>
      <c r="G36" s="20">
        <f>C36-(Calgary_Flames!$K$84+I36)</f>
        <v>20</v>
      </c>
      <c r="H36" s="20">
        <f t="shared" si="10"/>
        <v>26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163</v>
      </c>
      <c r="P36" s="20">
        <f>Calgary_Flames!$F$85</f>
        <v>182</v>
      </c>
      <c r="Q36" s="30">
        <f t="shared" si="11"/>
        <v>-19</v>
      </c>
      <c r="R36" s="29" t="str">
        <f>Calgary_Flames!$AA$85</f>
        <v>L1</v>
      </c>
      <c r="S36" s="28" t="str">
        <f>Calgary_Flames!$AD$85</f>
        <v>3-4-3</v>
      </c>
    </row>
    <row r="37" spans="1:19" ht="15">
      <c r="A37" s="32" t="s">
        <v>20</v>
      </c>
      <c r="B37" s="1">
        <f>Edmonton_Oilers!$D$86</f>
        <v>62</v>
      </c>
      <c r="C37" s="1">
        <f>Edmonton_Oilers!$I$84</f>
        <v>36</v>
      </c>
      <c r="D37" s="1">
        <f>Edmonton_Oilers!$J$84</f>
        <v>22</v>
      </c>
      <c r="E37" s="20">
        <f>Edmonton_Oilers!$L$84</f>
        <v>4</v>
      </c>
      <c r="F37" s="30">
        <f t="shared" si="9"/>
        <v>76</v>
      </c>
      <c r="G37" s="20">
        <f>C37-(Edmonton_Oilers!$K$84+I37)</f>
        <v>26</v>
      </c>
      <c r="H37" s="20">
        <f t="shared" si="10"/>
        <v>36</v>
      </c>
      <c r="I37" s="20">
        <f>Edmonton_Oilers!$M$84</f>
        <v>0</v>
      </c>
      <c r="J37" s="20">
        <f>Edmonton_Oilers!$N$84</f>
        <v>1</v>
      </c>
      <c r="K37" s="29" t="str">
        <f>Edmonton_Oilers!$O$85</f>
        <v>19-11-2</v>
      </c>
      <c r="L37" s="1" t="str">
        <f>Edmonton_Oilers!$R$85</f>
        <v>17-11-2</v>
      </c>
      <c r="M37" s="1" t="str">
        <f>Edmonton_Oilers!$U$85</f>
        <v>9-6-1</v>
      </c>
      <c r="N37" s="1" t="str">
        <f>Edmonton_Oilers!$X$85</f>
        <v>22-11-1</v>
      </c>
      <c r="O37" s="31">
        <f>Edmonton_Oilers!$E$85</f>
        <v>200</v>
      </c>
      <c r="P37" s="20">
        <f>Edmonton_Oilers!$F$85</f>
        <v>182</v>
      </c>
      <c r="Q37" s="30">
        <f t="shared" si="11"/>
        <v>18</v>
      </c>
      <c r="R37" s="29" t="str">
        <f>Edmonton_Oilers!$AA$85</f>
        <v>W1</v>
      </c>
      <c r="S37" s="28" t="str">
        <f>Edmonton_Oilers!$AD$85</f>
        <v>4-6-0</v>
      </c>
    </row>
    <row r="38" spans="1:19" ht="15">
      <c r="A38" s="32" t="s">
        <v>18</v>
      </c>
      <c r="B38" s="1">
        <f>Los_Angeles_Kings!$D$86</f>
        <v>60</v>
      </c>
      <c r="C38" s="1">
        <f>Los_Angeles_Kings!$I$84</f>
        <v>31</v>
      </c>
      <c r="D38" s="1">
        <f>Los_Angeles_Kings!$J$84</f>
        <v>20</v>
      </c>
      <c r="E38" s="20">
        <f>Los_Angeles_Kings!$L$84</f>
        <v>9</v>
      </c>
      <c r="F38" s="30">
        <f t="shared" si="9"/>
        <v>71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19-3-4</v>
      </c>
      <c r="L38" s="1" t="str">
        <f>Los_Angeles_Kings!$R$85</f>
        <v>12-17-5</v>
      </c>
      <c r="M38" s="1" t="str">
        <f>Los_Angeles_Kings!$U$85</f>
        <v>8-8-2</v>
      </c>
      <c r="N38" s="1" t="str">
        <f>Los_Angeles_Kings!$X$85</f>
        <v>17-12-6</v>
      </c>
      <c r="O38" s="31">
        <f>Los_Angeles_Kings!$E$85</f>
        <v>169</v>
      </c>
      <c r="P38" s="20">
        <f>Los_Angeles_Kings!$F$85</f>
        <v>162</v>
      </c>
      <c r="Q38" s="30">
        <f t="shared" si="11"/>
        <v>7</v>
      </c>
      <c r="R38" s="29" t="str">
        <f>Los_Angeles_Kings!$AA$85</f>
        <v>L5</v>
      </c>
      <c r="S38" s="28" t="str">
        <f>Los_Angeles_Kings!$AD$85</f>
        <v>4-3-3</v>
      </c>
    </row>
    <row r="39" spans="1:19" ht="15">
      <c r="A39" s="32" t="s">
        <v>8</v>
      </c>
      <c r="B39" s="1">
        <f>San_Jose_Sharks!$D$86</f>
        <v>64</v>
      </c>
      <c r="C39" s="1">
        <f>San_Jose_Sharks!$I$84</f>
        <v>17</v>
      </c>
      <c r="D39" s="1">
        <f>San_Jose_Sharks!$J$84</f>
        <v>38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169</v>
      </c>
      <c r="P39" s="20">
        <f>San_Jose_Sharks!$F$85</f>
        <v>241</v>
      </c>
      <c r="Q39" s="30">
        <f t="shared" si="11"/>
        <v>-72</v>
      </c>
      <c r="R39" s="29" t="str">
        <f>San_Jose_Sharks!$AA$85</f>
        <v>L1</v>
      </c>
      <c r="S39" s="28" t="str">
        <f>San_Jose_Sharks!$AD$85</f>
        <v>2-5-3</v>
      </c>
    </row>
    <row r="40" spans="1:19" ht="15">
      <c r="A40" s="32" t="s">
        <v>7</v>
      </c>
      <c r="B40" s="1">
        <f>Seattle_Kraken!$D$86</f>
        <v>63</v>
      </c>
      <c r="C40" s="1">
        <f>Seattle_Kraken!$I$84</f>
        <v>26</v>
      </c>
      <c r="D40" s="1">
        <f>Seattle_Kraken!$J$84</f>
        <v>33</v>
      </c>
      <c r="E40" s="20">
        <f>Seattle_Kraken!$L$84</f>
        <v>4</v>
      </c>
      <c r="F40" s="30">
        <f t="shared" si="9"/>
        <v>56</v>
      </c>
      <c r="G40" s="20">
        <f>C40-(Seattle_Kraken!$K$84+I40)</f>
        <v>20</v>
      </c>
      <c r="H40" s="20">
        <f t="shared" si="10"/>
        <v>25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12-18-0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186</v>
      </c>
      <c r="P40" s="20">
        <f>Seattle_Kraken!$F$85</f>
        <v>207</v>
      </c>
      <c r="Q40" s="30">
        <f t="shared" si="11"/>
        <v>-21</v>
      </c>
      <c r="R40" s="29" t="str">
        <f>Seattle_Kraken!$AA$85</f>
        <v>L2</v>
      </c>
      <c r="S40" s="28" t="str">
        <f>Seattle_Kraken!$AD$85</f>
        <v>3-6-1</v>
      </c>
    </row>
    <row r="41" spans="1:19" ht="15">
      <c r="A41" s="32" t="s">
        <v>3</v>
      </c>
      <c r="B41" s="1">
        <f>Vancouver_Canucks!$D$86</f>
        <v>61</v>
      </c>
      <c r="C41" s="1">
        <f>Vancouver_Canucks!$I$84</f>
        <v>28</v>
      </c>
      <c r="D41" s="1">
        <f>Vancouver_Canucks!$J$84</f>
        <v>22</v>
      </c>
      <c r="E41" s="20">
        <f>Vancouver_Canucks!$L$84</f>
        <v>11</v>
      </c>
      <c r="F41" s="30">
        <f t="shared" si="9"/>
        <v>67</v>
      </c>
      <c r="G41" s="20">
        <f>C41-(Vancouver_Canucks!$K$84+I41)</f>
        <v>21</v>
      </c>
      <c r="H41" s="20">
        <f t="shared" si="10"/>
        <v>27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12-10-7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16-13-5</v>
      </c>
      <c r="O41" s="31">
        <f>Vancouver_Canucks!$E$85</f>
        <v>168</v>
      </c>
      <c r="P41" s="20">
        <f>Vancouver_Canucks!$F$85</f>
        <v>186</v>
      </c>
      <c r="Q41" s="30">
        <f t="shared" si="11"/>
        <v>-18</v>
      </c>
      <c r="R41" s="29" t="str">
        <f>Vancouver_Canucks!$AA$85</f>
        <v>W1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61</v>
      </c>
      <c r="C42" s="26">
        <f>Vegas_Golden_Knights!$I$84</f>
        <v>37</v>
      </c>
      <c r="D42" s="26">
        <f>Vegas_Golden_Knights!$J$84</f>
        <v>18</v>
      </c>
      <c r="E42" s="24">
        <f>Vegas_Golden_Knights!$L$84</f>
        <v>6</v>
      </c>
      <c r="F42" s="23">
        <f t="shared" si="9"/>
        <v>80</v>
      </c>
      <c r="G42" s="24">
        <f>C42-(Vegas_Golden_Knights!$K$84+I42)</f>
        <v>33</v>
      </c>
      <c r="H42" s="24">
        <f t="shared" si="10"/>
        <v>36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23-6-3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204</v>
      </c>
      <c r="P42" s="24">
        <f>Vegas_Golden_Knights!$F$85</f>
        <v>168</v>
      </c>
      <c r="Q42" s="23">
        <f t="shared" si="11"/>
        <v>36</v>
      </c>
      <c r="R42" s="22" t="str">
        <f>Vegas_Golden_Knights!$AA$85</f>
        <v>W3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27</v>
      </c>
      <c r="J84" s="1">
        <f t="shared" si="75"/>
        <v>27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162</v>
      </c>
      <c r="F85" s="1">
        <f>SUM(F2:F83)</f>
        <v>188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16-17-2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10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204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10-17-3</v>
      </c>
      <c r="U85" s="1" t="str">
        <f>IF(U84="","0-0-0",CONCATENATE(U84,"-",V84,"-",W84))</f>
        <v>9-6-3</v>
      </c>
      <c r="X85" s="1" t="str">
        <f>IF(X84="","0-0-0",CONCATENATE(X84,"-",Y84,"-",Z84))</f>
        <v>16-17-4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31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17</v>
      </c>
      <c r="T84" s="1">
        <f t="shared" si="76"/>
        <v>3</v>
      </c>
      <c r="U84" s="1">
        <f t="shared" si="76"/>
        <v>5</v>
      </c>
      <c r="V84" s="1">
        <f t="shared" si="76"/>
        <v>9</v>
      </c>
      <c r="W84" s="1">
        <f t="shared" si="76"/>
        <v>2</v>
      </c>
      <c r="X84" s="1">
        <f t="shared" si="76"/>
        <v>11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196</v>
      </c>
      <c r="F85" s="1">
        <f>SUM(F2:F83)</f>
        <v>214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9-17-3</v>
      </c>
      <c r="U85" s="1" t="str">
        <f>IF(U84="","0-0-0",CONCATENATE(U84,"-",V84,"-",W84))</f>
        <v>5-9-2</v>
      </c>
      <c r="X85" s="1" t="str">
        <f>IF(X84="","0-0-0",CONCATENATE(X84,"-",Y84,"-",Z84))</f>
        <v>11-19-3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40</v>
      </c>
      <c r="E85" s="1">
        <f>SUM(E2:E83)</f>
        <v>163</v>
      </c>
      <c r="F85" s="1">
        <f>SUM(F2:F83)</f>
        <v>182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81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200</v>
      </c>
      <c r="F85" s="1">
        <f>SUM(F2:F83)</f>
        <v>173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21-12-2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19</v>
      </c>
      <c r="J84" s="1">
        <f t="shared" si="75"/>
        <v>35</v>
      </c>
      <c r="K84" s="1">
        <f t="shared" si="75"/>
        <v>2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13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218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12-15-4</v>
      </c>
      <c r="R85" s="1" t="str">
        <f>IF(R84="","0-0-0",CONCATENATE(R84,"-",S84,"-",T84))</f>
        <v>7-20-4</v>
      </c>
      <c r="U85" s="1" t="str">
        <f>IF(U84="","0-0-0",CONCATENATE(U84,"-",V84,"-",W84))</f>
        <v>5-9-3</v>
      </c>
      <c r="X85" s="1" t="str">
        <f>IF(X84="","0-0-0",CONCATENATE(X84,"-",Y84,"-",Z84))</f>
        <v>13-19-4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209</v>
      </c>
      <c r="F85" s="1">
        <f>SUM(F2:F83)</f>
        <v>186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21-15-1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18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207</v>
      </c>
      <c r="F85" s="1">
        <f>SUM(F2:F83)</f>
        <v>205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10-18-4</v>
      </c>
      <c r="U85" s="1" t="str">
        <f>IF(U84="","0-0-0",CONCATENATE(U84,"-",V84,"-",W84))</f>
        <v>7-6-3</v>
      </c>
      <c r="X85" s="1" t="str">
        <f>IF(X84="","0-0-0",CONCATENATE(X84,"-",Y84,"-",Z84))</f>
        <v>16-14-4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41</v>
      </c>
      <c r="J84" s="1">
        <f t="shared" si="75"/>
        <v>19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23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213</v>
      </c>
      <c r="F85" s="1">
        <f>SUM(F2:F83)</f>
        <v>160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17-11-1</v>
      </c>
      <c r="U85" s="1" t="str">
        <f>IF(U84="","0-0-0",CONCATENATE(U84,"-",V84,"-",W84))</f>
        <v>13-4-1</v>
      </c>
      <c r="X85" s="1" t="str">
        <f>IF(X84="","0-0-0",CONCATENATE(X84,"-",Y84,"-",Z84))</f>
        <v>23-8-2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197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14-11-3</v>
      </c>
      <c r="U85" s="1" t="str">
        <f>IF(U84="","0-0-0",CONCATENATE(U84,"-",V84,"-",W84))</f>
        <v>7-9-1</v>
      </c>
      <c r="X85" s="1" t="str">
        <f>IF(X84="","0-0-0",CONCATENATE(X84,"-",Y84,"-",Z84))</f>
        <v>16-18-2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22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22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200</v>
      </c>
      <c r="F85" s="1">
        <f>SUM(F2:F83)</f>
        <v>182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19-11-2</v>
      </c>
      <c r="R85" s="1" t="str">
        <f>IF(R84="","0-0-0",CONCATENATE(R84,"-",S84,"-",T84))</f>
        <v>17-11-2</v>
      </c>
      <c r="U85" s="1" t="str">
        <f>IF(U84="","0-0-0",CONCATENATE(U84,"-",V84,"-",W84))</f>
        <v>9-6-1</v>
      </c>
      <c r="X85" s="1" t="str">
        <f>IF(X84="","0-0-0",CONCATENATE(X84,"-",Y84,"-",Z84))</f>
        <v>22-11-1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39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19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209</v>
      </c>
      <c r="F85" s="1">
        <f>SUM(F2:F83)</f>
        <v>172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17-11-1</v>
      </c>
      <c r="U85" s="1" t="str">
        <f>IF(U84="","0-0-0",CONCATENATE(U84,"-",V84,"-",W84))</f>
        <v>7-5-1</v>
      </c>
      <c r="X85" s="1" t="str">
        <f>IF(X84="","0-0-0",CONCATENATE(X84,"-",Y84,"-",Z84))</f>
        <v>19-11-2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3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162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19-3-4</v>
      </c>
      <c r="R85" s="1" t="str">
        <f>IF(R84="","0-0-0",CONCATENATE(R84,"-",S84,"-",T84))</f>
        <v>12-17-5</v>
      </c>
      <c r="U85" s="1" t="str">
        <f>IF(U84="","0-0-0",CONCATENATE(U84,"-",V84,"-",W84))</f>
        <v>8-8-2</v>
      </c>
      <c r="X85" s="1" t="str">
        <f>IF(X84="","0-0-0",CONCATENATE(X84,"-",Y84,"-",Z84))</f>
        <v>17-12-6</v>
      </c>
      <c r="AA85" s="1" t="str">
        <f>IF(AA84="","0-0",CONCATENATE(AA84,AB84))</f>
        <v>L5</v>
      </c>
      <c r="AD85" s="1" t="str">
        <f>IF(AD84="","0-0-0",CONCATENATE(AD84,"-",AE84,"-",AF84))</f>
        <v>4-3-3</v>
      </c>
    </row>
    <row r="86" spans="1:33">
      <c r="C86" s="1">
        <f>SUM(C84:C85)</f>
        <v>81</v>
      </c>
      <c r="D86" s="1">
        <f>COUNTIF(E2:E83,"&lt;&gt;")</f>
        <v>60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9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179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22-9-3</v>
      </c>
      <c r="U85" s="1" t="str">
        <f>IF(U84="","0-0-0",CONCATENATE(U84,"-",V84,"-",W84))</f>
        <v>11-9-2</v>
      </c>
      <c r="X85" s="1" t="str">
        <f>IF(X84="","0-0-0",CONCATENATE(X84,"-",Y84,"-",Z84))</f>
        <v>18-16-4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186</v>
      </c>
      <c r="F85" s="1">
        <f>SUM(F2:F83)</f>
        <v>207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14-14-2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207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16-12-3</v>
      </c>
      <c r="R85" s="1" t="str">
        <f>IF(R84="","0-0-0",CONCATENATE(R84,"-",S84,"-",T84))</f>
        <v>7-20-4</v>
      </c>
      <c r="U85" s="1" t="str">
        <f>IF(U84="","0-0-0",CONCATENATE(U84,"-",V84,"-",W84))</f>
        <v>9-7-2</v>
      </c>
      <c r="X85" s="1" t="str">
        <f>IF(X84="","0-0-0",CONCATENATE(X84,"-",Y84,"-",Z84))</f>
        <v>17-16-3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33</v>
      </c>
      <c r="J84" s="1">
        <f t="shared" si="75"/>
        <v>24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18</v>
      </c>
      <c r="S84" s="1">
        <f t="shared" si="76"/>
        <v>14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158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18-14-2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182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13-13-5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21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186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15-13-2</v>
      </c>
      <c r="U85" s="1" t="str">
        <f>IF(U84="","0-0-0",CONCATENATE(U84,"-",V84,"-",W84))</f>
        <v>10-9-1</v>
      </c>
      <c r="X85" s="1" t="str">
        <f>IF(X84="","0-0-0",CONCATENATE(X84,"-",Y84,"-",Z84))</f>
        <v>21-16-2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176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14-16-3</v>
      </c>
      <c r="U85" s="1" t="str">
        <f>IF(U84="","0-0-0",CONCATENATE(U84,"-",V84,"-",W84))</f>
        <v>7-8-1</v>
      </c>
      <c r="X85" s="1" t="str">
        <f>IF(X84="","0-0-0",CONCATENATE(X84,"-",Y84,"-",Z84))</f>
        <v>13-14-4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27</v>
      </c>
      <c r="J84" s="1">
        <f t="shared" si="75"/>
        <v>28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212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30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10</v>
      </c>
      <c r="S84" s="1">
        <f t="shared" si="76"/>
        <v>17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237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10-17-5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17</v>
      </c>
      <c r="J84" s="1">
        <f t="shared" si="75"/>
        <v>38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241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26</v>
      </c>
      <c r="J84" s="1">
        <f t="shared" si="75"/>
        <v>33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12</v>
      </c>
      <c r="S84" s="1">
        <f t="shared" si="76"/>
        <v>18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186</v>
      </c>
      <c r="F85" s="1">
        <f>SUM(F2:F83)</f>
        <v>207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12-18-0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3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189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15-13-3</v>
      </c>
      <c r="U85" s="1" t="str">
        <f>IF(U84="","0-0-0",CONCATENATE(U84,"-",V84,"-",W84))</f>
        <v>6-9-2</v>
      </c>
      <c r="X85" s="1" t="str">
        <f>IF(X84="","0-0-0",CONCATENATE(X84,"-",Y84,"-",Z84))</f>
        <v>18-14-3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21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8</v>
      </c>
      <c r="V84" s="1">
        <f t="shared" si="76"/>
        <v>10</v>
      </c>
      <c r="W84" s="1">
        <f t="shared" si="76"/>
        <v>0</v>
      </c>
      <c r="X84" s="1">
        <f t="shared" si="76"/>
        <v>19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42</v>
      </c>
      <c r="E85" s="1">
        <f>SUM(E2:E83)</f>
        <v>224</v>
      </c>
      <c r="F85" s="1">
        <f>SUM(F2:F83)</f>
        <v>165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17-11-2</v>
      </c>
      <c r="U85" s="1" t="str">
        <f>IF(U84="","0-0-0",CONCATENATE(U84,"-",V84,"-",W84))</f>
        <v>8-10-0</v>
      </c>
      <c r="X85" s="1" t="str">
        <f>IF(X84="","0-0-0",CONCATENATE(X84,"-",Y84,"-",Z84))</f>
        <v>19-11-4</v>
      </c>
      <c r="AA85" s="1" t="str">
        <f>IF(AA84="","0-0",CONCATENATE(AA84,AB84))</f>
        <v>W2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38</v>
      </c>
      <c r="J84" s="1">
        <f t="shared" si="75"/>
        <v>21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10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180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18-10-2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16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176</v>
      </c>
      <c r="F85" s="1">
        <f>SUM(F2:F83)</f>
        <v>183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16-12-3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186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16-13-5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204</v>
      </c>
      <c r="F85" s="1">
        <f>SUM(F2:F83)</f>
        <v>168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40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25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223</v>
      </c>
      <c r="F85" s="1">
        <f>SUM(F2:F83)</f>
        <v>163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25-8-4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43</v>
      </c>
      <c r="J84" s="1">
        <f t="shared" si="72"/>
        <v>16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20</v>
      </c>
      <c r="S84" s="1">
        <f t="shared" si="73"/>
        <v>11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147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20-11-0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174</vt:i4>
      </vt:variant>
    </vt:vector>
  </HeadingPairs>
  <TitlesOfParts>
    <vt:vector size="17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2025-03-07T11:11:35Z</dcterms:modified>
</cp:coreProperties>
</file>